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6\Final\12.Electricity &amp; Water\"/>
    </mc:Choice>
  </mc:AlternateContent>
  <xr:revisionPtr revIDLastSave="0" documentId="13_ncr:1_{8583642E-2F6A-43A6-B8CB-DF0686AF1C2B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12.14" sheetId="14" r:id="rId1"/>
  </sheets>
  <definedNames>
    <definedName name="Male">#REF!</definedName>
    <definedName name="_xlnm.Print_Area" localSheetId="0">'12.14'!$A$1:$R$18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4" l="1"/>
  <c r="Q14" i="14"/>
  <c r="Q15" i="14"/>
  <c r="Q16" i="14"/>
  <c r="P14" i="14"/>
  <c r="P15" i="14"/>
  <c r="P16" i="14"/>
  <c r="P5" i="14"/>
  <c r="P10" i="14" s="1"/>
  <c r="Q13" i="14" l="1"/>
  <c r="Q12" i="14"/>
  <c r="Q11" i="14"/>
  <c r="Q10" i="14"/>
  <c r="Q9" i="14" s="1"/>
  <c r="P12" i="14"/>
  <c r="P11" i="14"/>
  <c r="P9" i="14" s="1"/>
  <c r="O16" i="14" l="1"/>
  <c r="N16" i="14"/>
  <c r="M16" i="14"/>
  <c r="L16" i="14"/>
  <c r="K16" i="14"/>
  <c r="J16" i="14"/>
  <c r="I16" i="14"/>
  <c r="H16" i="14"/>
  <c r="G16" i="14"/>
  <c r="F16" i="14"/>
  <c r="E16" i="14"/>
  <c r="D16" i="14"/>
  <c r="C16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O5" i="14"/>
  <c r="P13" i="14" s="1"/>
  <c r="N5" i="14"/>
  <c r="M5" i="14"/>
  <c r="M12" i="14" s="1"/>
  <c r="L5" i="14"/>
  <c r="L12" i="14" s="1"/>
  <c r="K5" i="14"/>
  <c r="K10" i="14" s="1"/>
  <c r="J5" i="14"/>
  <c r="J12" i="14" s="1"/>
  <c r="I5" i="14"/>
  <c r="I12" i="14" s="1"/>
  <c r="H5" i="14"/>
  <c r="H12" i="14" s="1"/>
  <c r="G5" i="14"/>
  <c r="G12" i="14" s="1"/>
  <c r="F5" i="14"/>
  <c r="E5" i="14"/>
  <c r="E12" i="14" s="1"/>
  <c r="D5" i="14"/>
  <c r="D12" i="14" s="1"/>
  <c r="C5" i="14"/>
  <c r="C11" i="14" s="1"/>
  <c r="B5" i="14"/>
  <c r="B12" i="14" s="1"/>
  <c r="C10" i="14" l="1"/>
  <c r="N13" i="14"/>
  <c r="C13" i="14"/>
  <c r="O13" i="14"/>
  <c r="F13" i="14"/>
  <c r="K13" i="14"/>
  <c r="K11" i="14"/>
  <c r="C12" i="14"/>
  <c r="C9" i="14" s="1"/>
  <c r="K12" i="14"/>
  <c r="F10" i="14"/>
  <c r="N10" i="14"/>
  <c r="F11" i="14"/>
  <c r="N11" i="14"/>
  <c r="F12" i="14"/>
  <c r="N12" i="14"/>
  <c r="G13" i="14"/>
  <c r="G10" i="14"/>
  <c r="G11" i="14"/>
  <c r="H13" i="14"/>
  <c r="H10" i="14"/>
  <c r="H11" i="14"/>
  <c r="I13" i="14"/>
  <c r="I10" i="14"/>
  <c r="I11" i="14"/>
  <c r="J13" i="14"/>
  <c r="B10" i="14"/>
  <c r="J10" i="14"/>
  <c r="B11" i="14"/>
  <c r="J11" i="14"/>
  <c r="L13" i="14"/>
  <c r="D13" i="14"/>
  <c r="D10" i="14"/>
  <c r="L10" i="14"/>
  <c r="D11" i="14"/>
  <c r="L11" i="14"/>
  <c r="E13" i="14"/>
  <c r="M13" i="14"/>
  <c r="E10" i="14"/>
  <c r="M10" i="14"/>
  <c r="E11" i="14"/>
  <c r="M11" i="14"/>
  <c r="O10" i="14"/>
  <c r="O11" i="14"/>
  <c r="O12" i="14"/>
  <c r="K9" i="14" l="1"/>
  <c r="E9" i="14"/>
  <c r="H9" i="14"/>
  <c r="F9" i="14"/>
  <c r="M9" i="14"/>
  <c r="L9" i="14"/>
  <c r="J9" i="14"/>
  <c r="G9" i="14"/>
  <c r="D9" i="14"/>
  <c r="B9" i="14"/>
  <c r="I9" i="14"/>
  <c r="N9" i="14"/>
  <c r="O9" i="14"/>
</calcChain>
</file>

<file path=xl/sharedStrings.xml><?xml version="1.0" encoding="utf-8"?>
<sst xmlns="http://schemas.openxmlformats.org/spreadsheetml/2006/main" count="30" uniqueCount="18">
  <si>
    <t>Type</t>
  </si>
  <si>
    <t>cnwt</t>
  </si>
  <si>
    <t>Residential</t>
  </si>
  <si>
    <t>cniaegEg ELuairid</t>
  </si>
  <si>
    <t>Institution</t>
  </si>
  <si>
    <t xml:space="preserve"> cnwxuaiTiTcscnia</t>
  </si>
  <si>
    <t>Commercial</t>
  </si>
  <si>
    <t>cnwtcnwtELug iaWairWfwyiv</t>
  </si>
  <si>
    <t xml:space="preserve"> % cnutogWviawfiheb</t>
  </si>
  <si>
    <t>% change over previous year</t>
  </si>
  <si>
    <t xml:space="preserve"> % urwvcnim ivurutia eruvcSwrwhwa Iruk</t>
  </si>
  <si>
    <t>cDeTimil Inepcmok cjErevcs cDcnea rwTOv ElWm :ctWrwf ivcaedutWmUluawm</t>
  </si>
  <si>
    <t>Source: Male' Water &amp; Sewerage Company Private Limited</t>
  </si>
  <si>
    <t xml:space="preserve">Total </t>
  </si>
  <si>
    <t xml:space="preserve"> wlcmuj</t>
  </si>
  <si>
    <t>% share</t>
  </si>
  <si>
    <t>Table 12.14 : NUMBER OF CUSTOMERS USING WATER IN HULHUMALE' BY TYPE, 2010 - 2025</t>
  </si>
  <si>
    <t>ތާވަލު 12.14: ތަނުގެ ގޮތުން ހުޅުމާލޭގައި ފެން ބޭނުންކުރާ ފަރާތްތަކުގެ އަދަދު، 2010 - 2025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</si>
</sst>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Faruma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_Faseyha"/>
    </font>
    <font>
      <sz val="9"/>
      <name val="A_Faseyha"/>
    </font>
    <font>
      <sz val="8"/>
      <color theme="1"/>
      <name val="A_Faseyha"/>
    </font>
    <font>
      <sz val="10"/>
      <name val="Garamond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/>
    <xf numFmtId="43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  <xf numFmtId="0" fontId="4" fillId="0" borderId="0"/>
    <xf numFmtId="0" fontId="12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2" borderId="0" xfId="5" applyFill="1"/>
    <xf numFmtId="0" fontId="5" fillId="2" borderId="0" xfId="5" applyFont="1" applyFill="1"/>
    <xf numFmtId="0" fontId="7" fillId="2" borderId="2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vertical="center"/>
    </xf>
    <xf numFmtId="0" fontId="7" fillId="2" borderId="0" xfId="5" applyFont="1" applyFill="1" applyAlignment="1">
      <alignment horizontal="left" vertical="center"/>
    </xf>
    <xf numFmtId="3" fontId="7" fillId="2" borderId="0" xfId="5" applyNumberFormat="1" applyFont="1" applyFill="1" applyAlignment="1">
      <alignment horizontal="right" vertical="center"/>
    </xf>
    <xf numFmtId="0" fontId="8" fillId="2" borderId="0" xfId="5" applyFont="1" applyFill="1" applyAlignment="1">
      <alignment horizontal="left" vertical="center" indent="1"/>
    </xf>
    <xf numFmtId="164" fontId="8" fillId="2" borderId="0" xfId="1" applyNumberFormat="1" applyFont="1" applyFill="1" applyBorder="1" applyAlignment="1">
      <alignment horizontal="right" vertical="center"/>
    </xf>
    <xf numFmtId="3" fontId="8" fillId="2" borderId="0" xfId="5" applyNumberFormat="1" applyFont="1" applyFill="1" applyAlignment="1">
      <alignment horizontal="right" vertical="center"/>
    </xf>
    <xf numFmtId="0" fontId="8" fillId="2" borderId="3" xfId="5" applyFont="1" applyFill="1" applyBorder="1" applyAlignment="1">
      <alignment horizontal="left" vertical="center" indent="1"/>
    </xf>
    <xf numFmtId="1" fontId="7" fillId="2" borderId="4" xfId="5" applyNumberFormat="1" applyFont="1" applyFill="1" applyBorder="1"/>
    <xf numFmtId="1" fontId="8" fillId="2" borderId="0" xfId="5" applyNumberFormat="1" applyFont="1" applyFill="1"/>
    <xf numFmtId="1" fontId="8" fillId="2" borderId="3" xfId="5" applyNumberFormat="1" applyFont="1" applyFill="1" applyBorder="1"/>
    <xf numFmtId="1" fontId="7" fillId="2" borderId="0" xfId="5" applyNumberFormat="1" applyFont="1" applyFill="1"/>
    <xf numFmtId="0" fontId="8" fillId="2" borderId="2" xfId="5" applyFont="1" applyFill="1" applyBorder="1" applyAlignment="1">
      <alignment horizontal="left" vertical="center" indent="1"/>
    </xf>
    <xf numFmtId="1" fontId="8" fillId="2" borderId="2" xfId="5" applyNumberFormat="1" applyFont="1" applyFill="1" applyBorder="1"/>
    <xf numFmtId="0" fontId="3" fillId="2" borderId="0" xfId="9" applyFont="1" applyFill="1"/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 indent="1"/>
    </xf>
    <xf numFmtId="0" fontId="10" fillId="2" borderId="3" xfId="0" applyFont="1" applyFill="1" applyBorder="1" applyAlignment="1">
      <alignment horizontal="right" vertical="center" indent="1"/>
    </xf>
    <xf numFmtId="0" fontId="11" fillId="2" borderId="0" xfId="9" applyFont="1" applyFill="1" applyAlignment="1">
      <alignment horizontal="right" vertical="center"/>
    </xf>
    <xf numFmtId="0" fontId="7" fillId="2" borderId="5" xfId="5" applyFont="1" applyFill="1" applyBorder="1" applyAlignment="1">
      <alignment horizontal="center" vertical="center"/>
    </xf>
    <xf numFmtId="164" fontId="8" fillId="2" borderId="0" xfId="16" applyNumberFormat="1" applyFont="1" applyFill="1" applyBorder="1" applyAlignment="1">
      <alignment horizontal="right" vertical="center"/>
    </xf>
    <xf numFmtId="0" fontId="6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center" vertical="center"/>
    </xf>
  </cellXfs>
  <cellStyles count="17">
    <cellStyle name="Comma" xfId="1" builtinId="3"/>
    <cellStyle name="Comma 2" xfId="2" xr:uid="{00000000-0005-0000-0000-000001000000}"/>
    <cellStyle name="Comma 2 2" xfId="3" xr:uid="{00000000-0005-0000-0000-000002000000}"/>
    <cellStyle name="Comma 3" xfId="11" xr:uid="{F5B4A224-1F62-4D26-BEF8-EC4E8130DEEE}"/>
    <cellStyle name="Comma 3 2" xfId="16" xr:uid="{846C9DD0-F9CD-4384-998C-A69E0D903163}"/>
    <cellStyle name="Comma 4" xfId="4" xr:uid="{00000000-0005-0000-0000-000003000000}"/>
    <cellStyle name="Comma 5" xfId="13" xr:uid="{ED1E87DD-C78B-473B-A4CE-AFDAE7CF7656}"/>
    <cellStyle name="Normal" xfId="0" builtinId="0"/>
    <cellStyle name="Normal 2" xfId="5" xr:uid="{00000000-0005-0000-0000-000005000000}"/>
    <cellStyle name="Normal 2 2" xfId="6" xr:uid="{00000000-0005-0000-0000-000006000000}"/>
    <cellStyle name="Normal 3" xfId="10" xr:uid="{F405DDE0-D1F1-478E-9D0E-047C915BEE51}"/>
    <cellStyle name="Normal 3 2" xfId="15" xr:uid="{7D38DCE9-A7EF-4CBF-AA34-CF9D3CA007AF}"/>
    <cellStyle name="Normal 4" xfId="7" xr:uid="{00000000-0005-0000-0000-000007000000}"/>
    <cellStyle name="Normal 4 2" xfId="12" xr:uid="{C0BBE1BE-4BC0-4737-BFDA-D8EF6C73CAA2}"/>
    <cellStyle name="Normal 4 3" xfId="14" xr:uid="{1AE76306-B639-4ACE-AAE8-8A0645E12B10}"/>
    <cellStyle name="Normal 5" xfId="8" xr:uid="{00000000-0005-0000-0000-000008000000}"/>
    <cellStyle name="Normal_X-5 (Electricity)" xfId="9" xr:uid="{00000000-0005-0000-0000-000009000000}"/>
  </cellStyles>
  <dxfs count="0"/>
  <tableStyles count="0" defaultTableStyle="TableStyleMedium2" defaultPivotStyle="PivotStyleLight16"/>
  <colors>
    <mruColors>
      <color rgb="FF336600"/>
      <color rgb="FFF9FFF3"/>
      <color rgb="FFEAF4E4"/>
      <color rgb="FF2F75B5"/>
      <color rgb="FFFF3399"/>
      <color rgb="FF003300"/>
      <color rgb="FF9BC2E6"/>
      <color rgb="FF003399"/>
      <color rgb="FFEEEEEE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R17"/>
  <sheetViews>
    <sheetView tabSelected="1" zoomScaleNormal="100" workbookViewId="0">
      <selection activeCell="J25" sqref="J25"/>
    </sheetView>
  </sheetViews>
  <sheetFormatPr defaultColWidth="9.140625" defaultRowHeight="12.75"/>
  <cols>
    <col min="1" max="1" width="26.7109375" style="2" customWidth="1"/>
    <col min="2" max="17" width="10.5703125" style="2" customWidth="1"/>
    <col min="18" max="18" width="30.85546875" style="2" customWidth="1"/>
    <col min="19" max="16384" width="9.140625" style="2"/>
  </cols>
  <sheetData>
    <row r="1" spans="1:18" s="1" customFormat="1" ht="21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3"/>
      <c r="R3" s="3"/>
    </row>
    <row r="4" spans="1:18" ht="15">
      <c r="A4" s="4" t="s">
        <v>0</v>
      </c>
      <c r="B4" s="4">
        <v>2010</v>
      </c>
      <c r="C4" s="4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  <c r="I4" s="4">
        <v>2017</v>
      </c>
      <c r="J4" s="4">
        <v>2018</v>
      </c>
      <c r="K4" s="4">
        <v>2019</v>
      </c>
      <c r="L4" s="4">
        <v>2020</v>
      </c>
      <c r="M4" s="4">
        <v>2021</v>
      </c>
      <c r="N4" s="4">
        <v>2022</v>
      </c>
      <c r="O4" s="4">
        <v>2023</v>
      </c>
      <c r="P4" s="4">
        <v>2024</v>
      </c>
      <c r="Q4" s="4">
        <v>2025</v>
      </c>
      <c r="R4" s="18" t="s">
        <v>1</v>
      </c>
    </row>
    <row r="5" spans="1:18" ht="21" customHeight="1">
      <c r="A5" s="5" t="s">
        <v>13</v>
      </c>
      <c r="B5" s="6">
        <f>SUM(B6:B8)</f>
        <v>1632</v>
      </c>
      <c r="C5" s="6">
        <f>SUM(C6:C8)</f>
        <v>1915</v>
      </c>
      <c r="D5" s="6">
        <f t="shared" ref="D5:P5" si="0">SUM(D6:D8)</f>
        <v>2258</v>
      </c>
      <c r="E5" s="6">
        <f t="shared" si="0"/>
        <v>3537</v>
      </c>
      <c r="F5" s="6">
        <f t="shared" si="0"/>
        <v>4049</v>
      </c>
      <c r="G5" s="6">
        <f t="shared" si="0"/>
        <v>4449</v>
      </c>
      <c r="H5" s="6">
        <f t="shared" si="0"/>
        <v>4559</v>
      </c>
      <c r="I5" s="6">
        <f t="shared" si="0"/>
        <v>6023</v>
      </c>
      <c r="J5" s="6">
        <f t="shared" si="0"/>
        <v>6848</v>
      </c>
      <c r="K5" s="6">
        <f t="shared" si="0"/>
        <v>7884</v>
      </c>
      <c r="L5" s="6">
        <f t="shared" si="0"/>
        <v>8839</v>
      </c>
      <c r="M5" s="6">
        <f t="shared" si="0"/>
        <v>15663</v>
      </c>
      <c r="N5" s="6">
        <f t="shared" si="0"/>
        <v>17632</v>
      </c>
      <c r="O5" s="6">
        <f t="shared" si="0"/>
        <v>19419</v>
      </c>
      <c r="P5" s="6">
        <f t="shared" si="0"/>
        <v>22018</v>
      </c>
      <c r="Q5" s="6">
        <f t="shared" ref="Q5" si="1">SUM(Q6:Q8)</f>
        <v>22666</v>
      </c>
      <c r="R5" s="19" t="s">
        <v>14</v>
      </c>
    </row>
    <row r="6" spans="1:18" ht="21" customHeight="1">
      <c r="A6" s="7" t="s">
        <v>2</v>
      </c>
      <c r="B6" s="9">
        <v>1501</v>
      </c>
      <c r="C6" s="9">
        <v>1761</v>
      </c>
      <c r="D6" s="9">
        <v>2072</v>
      </c>
      <c r="E6" s="9">
        <v>3280</v>
      </c>
      <c r="F6" s="9">
        <v>3732</v>
      </c>
      <c r="G6" s="9">
        <v>3980</v>
      </c>
      <c r="H6" s="9">
        <v>4035</v>
      </c>
      <c r="I6" s="9">
        <v>5369</v>
      </c>
      <c r="J6" s="9">
        <v>6046</v>
      </c>
      <c r="K6" s="8">
        <v>6763</v>
      </c>
      <c r="L6" s="8">
        <v>7575</v>
      </c>
      <c r="M6" s="8">
        <v>14278</v>
      </c>
      <c r="N6" s="8">
        <v>15891</v>
      </c>
      <c r="O6" s="8">
        <v>17510</v>
      </c>
      <c r="P6" s="8">
        <v>19869</v>
      </c>
      <c r="Q6" s="24">
        <v>20439</v>
      </c>
      <c r="R6" s="20" t="s">
        <v>3</v>
      </c>
    </row>
    <row r="7" spans="1:18" ht="21" customHeight="1">
      <c r="A7" s="7" t="s">
        <v>4</v>
      </c>
      <c r="B7" s="9">
        <v>22</v>
      </c>
      <c r="C7" s="9">
        <v>21</v>
      </c>
      <c r="D7" s="9">
        <v>22</v>
      </c>
      <c r="E7" s="9">
        <v>26</v>
      </c>
      <c r="F7" s="9">
        <v>26</v>
      </c>
      <c r="G7" s="9">
        <v>38</v>
      </c>
      <c r="H7" s="9">
        <v>38</v>
      </c>
      <c r="I7" s="9">
        <v>45</v>
      </c>
      <c r="J7" s="9">
        <v>49</v>
      </c>
      <c r="K7" s="8">
        <v>50</v>
      </c>
      <c r="L7" s="8">
        <v>60</v>
      </c>
      <c r="M7" s="8">
        <v>73</v>
      </c>
      <c r="N7" s="8">
        <v>96</v>
      </c>
      <c r="O7" s="8">
        <v>104</v>
      </c>
      <c r="P7" s="8">
        <v>109</v>
      </c>
      <c r="Q7" s="24">
        <v>110</v>
      </c>
      <c r="R7" s="20" t="s">
        <v>5</v>
      </c>
    </row>
    <row r="8" spans="1:18" ht="21" customHeight="1">
      <c r="A8" s="10" t="s">
        <v>6</v>
      </c>
      <c r="B8" s="9">
        <v>109</v>
      </c>
      <c r="C8" s="9">
        <v>133</v>
      </c>
      <c r="D8" s="9">
        <v>164</v>
      </c>
      <c r="E8" s="9">
        <v>231</v>
      </c>
      <c r="F8" s="9">
        <v>291</v>
      </c>
      <c r="G8" s="9">
        <v>431</v>
      </c>
      <c r="H8" s="9">
        <v>486</v>
      </c>
      <c r="I8" s="9">
        <v>609</v>
      </c>
      <c r="J8" s="9">
        <v>753</v>
      </c>
      <c r="K8" s="8">
        <v>1071</v>
      </c>
      <c r="L8" s="8">
        <v>1204</v>
      </c>
      <c r="M8" s="8">
        <v>1312</v>
      </c>
      <c r="N8" s="8">
        <v>1645</v>
      </c>
      <c r="O8" s="8">
        <v>1805</v>
      </c>
      <c r="P8" s="8">
        <v>2040</v>
      </c>
      <c r="Q8" s="24">
        <v>2117</v>
      </c>
      <c r="R8" s="21" t="s">
        <v>7</v>
      </c>
    </row>
    <row r="9" spans="1:18" ht="21" customHeight="1">
      <c r="A9" s="5" t="s">
        <v>15</v>
      </c>
      <c r="B9" s="11">
        <f t="shared" ref="B9:O9" si="2">SUM(B10:B12)</f>
        <v>99.999999999999986</v>
      </c>
      <c r="C9" s="11">
        <f t="shared" si="2"/>
        <v>99.999999999999986</v>
      </c>
      <c r="D9" s="11">
        <f t="shared" si="2"/>
        <v>100</v>
      </c>
      <c r="E9" s="11">
        <f t="shared" si="2"/>
        <v>100</v>
      </c>
      <c r="F9" s="11">
        <f t="shared" si="2"/>
        <v>100</v>
      </c>
      <c r="G9" s="11">
        <f t="shared" si="2"/>
        <v>100</v>
      </c>
      <c r="H9" s="11">
        <f t="shared" si="2"/>
        <v>100</v>
      </c>
      <c r="I9" s="11">
        <f t="shared" si="2"/>
        <v>100</v>
      </c>
      <c r="J9" s="11">
        <f t="shared" si="2"/>
        <v>100.00000000000001</v>
      </c>
      <c r="K9" s="11">
        <f t="shared" si="2"/>
        <v>100</v>
      </c>
      <c r="L9" s="11">
        <f t="shared" si="2"/>
        <v>100</v>
      </c>
      <c r="M9" s="11">
        <f t="shared" si="2"/>
        <v>100</v>
      </c>
      <c r="N9" s="11">
        <f t="shared" si="2"/>
        <v>99.999999999999986</v>
      </c>
      <c r="O9" s="11">
        <f t="shared" si="2"/>
        <v>100</v>
      </c>
      <c r="P9" s="11">
        <f t="shared" ref="P9:Q9" si="3">SUM(P10:P12)</f>
        <v>100.00000000000001</v>
      </c>
      <c r="Q9" s="11">
        <f t="shared" si="3"/>
        <v>100</v>
      </c>
      <c r="R9" s="19" t="s">
        <v>8</v>
      </c>
    </row>
    <row r="10" spans="1:18" ht="21" customHeight="1">
      <c r="A10" s="7" t="s">
        <v>2</v>
      </c>
      <c r="B10" s="12">
        <f t="shared" ref="B10:O10" si="4">B6/B5*100</f>
        <v>91.973039215686271</v>
      </c>
      <c r="C10" s="12">
        <f t="shared" si="4"/>
        <v>91.958224543080931</v>
      </c>
      <c r="D10" s="12">
        <f t="shared" si="4"/>
        <v>91.762621789193972</v>
      </c>
      <c r="E10" s="12">
        <f t="shared" si="4"/>
        <v>92.733955329375178</v>
      </c>
      <c r="F10" s="12">
        <f t="shared" si="4"/>
        <v>92.170906396641143</v>
      </c>
      <c r="G10" s="12">
        <f t="shared" si="4"/>
        <v>89.458305237131938</v>
      </c>
      <c r="H10" s="12">
        <f t="shared" si="4"/>
        <v>88.506251370914683</v>
      </c>
      <c r="I10" s="12">
        <f t="shared" si="4"/>
        <v>89.141623775527151</v>
      </c>
      <c r="J10" s="12">
        <f t="shared" si="4"/>
        <v>88.288551401869171</v>
      </c>
      <c r="K10" s="12">
        <f t="shared" si="4"/>
        <v>85.781329274479958</v>
      </c>
      <c r="L10" s="12">
        <f t="shared" si="4"/>
        <v>85.699739789568952</v>
      </c>
      <c r="M10" s="12">
        <f t="shared" si="4"/>
        <v>91.157504947966544</v>
      </c>
      <c r="N10" s="12">
        <f t="shared" si="4"/>
        <v>90.125907441016324</v>
      </c>
      <c r="O10" s="12">
        <f t="shared" si="4"/>
        <v>90.169421700396526</v>
      </c>
      <c r="P10" s="12">
        <f t="shared" ref="P10:Q10" si="5">P6/P5*100</f>
        <v>90.239803796893455</v>
      </c>
      <c r="Q10" s="12">
        <f t="shared" si="5"/>
        <v>90.174711020912383</v>
      </c>
      <c r="R10" s="20" t="s">
        <v>3</v>
      </c>
    </row>
    <row r="11" spans="1:18" ht="21" customHeight="1">
      <c r="A11" s="7" t="s">
        <v>4</v>
      </c>
      <c r="B11" s="12">
        <f t="shared" ref="B11:O11" si="6">B7/B5*100</f>
        <v>1.3480392156862746</v>
      </c>
      <c r="C11" s="12">
        <f t="shared" si="6"/>
        <v>1.0966057441253265</v>
      </c>
      <c r="D11" s="12">
        <f t="shared" si="6"/>
        <v>0.97431355181576607</v>
      </c>
      <c r="E11" s="12">
        <f t="shared" si="6"/>
        <v>0.7350862312694374</v>
      </c>
      <c r="F11" s="12">
        <f t="shared" si="6"/>
        <v>0.64213386021239816</v>
      </c>
      <c r="G11" s="12">
        <f t="shared" si="6"/>
        <v>0.85412452236457626</v>
      </c>
      <c r="H11" s="12">
        <f t="shared" si="6"/>
        <v>0.83351612195656943</v>
      </c>
      <c r="I11" s="12">
        <f t="shared" si="6"/>
        <v>0.7471359787481322</v>
      </c>
      <c r="J11" s="12">
        <f t="shared" si="6"/>
        <v>0.7155373831775701</v>
      </c>
      <c r="K11" s="12">
        <f t="shared" si="6"/>
        <v>0.63419583967529169</v>
      </c>
      <c r="L11" s="12">
        <f t="shared" si="6"/>
        <v>0.6788098201153977</v>
      </c>
      <c r="M11" s="12">
        <f t="shared" si="6"/>
        <v>0.4660665262082615</v>
      </c>
      <c r="N11" s="12">
        <f t="shared" si="6"/>
        <v>0.54446460980036293</v>
      </c>
      <c r="O11" s="12">
        <f t="shared" si="6"/>
        <v>0.53555795870024203</v>
      </c>
      <c r="P11" s="12">
        <f t="shared" ref="P11:Q11" si="7">P7/P5*100</f>
        <v>0.49504950495049505</v>
      </c>
      <c r="Q11" s="12">
        <f t="shared" si="7"/>
        <v>0.48530839142327714</v>
      </c>
      <c r="R11" s="20" t="s">
        <v>5</v>
      </c>
    </row>
    <row r="12" spans="1:18" ht="21" customHeight="1">
      <c r="A12" s="10" t="s">
        <v>6</v>
      </c>
      <c r="B12" s="13">
        <f t="shared" ref="B12:O12" si="8">B8/B5*100</f>
        <v>6.6789215686274508</v>
      </c>
      <c r="C12" s="13">
        <f t="shared" si="8"/>
        <v>6.9451697127937333</v>
      </c>
      <c r="D12" s="13">
        <f t="shared" si="8"/>
        <v>7.2630646589902561</v>
      </c>
      <c r="E12" s="13">
        <f t="shared" si="8"/>
        <v>6.5309584393553859</v>
      </c>
      <c r="F12" s="13">
        <f t="shared" si="8"/>
        <v>7.1869597431464562</v>
      </c>
      <c r="G12" s="13">
        <f t="shared" si="8"/>
        <v>9.6875702405034829</v>
      </c>
      <c r="H12" s="13">
        <f t="shared" si="8"/>
        <v>10.660232507128756</v>
      </c>
      <c r="I12" s="13">
        <f t="shared" si="8"/>
        <v>10.111240245724721</v>
      </c>
      <c r="J12" s="13">
        <f t="shared" si="8"/>
        <v>10.995911214953271</v>
      </c>
      <c r="K12" s="13">
        <f t="shared" si="8"/>
        <v>13.584474885844749</v>
      </c>
      <c r="L12" s="13">
        <f t="shared" si="8"/>
        <v>13.621450390315646</v>
      </c>
      <c r="M12" s="13">
        <f t="shared" si="8"/>
        <v>8.376428525825192</v>
      </c>
      <c r="N12" s="13">
        <f t="shared" si="8"/>
        <v>9.329627949183303</v>
      </c>
      <c r="O12" s="13">
        <f t="shared" si="8"/>
        <v>9.295020340903239</v>
      </c>
      <c r="P12" s="13">
        <f t="shared" ref="P12:Q12" si="9">P8/P5*100</f>
        <v>9.2651466981560535</v>
      </c>
      <c r="Q12" s="13">
        <f t="shared" si="9"/>
        <v>9.3399805876643427</v>
      </c>
      <c r="R12" s="21" t="s">
        <v>7</v>
      </c>
    </row>
    <row r="13" spans="1:18" ht="21" customHeight="1">
      <c r="A13" s="5" t="s">
        <v>9</v>
      </c>
      <c r="B13" s="14">
        <v>8.1510934393638177</v>
      </c>
      <c r="C13" s="14">
        <f t="shared" ref="C13:Q16" si="10">(C5-B5)/B5*100</f>
        <v>17.340686274509803</v>
      </c>
      <c r="D13" s="14">
        <f t="shared" si="10"/>
        <v>17.911227154046998</v>
      </c>
      <c r="E13" s="14">
        <f t="shared" si="10"/>
        <v>56.643046944198403</v>
      </c>
      <c r="F13" s="14">
        <f t="shared" si="10"/>
        <v>14.475544246536613</v>
      </c>
      <c r="G13" s="14">
        <f t="shared" si="10"/>
        <v>9.8789824648061249</v>
      </c>
      <c r="H13" s="14">
        <f t="shared" si="10"/>
        <v>2.4724657226342996</v>
      </c>
      <c r="I13" s="14">
        <f t="shared" si="10"/>
        <v>32.11230533011625</v>
      </c>
      <c r="J13" s="14">
        <f t="shared" si="10"/>
        <v>13.697492943715755</v>
      </c>
      <c r="K13" s="14">
        <f t="shared" si="10"/>
        <v>15.128504672897197</v>
      </c>
      <c r="L13" s="14">
        <f t="shared" si="10"/>
        <v>12.113140537798071</v>
      </c>
      <c r="M13" s="14">
        <f t="shared" si="10"/>
        <v>77.203303541124555</v>
      </c>
      <c r="N13" s="14">
        <f t="shared" si="10"/>
        <v>12.571027261699546</v>
      </c>
      <c r="O13" s="14">
        <f t="shared" si="10"/>
        <v>10.134981851179674</v>
      </c>
      <c r="P13" s="14">
        <f t="shared" si="10"/>
        <v>13.383799371749316</v>
      </c>
      <c r="Q13" s="14">
        <f t="shared" si="10"/>
        <v>2.9430465982378053</v>
      </c>
      <c r="R13" s="19" t="s">
        <v>10</v>
      </c>
    </row>
    <row r="14" spans="1:18" ht="21" customHeight="1">
      <c r="A14" s="7" t="s">
        <v>2</v>
      </c>
      <c r="B14" s="12">
        <v>7.5214899713467052</v>
      </c>
      <c r="C14" s="12">
        <f t="shared" si="10"/>
        <v>17.321785476349099</v>
      </c>
      <c r="D14" s="12">
        <f>(D6-C6)/C6*100</f>
        <v>17.660420215786484</v>
      </c>
      <c r="E14" s="12">
        <f t="shared" si="10"/>
        <v>58.301158301158296</v>
      </c>
      <c r="F14" s="12">
        <f t="shared" si="10"/>
        <v>13.780487804878049</v>
      </c>
      <c r="G14" s="12">
        <f t="shared" si="10"/>
        <v>6.645230439442658</v>
      </c>
      <c r="H14" s="12">
        <f t="shared" si="10"/>
        <v>1.3819095477386936</v>
      </c>
      <c r="I14" s="12">
        <f t="shared" si="10"/>
        <v>33.06071871127633</v>
      </c>
      <c r="J14" s="12">
        <f t="shared" si="10"/>
        <v>12.609424473831254</v>
      </c>
      <c r="K14" s="12">
        <f t="shared" si="10"/>
        <v>11.859080383724777</v>
      </c>
      <c r="L14" s="12">
        <f t="shared" si="10"/>
        <v>12.006505988466657</v>
      </c>
      <c r="M14" s="12">
        <f t="shared" si="10"/>
        <v>88.488448844884488</v>
      </c>
      <c r="N14" s="12">
        <f t="shared" si="10"/>
        <v>11.297100434234487</v>
      </c>
      <c r="O14" s="12">
        <f t="shared" si="10"/>
        <v>10.188156818324838</v>
      </c>
      <c r="P14" s="12">
        <f t="shared" si="10"/>
        <v>13.472301541976014</v>
      </c>
      <c r="Q14" s="12">
        <f t="shared" si="10"/>
        <v>2.8687905782877849</v>
      </c>
      <c r="R14" s="20" t="s">
        <v>3</v>
      </c>
    </row>
    <row r="15" spans="1:18" ht="21" customHeight="1">
      <c r="A15" s="7" t="s">
        <v>4</v>
      </c>
      <c r="B15" s="12">
        <v>-8.3333333333333321</v>
      </c>
      <c r="C15" s="12">
        <f t="shared" si="10"/>
        <v>-4.5454545454545459</v>
      </c>
      <c r="D15" s="12">
        <f>(D7-C7)/C7*100</f>
        <v>4.7619047619047619</v>
      </c>
      <c r="E15" s="12">
        <f t="shared" si="10"/>
        <v>18.181818181818183</v>
      </c>
      <c r="F15" s="12">
        <f t="shared" si="10"/>
        <v>0</v>
      </c>
      <c r="G15" s="12">
        <f t="shared" si="10"/>
        <v>46.153846153846153</v>
      </c>
      <c r="H15" s="12">
        <f t="shared" si="10"/>
        <v>0</v>
      </c>
      <c r="I15" s="12">
        <f t="shared" si="10"/>
        <v>18.421052631578945</v>
      </c>
      <c r="J15" s="12">
        <f t="shared" si="10"/>
        <v>8.8888888888888893</v>
      </c>
      <c r="K15" s="12">
        <f t="shared" si="10"/>
        <v>2.0408163265306123</v>
      </c>
      <c r="L15" s="12">
        <f t="shared" si="10"/>
        <v>20</v>
      </c>
      <c r="M15" s="12">
        <f t="shared" si="10"/>
        <v>21.666666666666668</v>
      </c>
      <c r="N15" s="12">
        <f t="shared" si="10"/>
        <v>31.506849315068493</v>
      </c>
      <c r="O15" s="12">
        <f t="shared" si="10"/>
        <v>8.3333333333333321</v>
      </c>
      <c r="P15" s="12">
        <f t="shared" si="10"/>
        <v>4.8076923076923084</v>
      </c>
      <c r="Q15" s="12">
        <f t="shared" si="10"/>
        <v>0.91743119266055051</v>
      </c>
      <c r="R15" s="20" t="s">
        <v>5</v>
      </c>
    </row>
    <row r="16" spans="1:18" ht="21" customHeight="1">
      <c r="A16" s="15" t="s">
        <v>6</v>
      </c>
      <c r="B16" s="16">
        <v>22.471910112359549</v>
      </c>
      <c r="C16" s="16">
        <f t="shared" si="10"/>
        <v>22.018348623853214</v>
      </c>
      <c r="D16" s="16">
        <f>(D8-C8)/C8*100</f>
        <v>23.308270676691727</v>
      </c>
      <c r="E16" s="16">
        <f t="shared" si="10"/>
        <v>40.853658536585364</v>
      </c>
      <c r="F16" s="16">
        <f t="shared" si="10"/>
        <v>25.97402597402597</v>
      </c>
      <c r="G16" s="16">
        <f t="shared" si="10"/>
        <v>48.109965635738831</v>
      </c>
      <c r="H16" s="16">
        <f t="shared" si="10"/>
        <v>12.761020881670534</v>
      </c>
      <c r="I16" s="16">
        <f t="shared" ref="I16:Q16" si="11">(I8-H8)/H8*100</f>
        <v>25.308641975308642</v>
      </c>
      <c r="J16" s="16">
        <f t="shared" si="11"/>
        <v>23.645320197044335</v>
      </c>
      <c r="K16" s="16">
        <f t="shared" si="11"/>
        <v>42.231075697211153</v>
      </c>
      <c r="L16" s="16">
        <f t="shared" si="11"/>
        <v>12.418300653594772</v>
      </c>
      <c r="M16" s="16">
        <f t="shared" si="11"/>
        <v>8.9700996677740861</v>
      </c>
      <c r="N16" s="16">
        <f t="shared" si="11"/>
        <v>25.381097560975608</v>
      </c>
      <c r="O16" s="16">
        <f t="shared" si="11"/>
        <v>9.7264437689969601</v>
      </c>
      <c r="P16" s="16">
        <f t="shared" si="11"/>
        <v>13.019390581717452</v>
      </c>
      <c r="Q16" s="16">
        <f t="shared" si="11"/>
        <v>3.7745098039215685</v>
      </c>
      <c r="R16" s="21" t="s">
        <v>7</v>
      </c>
    </row>
    <row r="17" spans="1:18" ht="13.5">
      <c r="A17" s="17" t="s">
        <v>12</v>
      </c>
      <c r="R17" s="22" t="s">
        <v>11</v>
      </c>
    </row>
  </sheetData>
  <mergeCells count="2">
    <mergeCell ref="A1:R1"/>
    <mergeCell ref="A2:R2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12.14</vt:lpstr>
      <vt:lpstr>'12.14'!Print_Area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2026-06-14T02:59:39Z</cp:lastPrinted>
  <dcterms:created xsi:type="dcterms:W3CDTF">2019-05-21T05:57:00Z</dcterms:created>
  <dcterms:modified xsi:type="dcterms:W3CDTF">2026-06-14T03:05:53Z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