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CFCEE71F-86CF-4607-91B1-8560C1F17964}" xr6:coauthVersionLast="47" xr6:coauthVersionMax="47" xr10:uidLastSave="{00000000-0000-0000-0000-000000000000}"/>
  <bookViews>
    <workbookView xWindow="-120" yWindow="-120" windowWidth="29040" windowHeight="15720" tabRatio="710" xr2:uid="{00000000-000D-0000-FFFF-FFFF00000000}"/>
  </bookViews>
  <sheets>
    <sheet name="8.39" sheetId="76" r:id="rId1"/>
  </sheets>
  <definedNames>
    <definedName name="_xlnm.Print_Area" localSheetId="0">'8.39'!$A$1:$N$33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15" i="76" l="1"/>
  <c r="AU13" i="76" s="1"/>
  <c r="AV15" i="76"/>
  <c r="AU16" i="76"/>
  <c r="AU17" i="76" s="1"/>
  <c r="AV16" i="76"/>
  <c r="AV17" i="76" s="1"/>
  <c r="AV13" i="76" l="1"/>
  <c r="AT15" i="76" l="1"/>
  <c r="AT16" i="76"/>
  <c r="AT13" i="76" l="1"/>
  <c r="BA15" i="76" l="1"/>
  <c r="BA16" i="76"/>
  <c r="J6" i="76" l="1"/>
  <c r="AT17" i="76" s="1"/>
  <c r="AS15" i="76" l="1"/>
  <c r="AS16" i="76"/>
  <c r="AS13" i="76" l="1"/>
  <c r="AR16" i="76" l="1"/>
  <c r="AQ16" i="76"/>
  <c r="AP16" i="76"/>
  <c r="AO16" i="76"/>
  <c r="AN16" i="76"/>
  <c r="AM16" i="76"/>
  <c r="AL16" i="76"/>
  <c r="AR15" i="76"/>
  <c r="AQ15" i="76"/>
  <c r="AP15" i="76"/>
  <c r="AO15" i="76"/>
  <c r="AN15" i="76"/>
  <c r="AM15" i="76"/>
  <c r="AL15" i="76"/>
  <c r="I6" i="76"/>
  <c r="AS17" i="76" s="1"/>
  <c r="H6" i="76"/>
  <c r="G6" i="76"/>
  <c r="F6" i="76"/>
  <c r="E6" i="76"/>
  <c r="D6" i="76"/>
  <c r="C6" i="76"/>
  <c r="B6" i="76"/>
  <c r="AL17" i="76" l="1"/>
  <c r="AM13" i="76"/>
  <c r="AP13" i="76"/>
  <c r="AQ17" i="76"/>
  <c r="AN17" i="76"/>
  <c r="AN13" i="76"/>
  <c r="AO17" i="76"/>
  <c r="AO13" i="76"/>
  <c r="AP17" i="76"/>
  <c r="AR17" i="76"/>
  <c r="AQ13" i="76"/>
  <c r="AM17" i="76"/>
  <c r="AR13" i="76"/>
</calcChain>
</file>

<file path=xl/sharedStrings.xml><?xml version="1.0" encoding="utf-8"?>
<sst xmlns="http://schemas.openxmlformats.org/spreadsheetml/2006/main" count="21" uniqueCount="19">
  <si>
    <t>Male</t>
  </si>
  <si>
    <t>Female</t>
  </si>
  <si>
    <t>ތަފްސީލް</t>
  </si>
  <si>
    <t>ފިރިހެން</t>
  </si>
  <si>
    <t>އަންހެން</t>
  </si>
  <si>
    <t>Category</t>
  </si>
  <si>
    <t>end year</t>
  </si>
  <si>
    <t>Total judges / Majistrates</t>
  </si>
  <si>
    <t xml:space="preserve">ފަނޑިޔާރުންގެ ޖުމްލަ އަދަދު </t>
  </si>
  <si>
    <t>Total  Expenditure for Courts (million MVR)</t>
  </si>
  <si>
    <t>ކޯޓުތަކަށް ޖުމްލަ ޚަރަދުވި ވަރު (މިލިއަން ރުފިޔާ)</t>
  </si>
  <si>
    <t>Source:  Judicial Service Commission</t>
  </si>
  <si>
    <t>މަޢުލޫމާތު ދެއްވި ފަރާތް: ޖުޑީޝަލް ސަރވިސް ކޮމިޝަން</t>
  </si>
  <si>
    <t xml:space="preserve"> Department of Judicial Administration</t>
  </si>
  <si>
    <t xml:space="preserve">                 ޑިޕާޓްމަންޓް އޮފް ޖުޑިޝަލް އެޑްމިނިސްޓްރޭޝަން</t>
  </si>
  <si>
    <t>% share of females</t>
  </si>
  <si>
    <t>% share 2021</t>
  </si>
  <si>
    <t>TABLE 8.39: JUDGES BY SEX AND FINANCIAL RESOURCES FOR COURTS , 2013 - 2023</t>
  </si>
  <si>
    <t>ތާވަލު 8.39: ކޯޓުތަކުގައި ތިބި ފަނޑިޔާރުންގެ އަދަދު އަދި ކޯޓުތަކަށް ހިނގި ޚަރަދު، 2013 - 2023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</si>
</sst>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General_)"/>
    <numFmt numFmtId="165" formatCode="0.0"/>
    <numFmt numFmtId="166" formatCode="_-* #,##0_-;\-* #,##0_-;_-* &quot;-&quot;??_-;_-@_-"/>
    <numFmt numFmtId="167" formatCode="#,##0.0"/>
    <numFmt numFmtId="168" formatCode="_(* #,##0.0_);_(* \(#,##0.0\);_(* &quot;-&quot;??_);_(@_)"/>
    <numFmt numFmtId="169" formatCode="_(* #,##0_);_(* \(#,##0\);_(* &quot;-&quot;??_);_(@_)"/>
    <numFmt numFmtId="172" formatCode="0.00_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Faruma"/>
      <family val="3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5"/>
      <color theme="3"/>
      <name val="Arial Mäori"/>
      <family val="2"/>
    </font>
    <font>
      <b/>
      <sz val="11"/>
      <color theme="1"/>
      <name val="Faruma"/>
    </font>
    <font>
      <b/>
      <sz val="10"/>
      <color rgb="FF000000"/>
      <name val="Faruma"/>
    </font>
    <font>
      <sz val="10"/>
      <color rgb="FF000000"/>
      <name val="Faruma"/>
    </font>
    <font>
      <sz val="9"/>
      <color theme="1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13" fillId="0" borderId="4" applyNumberFormat="0" applyFill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2" fontId="19" fillId="0" borderId="0"/>
    <xf numFmtId="1" fontId="20" fillId="0" borderId="7" applyNumberFormat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8" fillId="0" borderId="0"/>
    <xf numFmtId="40" fontId="18" fillId="0" borderId="0" applyFont="0" applyFill="0" applyBorder="0" applyAlignment="0" applyProtection="0"/>
    <xf numFmtId="0" fontId="18" fillId="0" borderId="0"/>
    <xf numFmtId="0" fontId="10" fillId="0" borderId="0"/>
    <xf numFmtId="1" fontId="20" fillId="0" borderId="7" applyNumberFormat="0"/>
    <xf numFmtId="0" fontId="1" fillId="0" borderId="0"/>
    <xf numFmtId="0" fontId="18" fillId="0" borderId="0"/>
    <xf numFmtId="0" fontId="5" fillId="0" borderId="0" applyFill="0" applyProtection="0"/>
    <xf numFmtId="1" fontId="20" fillId="0" borderId="7" applyNumberFormat="0"/>
    <xf numFmtId="43" fontId="1" fillId="0" borderId="0" applyFont="0" applyFill="0" applyBorder="0" applyAlignment="0" applyProtection="0"/>
    <xf numFmtId="0" fontId="1" fillId="0" borderId="0"/>
    <xf numFmtId="0" fontId="21" fillId="0" borderId="0"/>
    <xf numFmtId="0" fontId="22" fillId="0" borderId="0"/>
    <xf numFmtId="0" fontId="21" fillId="0" borderId="0"/>
    <xf numFmtId="0" fontId="1" fillId="0" borderId="0"/>
    <xf numFmtId="0" fontId="18" fillId="0" borderId="0"/>
    <xf numFmtId="0" fontId="5" fillId="0" borderId="0" applyFill="0" applyProtection="0"/>
    <xf numFmtId="1" fontId="20" fillId="0" borderId="7" applyNumberFormat="0"/>
    <xf numFmtId="0" fontId="1" fillId="0" borderId="0"/>
    <xf numFmtId="0" fontId="10" fillId="0" borderId="0"/>
    <xf numFmtId="0" fontId="21" fillId="0" borderId="0"/>
    <xf numFmtId="0" fontId="22" fillId="0" borderId="0"/>
    <xf numFmtId="0" fontId="10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8" fillId="0" borderId="0" applyFont="0" applyFill="0" applyBorder="0" applyAlignment="0" applyProtection="0"/>
    <xf numFmtId="0" fontId="1" fillId="0" borderId="0"/>
    <xf numFmtId="0" fontId="23" fillId="0" borderId="0" applyBorder="0"/>
    <xf numFmtId="0" fontId="1" fillId="0" borderId="0"/>
    <xf numFmtId="40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3" fillId="0" borderId="0" applyBorder="0"/>
    <xf numFmtId="0" fontId="1" fillId="0" borderId="0"/>
    <xf numFmtId="0" fontId="1" fillId="0" borderId="0"/>
    <xf numFmtId="1" fontId="20" fillId="0" borderId="7" applyNumberFormat="0"/>
    <xf numFmtId="1" fontId="20" fillId="0" borderId="7" applyNumberFormat="0"/>
    <xf numFmtId="1" fontId="20" fillId="0" borderId="7" applyNumberFormat="0"/>
    <xf numFmtId="1" fontId="20" fillId="0" borderId="7" applyNumberFormat="0"/>
    <xf numFmtId="0" fontId="24" fillId="0" borderId="0"/>
    <xf numFmtId="0" fontId="24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8" fillId="2" borderId="0" xfId="0" applyNumberFormat="1" applyFont="1" applyFill="1"/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vertical="center"/>
    </xf>
    <xf numFmtId="169" fontId="11" fillId="2" borderId="0" xfId="1" applyNumberFormat="1" applyFont="1" applyFill="1" applyBorder="1" applyAlignment="1">
      <alignment horizontal="right" vertical="center"/>
    </xf>
    <xf numFmtId="164" fontId="11" fillId="2" borderId="0" xfId="0" applyNumberFormat="1" applyFont="1" applyFill="1"/>
    <xf numFmtId="0" fontId="12" fillId="2" borderId="0" xfId="0" applyFont="1" applyFill="1" applyAlignment="1">
      <alignment horizontal="left" vertical="center" indent="2"/>
    </xf>
    <xf numFmtId="169" fontId="8" fillId="2" borderId="0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167" fontId="8" fillId="2" borderId="0" xfId="0" applyNumberFormat="1" applyFont="1" applyFill="1"/>
    <xf numFmtId="0" fontId="2" fillId="2" borderId="6" xfId="0" applyFont="1" applyFill="1" applyBorder="1" applyAlignment="1">
      <alignment horizontal="right" vertical="center"/>
    </xf>
    <xf numFmtId="0" fontId="15" fillId="2" borderId="2" xfId="0" applyFont="1" applyFill="1" applyBorder="1" applyAlignment="1">
      <alignment vertical="top"/>
    </xf>
    <xf numFmtId="0" fontId="16" fillId="2" borderId="0" xfId="0" applyFont="1" applyFill="1" applyAlignment="1">
      <alignment horizontal="right" vertical="top" indent="1"/>
    </xf>
    <xf numFmtId="168" fontId="8" fillId="2" borderId="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7" fontId="3" fillId="2" borderId="0" xfId="0" applyNumberFormat="1" applyFont="1" applyFill="1"/>
    <xf numFmtId="0" fontId="17" fillId="2" borderId="0" xfId="0" applyFont="1" applyFill="1"/>
    <xf numFmtId="164" fontId="3" fillId="2" borderId="0" xfId="0" applyNumberFormat="1" applyFont="1" applyFill="1"/>
    <xf numFmtId="0" fontId="7" fillId="2" borderId="0" xfId="0" applyFont="1" applyFill="1" applyAlignment="1">
      <alignment horizontal="left" vertical="top" indent="4"/>
    </xf>
    <xf numFmtId="0" fontId="17" fillId="2" borderId="0" xfId="0" applyFont="1" applyFill="1" applyAlignment="1">
      <alignment vertical="center"/>
    </xf>
    <xf numFmtId="164" fontId="8" fillId="2" borderId="6" xfId="0" applyNumberFormat="1" applyFont="1" applyFill="1" applyBorder="1"/>
    <xf numFmtId="1" fontId="8" fillId="2" borderId="0" xfId="0" applyNumberFormat="1" applyFont="1" applyFill="1"/>
    <xf numFmtId="168" fontId="8" fillId="2" borderId="0" xfId="1" applyNumberFormat="1" applyFont="1" applyFill="1"/>
    <xf numFmtId="165" fontId="8" fillId="2" borderId="0" xfId="0" applyNumberFormat="1" applyFont="1" applyFill="1"/>
    <xf numFmtId="164" fontId="4" fillId="2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164" fontId="14" fillId="2" borderId="0" xfId="0" applyNumberFormat="1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/>
    </xf>
    <xf numFmtId="0" fontId="2" fillId="2" borderId="5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center" vertical="center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000">
                <a:latin typeface="Consolas" pitchFamily="49" charset="0"/>
                <a:cs typeface="Consolas" pitchFamily="49" charset="0"/>
              </a:defRPr>
            </a:pPr>
            <a:r>
              <a:rPr lang="en-US" sz="1000">
                <a:latin typeface="Consolas" pitchFamily="49" charset="0"/>
                <a:cs typeface="Consolas" pitchFamily="49" charset="0"/>
              </a:rPr>
              <a:t>Figure: 8.45: Percentage share of majistrates by sex, 2023</a:t>
            </a:r>
          </a:p>
        </c:rich>
      </c:tx>
      <c:layout>
        <c:manualLayout>
          <c:xMode val="edge"/>
          <c:yMode val="edge"/>
          <c:x val="0.15375707728102819"/>
          <c:y val="3.69053725267938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164012366980025"/>
          <c:y val="0.12205736782902137"/>
          <c:w val="0.4195290808796503"/>
          <c:h val="0.8230742509107499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8080"/>
              </a:solidFill>
            </c:spPr>
            <c:extLst>
              <c:ext xmlns:c16="http://schemas.microsoft.com/office/drawing/2014/chart" uri="{C3380CC4-5D6E-409C-BE32-E72D297353CC}">
                <c16:uniqueId val="{00000002-2E67-4F00-A7B5-AEF8A68645EB}"/>
              </c:ext>
            </c:extLst>
          </c:dPt>
          <c:dPt>
            <c:idx val="1"/>
            <c:bubble3D val="0"/>
            <c:spPr>
              <a:solidFill>
                <a:srgbClr val="33CCCC"/>
              </a:solidFill>
            </c:spPr>
            <c:extLst>
              <c:ext xmlns:c16="http://schemas.microsoft.com/office/drawing/2014/chart" uri="{C3380CC4-5D6E-409C-BE32-E72D297353CC}">
                <c16:uniqueId val="{00000001-EC6C-4AD3-8FC7-E3EF114E98D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'8.39'!$A$7:$A$8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'8.39'!$L$7:$L$8</c:f>
              <c:numCache>
                <c:formatCode>_(* #,##0_);_(* \(#,##0\);_(* "-"??_);_(@_)</c:formatCode>
                <c:ptCount val="2"/>
                <c:pt idx="0">
                  <c:v>149</c:v>
                </c:pt>
                <c:pt idx="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EB-49B5-9F21-89375BCCD6D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57"/>
        <c:holeSize val="50"/>
      </c:doughnutChart>
    </c:plotArea>
    <c:plotVisOnly val="1"/>
    <c:dispBlanksAs val="zero"/>
    <c:showDLblsOverMax val="0"/>
  </c:chart>
  <c:spPr>
    <a:solidFill>
      <a:srgbClr val="EAFAFA"/>
    </a:solidFill>
  </c:spPr>
  <c:printSettings>
    <c:headerFooter/>
    <c:pageMargins b="0.75000000000000477" l="0.70000000000000062" r="0.70000000000000062" t="0.75000000000000477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90565256301036E-2"/>
          <c:y val="0.18628626421697292"/>
          <c:w val="0.89590844960025096"/>
          <c:h val="0.7178191274243507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8080"/>
            </a:solidFill>
          </c:spPr>
          <c:invertIfNegative val="0"/>
          <c:cat>
            <c:numRef>
              <c:f>'8.39'!$AL$14:$AV$14</c:f>
              <c:numCache>
                <c:formatCode>General_)</c:formatCode>
                <c:ptCount val="11"/>
                <c:pt idx="0" formatCode="General">
                  <c:v>2013</c:v>
                </c:pt>
                <c:pt idx="1">
                  <c:v>2014</c:v>
                </c:pt>
                <c:pt idx="2" formatCode="General">
                  <c:v>2015</c:v>
                </c:pt>
                <c:pt idx="3" formatCode="General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'8.39'!$AL$17:$AV$17</c:f>
              <c:numCache>
                <c:formatCode>_(* #,##0.0_);_(* \(#,##0.0\);_(* "-"??_);_(@_)</c:formatCode>
                <c:ptCount val="11"/>
                <c:pt idx="0">
                  <c:v>4.8648648648648649</c:v>
                </c:pt>
                <c:pt idx="1">
                  <c:v>4.395604395604396</c:v>
                </c:pt>
                <c:pt idx="2">
                  <c:v>3.8251366120218582</c:v>
                </c:pt>
                <c:pt idx="3">
                  <c:v>2.8089887640449436</c:v>
                </c:pt>
                <c:pt idx="4">
                  <c:v>3.867403314917127</c:v>
                </c:pt>
                <c:pt idx="5">
                  <c:v>5.0761421319796955</c:v>
                </c:pt>
                <c:pt idx="6">
                  <c:v>5.9782608695652177</c:v>
                </c:pt>
                <c:pt idx="7">
                  <c:v>7.9787234042553195</c:v>
                </c:pt>
                <c:pt idx="8">
                  <c:v>10.989010989010989</c:v>
                </c:pt>
                <c:pt idx="9">
                  <c:v>13.529411764705882</c:v>
                </c:pt>
                <c:pt idx="10">
                  <c:v>15.730337078651685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39-4547-BF95-716665416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834032"/>
        <c:axId val="378827760"/>
      </c:barChart>
      <c:catAx>
        <c:axId val="37883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8827760"/>
        <c:crosses val="autoZero"/>
        <c:auto val="1"/>
        <c:lblAlgn val="ctr"/>
        <c:lblOffset val="100"/>
        <c:noMultiLvlLbl val="0"/>
      </c:catAx>
      <c:valAx>
        <c:axId val="37882776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0"/>
        <c:majorTickMark val="out"/>
        <c:minorTickMark val="none"/>
        <c:tickLblPos val="nextTo"/>
        <c:crossAx val="378834032"/>
        <c:crosses val="autoZero"/>
        <c:crossBetween val="between"/>
      </c:valAx>
      <c:spPr>
        <a:solidFill>
          <a:srgbClr val="EAFAFA"/>
        </a:solidFill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2375536</xdr:colOff>
      <xdr:row>13</xdr:row>
      <xdr:rowOff>133350</xdr:rowOff>
    </xdr:from>
    <xdr:to>
      <xdr:col>2</xdr:col>
      <xdr:colOff>34018</xdr:colOff>
      <xdr:row>13</xdr:row>
      <xdr:rowOff>136072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2375536" y="2886075"/>
          <a:ext cx="1297032" cy="2722"/>
        </a:xfrm>
        <a:prstGeom prst="line">
          <a:avLst/>
        </a:prstGeom>
        <a:noFill/>
        <a:ln w="19050">
          <a:solidFill>
            <a:srgbClr val="7030A0"/>
          </a:solidFill>
          <a:round/>
          <a:headEnd/>
          <a:tailEnd/>
        </a:ln>
      </xdr:spPr>
    </xdr:sp>
    <xdr:clientData/>
  </xdr:twoCellAnchor>
  <xdr:twoCellAnchor>
    <xdr:from>
      <xdr:col>0</xdr:col>
      <xdr:colOff>170017</xdr:colOff>
      <xdr:row>12</xdr:row>
      <xdr:rowOff>147176</xdr:rowOff>
    </xdr:from>
    <xdr:to>
      <xdr:col>5</xdr:col>
      <xdr:colOff>523875</xdr:colOff>
      <xdr:row>27</xdr:row>
      <xdr:rowOff>153629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523875</xdr:colOff>
      <xdr:row>12</xdr:row>
      <xdr:rowOff>131937</xdr:rowOff>
    </xdr:from>
    <xdr:to>
      <xdr:col>13</xdr:col>
      <xdr:colOff>75485</xdr:colOff>
      <xdr:row>27</xdr:row>
      <xdr:rowOff>167170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7</xdr:col>
      <xdr:colOff>713058</xdr:colOff>
      <xdr:row>13</xdr:row>
      <xdr:rowOff>129176</xdr:rowOff>
    </xdr:from>
    <xdr:ext cx="4922520" cy="225878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 txBox="1"/>
      </xdr:nvSpPr>
      <xdr:spPr>
        <a:xfrm>
          <a:off x="8900277" y="2911760"/>
          <a:ext cx="4922520" cy="225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000" b="1">
              <a:latin typeface="Consolas" pitchFamily="49" charset="0"/>
              <a:cs typeface="Consolas" pitchFamily="49" charset="0"/>
            </a:rPr>
            <a:t>Figure 8.46: Share of female judges / majistrates, 2013 - 20</a:t>
          </a:r>
          <a:r>
            <a:rPr lang="dv-MV" sz="1000" b="1">
              <a:latin typeface="Consolas" pitchFamily="49" charset="0"/>
              <a:cs typeface="Consolas" pitchFamily="49" charset="0"/>
            </a:rPr>
            <a:t>2</a:t>
          </a:r>
          <a:r>
            <a:rPr lang="en-US" sz="1000" b="1">
              <a:latin typeface="Consolas" pitchFamily="49" charset="0"/>
              <a:cs typeface="Consolas" pitchFamily="49" charset="0"/>
            </a:rPr>
            <a:t>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</sheetPr>
  <dimension ref="A1:BA33"/>
  <sheetViews>
    <sheetView tabSelected="1" zoomScale="89" zoomScaleNormal="89" workbookViewId="0">
      <selection activeCell="W21" sqref="W21"/>
    </sheetView>
  </sheetViews>
  <sheetFormatPr defaultColWidth="9.140625" defaultRowHeight="15"/>
  <cols>
    <col min="1" max="1" width="40.28515625" style="3" customWidth="1"/>
    <col min="2" max="12" width="15.28515625" style="3" customWidth="1"/>
    <col min="13" max="13" width="38.5703125" style="3" customWidth="1"/>
    <col min="14" max="14" width="2.28515625" style="3" customWidth="1"/>
    <col min="15" max="16384" width="9.140625" style="3"/>
  </cols>
  <sheetData>
    <row r="1" spans="1:53" ht="2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53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5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53">
      <c r="A4" s="31" t="s">
        <v>5</v>
      </c>
      <c r="B4" s="34" t="s">
        <v>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2" t="s">
        <v>2</v>
      </c>
    </row>
    <row r="5" spans="1:53">
      <c r="A5" s="27"/>
      <c r="B5" s="1">
        <v>2013</v>
      </c>
      <c r="C5" s="1">
        <v>2014</v>
      </c>
      <c r="D5" s="1">
        <v>2015</v>
      </c>
      <c r="E5" s="1">
        <v>2016</v>
      </c>
      <c r="F5" s="1">
        <v>2017</v>
      </c>
      <c r="G5" s="1">
        <v>2018</v>
      </c>
      <c r="H5" s="1">
        <v>2019</v>
      </c>
      <c r="I5" s="1">
        <v>2020</v>
      </c>
      <c r="J5" s="1">
        <v>2021</v>
      </c>
      <c r="K5" s="1">
        <v>2022</v>
      </c>
      <c r="L5" s="1">
        <v>2023</v>
      </c>
      <c r="M5" s="33"/>
    </row>
    <row r="6" spans="1:53" s="7" customFormat="1" ht="18.75">
      <c r="A6" s="5" t="s">
        <v>7</v>
      </c>
      <c r="B6" s="6">
        <f t="shared" ref="B6:G6" si="0">SUM(B7:B8)</f>
        <v>185</v>
      </c>
      <c r="C6" s="6">
        <f t="shared" si="0"/>
        <v>182</v>
      </c>
      <c r="D6" s="6">
        <f t="shared" si="0"/>
        <v>183</v>
      </c>
      <c r="E6" s="6">
        <f t="shared" si="0"/>
        <v>178</v>
      </c>
      <c r="F6" s="6">
        <f t="shared" si="0"/>
        <v>181</v>
      </c>
      <c r="G6" s="6">
        <f t="shared" si="0"/>
        <v>197</v>
      </c>
      <c r="H6" s="6">
        <f>SUM(H7:H8)</f>
        <v>184</v>
      </c>
      <c r="I6" s="6">
        <f>SUM(I7:I8)</f>
        <v>188</v>
      </c>
      <c r="J6" s="6">
        <f>SUM(J7:J8)</f>
        <v>182</v>
      </c>
      <c r="K6" s="6">
        <v>170</v>
      </c>
      <c r="L6" s="6">
        <v>178</v>
      </c>
      <c r="M6" s="13" t="s">
        <v>8</v>
      </c>
    </row>
    <row r="7" spans="1:53" ht="18.75">
      <c r="A7" s="8" t="s">
        <v>0</v>
      </c>
      <c r="B7" s="9">
        <v>176</v>
      </c>
      <c r="C7" s="9">
        <v>174</v>
      </c>
      <c r="D7" s="9">
        <v>176</v>
      </c>
      <c r="E7" s="9">
        <v>173</v>
      </c>
      <c r="F7" s="9">
        <v>174</v>
      </c>
      <c r="G7" s="9">
        <v>187</v>
      </c>
      <c r="H7" s="9">
        <v>173</v>
      </c>
      <c r="I7" s="9">
        <v>173</v>
      </c>
      <c r="J7" s="9">
        <v>162</v>
      </c>
      <c r="K7" s="9">
        <v>147</v>
      </c>
      <c r="L7" s="9">
        <v>149</v>
      </c>
      <c r="M7" s="14" t="s">
        <v>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53" ht="18.75">
      <c r="A8" s="8" t="s">
        <v>1</v>
      </c>
      <c r="B8" s="9">
        <v>9</v>
      </c>
      <c r="C8" s="9">
        <v>8</v>
      </c>
      <c r="D8" s="9">
        <v>7</v>
      </c>
      <c r="E8" s="9">
        <v>5</v>
      </c>
      <c r="F8" s="9">
        <v>7</v>
      </c>
      <c r="G8" s="9">
        <v>10</v>
      </c>
      <c r="H8" s="9">
        <v>11</v>
      </c>
      <c r="I8" s="9">
        <v>15</v>
      </c>
      <c r="J8" s="9">
        <v>20</v>
      </c>
      <c r="K8" s="9">
        <v>23</v>
      </c>
      <c r="L8" s="9">
        <v>28</v>
      </c>
      <c r="M8" s="14" t="s">
        <v>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53" ht="21">
      <c r="A9" s="10" t="s">
        <v>9</v>
      </c>
      <c r="B9" s="15">
        <v>292.36569200000002</v>
      </c>
      <c r="C9" s="15">
        <v>326.90534851999996</v>
      </c>
      <c r="D9" s="15">
        <v>468.04598700000003</v>
      </c>
      <c r="E9" s="15">
        <v>448.00623200000001</v>
      </c>
      <c r="F9" s="15">
        <v>413</v>
      </c>
      <c r="G9" s="15">
        <v>447.08000700000002</v>
      </c>
      <c r="H9" s="15">
        <v>487.6</v>
      </c>
      <c r="I9" s="15">
        <v>417.8</v>
      </c>
      <c r="J9" s="15">
        <v>413.46338150000003</v>
      </c>
      <c r="K9" s="15">
        <v>495.70411799999999</v>
      </c>
      <c r="L9" s="15">
        <v>532.76177990999997</v>
      </c>
      <c r="M9" s="16" t="s">
        <v>10</v>
      </c>
    </row>
    <row r="10" spans="1:53" s="19" customFormat="1" ht="17.25">
      <c r="A10" s="2" t="s">
        <v>11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 t="s">
        <v>12</v>
      </c>
    </row>
    <row r="11" spans="1:53" ht="17.25">
      <c r="A11" s="20" t="s">
        <v>13</v>
      </c>
      <c r="K11" s="25"/>
      <c r="L11" s="25"/>
      <c r="M11" s="21" t="s">
        <v>14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53" s="19" customFormat="1">
      <c r="H12" s="3"/>
      <c r="I12" s="3"/>
      <c r="J12" s="3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53" s="19" customFormat="1" ht="12" customHeight="1"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M13" s="19">
        <f t="shared" ref="AM13:AV13" si="1">AM15+AM16</f>
        <v>182</v>
      </c>
      <c r="AN13" s="19">
        <f t="shared" si="1"/>
        <v>183</v>
      </c>
      <c r="AO13" s="19">
        <f t="shared" si="1"/>
        <v>178</v>
      </c>
      <c r="AP13" s="19">
        <f t="shared" si="1"/>
        <v>181</v>
      </c>
      <c r="AQ13" s="19">
        <f t="shared" si="1"/>
        <v>197</v>
      </c>
      <c r="AR13" s="19">
        <f t="shared" si="1"/>
        <v>184</v>
      </c>
      <c r="AS13" s="19">
        <f t="shared" si="1"/>
        <v>188</v>
      </c>
      <c r="AT13" s="19">
        <f t="shared" si="1"/>
        <v>182</v>
      </c>
      <c r="AU13" s="19">
        <f t="shared" si="1"/>
        <v>170</v>
      </c>
      <c r="AV13" s="19">
        <f t="shared" si="1"/>
        <v>177</v>
      </c>
    </row>
    <row r="14" spans="1:5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L14" s="12">
        <v>2013</v>
      </c>
      <c r="AM14" s="22">
        <v>2014</v>
      </c>
      <c r="AN14" s="12">
        <v>2015</v>
      </c>
      <c r="AO14" s="12">
        <v>2016</v>
      </c>
      <c r="AP14" s="22">
        <v>2017</v>
      </c>
      <c r="AQ14" s="22">
        <v>2018</v>
      </c>
      <c r="AR14" s="22">
        <v>2019</v>
      </c>
      <c r="AS14" s="22">
        <v>2020</v>
      </c>
      <c r="AT14" s="22">
        <v>2021</v>
      </c>
      <c r="AU14" s="22">
        <v>2022</v>
      </c>
      <c r="AV14" s="22">
        <v>2023</v>
      </c>
      <c r="BA14" s="3" t="s">
        <v>16</v>
      </c>
    </row>
    <row r="15" spans="1:53"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K15" s="8" t="s">
        <v>0</v>
      </c>
      <c r="AL15" s="9">
        <f>B7</f>
        <v>176</v>
      </c>
      <c r="AM15" s="3">
        <f>C7</f>
        <v>174</v>
      </c>
      <c r="AN15" s="3">
        <f>D7</f>
        <v>176</v>
      </c>
      <c r="AO15" s="3">
        <f>E7</f>
        <v>173</v>
      </c>
      <c r="AP15" s="3">
        <f>F7</f>
        <v>174</v>
      </c>
      <c r="AQ15" s="3">
        <f>G7</f>
        <v>187</v>
      </c>
      <c r="AR15" s="3">
        <f>H7</f>
        <v>173</v>
      </c>
      <c r="AS15" s="3">
        <f>I7</f>
        <v>173</v>
      </c>
      <c r="AT15" s="3">
        <f>J7</f>
        <v>162</v>
      </c>
      <c r="AU15" s="3">
        <f>K7</f>
        <v>147</v>
      </c>
      <c r="AV15" s="3">
        <f>L7</f>
        <v>149</v>
      </c>
      <c r="BA15" s="23">
        <f>AT15/AT13*100</f>
        <v>89.010989010989007</v>
      </c>
    </row>
    <row r="16" spans="1:53">
      <c r="AK16" s="8" t="s">
        <v>1</v>
      </c>
      <c r="AL16" s="9">
        <f>B8</f>
        <v>9</v>
      </c>
      <c r="AM16" s="3">
        <f>C8</f>
        <v>8</v>
      </c>
      <c r="AN16" s="3">
        <f>D8</f>
        <v>7</v>
      </c>
      <c r="AO16" s="3">
        <f>E8</f>
        <v>5</v>
      </c>
      <c r="AP16" s="3">
        <f>F8</f>
        <v>7</v>
      </c>
      <c r="AQ16" s="3">
        <f>G8</f>
        <v>10</v>
      </c>
      <c r="AR16" s="3">
        <f>H8</f>
        <v>11</v>
      </c>
      <c r="AS16" s="3">
        <f>I8</f>
        <v>15</v>
      </c>
      <c r="AT16" s="3">
        <f>J8</f>
        <v>20</v>
      </c>
      <c r="AU16" s="3">
        <f>K8</f>
        <v>23</v>
      </c>
      <c r="AV16" s="3">
        <f>L8</f>
        <v>28</v>
      </c>
      <c r="BA16" s="23">
        <f>AT16/AT13*100</f>
        <v>10.989010989010989</v>
      </c>
    </row>
    <row r="17" spans="1:52">
      <c r="AK17" s="3" t="s">
        <v>15</v>
      </c>
      <c r="AL17" s="24">
        <f>AL16/B6*100</f>
        <v>4.8648648648648649</v>
      </c>
      <c r="AM17" s="24">
        <f>AM16/C6*100</f>
        <v>4.395604395604396</v>
      </c>
      <c r="AN17" s="24">
        <f>AN16/D6*100</f>
        <v>3.8251366120218582</v>
      </c>
      <c r="AO17" s="24">
        <f>AO16/E6*100</f>
        <v>2.8089887640449436</v>
      </c>
      <c r="AP17" s="24">
        <f>AP16/F6*100</f>
        <v>3.867403314917127</v>
      </c>
      <c r="AQ17" s="24">
        <f>AQ16/G6*100</f>
        <v>5.0761421319796955</v>
      </c>
      <c r="AR17" s="24">
        <f>AR16/H6*100</f>
        <v>5.9782608695652177</v>
      </c>
      <c r="AS17" s="24">
        <f>AS16/I6*100</f>
        <v>7.9787234042553195</v>
      </c>
      <c r="AT17" s="24">
        <f>AT16/J6*100</f>
        <v>10.989010989010989</v>
      </c>
      <c r="AU17" s="24">
        <f>AU16/K6*100</f>
        <v>13.529411764705882</v>
      </c>
      <c r="AV17" s="24">
        <f>AV16/L6*100</f>
        <v>15.730337078651685</v>
      </c>
      <c r="AW17" s="24"/>
      <c r="AX17" s="24"/>
      <c r="AY17" s="24"/>
      <c r="AZ17" s="24"/>
    </row>
    <row r="18" spans="1:52">
      <c r="A18" s="5"/>
    </row>
    <row r="33" spans="26:26">
      <c r="Z33" s="7"/>
    </row>
  </sheetData>
  <mergeCells count="6">
    <mergeCell ref="A14:M14"/>
    <mergeCell ref="A1:M1"/>
    <mergeCell ref="A2:M2"/>
    <mergeCell ref="A4:A5"/>
    <mergeCell ref="M4:M5"/>
    <mergeCell ref="B4:L4"/>
  </mergeCells>
  <pageMargins left="0.7" right="0.7" top="0.75" bottom="0.75" header="0.3" footer="0.3"/>
  <pageSetup scale="36" orientation="portrait" r:id="rId1"/>
  <colBreaks count="1" manualBreakCount="1">
    <brk id="14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8.39</vt:lpstr>
      <vt:lpstr>'8.39'!Print_Area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2026-08-17T06:34:44Z</cp:lastPrinted>
  <dcterms:created xsi:type="dcterms:W3CDTF">2019-06-30T04:22:49Z</dcterms:created>
  <dcterms:modified xsi:type="dcterms:W3CDTF">2026-08-17T06:35:29Z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