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fileserver\ST4\Dissemination\Publications\Statistical Year Book\YEARBOOK 2023\FINAL\Law and Order\"/>
    </mc:Choice>
  </mc:AlternateContent>
  <xr:revisionPtr revIDLastSave="0" documentId="13_ncr:1_{C272E584-CBE9-4FF8-82C2-E5F2F2CEF550}" xr6:coauthVersionLast="47" xr6:coauthVersionMax="47" xr10:uidLastSave="{00000000-0000-0000-0000-000000000000}"/>
  <bookViews>
    <workbookView xWindow="-120" yWindow="-120" windowWidth="29040" windowHeight="15720" tabRatio="971" xr2:uid="{00000000-000D-0000-FFFF-FFFF00000000}"/>
  </bookViews>
  <sheets>
    <sheet name="8.57" sheetId="90" r:id="rId1"/>
  </sheets>
  <definedNames>
    <definedName name="_xlnm.Print_Area" localSheetId="0">'8.57'!$A$1:$L$51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90" l="1"/>
  <c r="J16" i="90"/>
  <c r="J8" i="90"/>
  <c r="I11" i="90"/>
  <c r="J11" i="90"/>
  <c r="J7" i="90"/>
  <c r="J6" i="90"/>
  <c r="J47" i="90"/>
  <c r="I47" i="90"/>
  <c r="I46" i="90"/>
  <c r="J45" i="90"/>
  <c r="I45" i="90"/>
  <c r="J44" i="90"/>
  <c r="I44" i="90"/>
  <c r="J43" i="90"/>
  <c r="I43" i="90"/>
  <c r="J42" i="90"/>
  <c r="I42" i="90"/>
  <c r="J41" i="90"/>
  <c r="I41" i="90"/>
  <c r="I40" i="90"/>
  <c r="J39" i="90"/>
  <c r="I39" i="90"/>
  <c r="I37" i="90"/>
  <c r="I35" i="90"/>
  <c r="J34" i="90"/>
  <c r="I34" i="90"/>
  <c r="I33" i="90"/>
  <c r="I28" i="90"/>
  <c r="J27" i="90"/>
  <c r="J26" i="90"/>
  <c r="I26" i="90"/>
  <c r="I25" i="90"/>
  <c r="J23" i="90"/>
  <c r="I23" i="90"/>
  <c r="I22" i="90"/>
  <c r="J21" i="90"/>
  <c r="I21" i="90"/>
  <c r="J20" i="90"/>
  <c r="I20" i="90"/>
  <c r="J19" i="90"/>
  <c r="I19" i="90"/>
  <c r="J18" i="90"/>
  <c r="I18" i="90"/>
  <c r="I17" i="90"/>
  <c r="I16" i="90"/>
  <c r="J15" i="90"/>
  <c r="I15" i="90"/>
  <c r="J14" i="90"/>
  <c r="I14" i="90"/>
  <c r="J13" i="90"/>
  <c r="I13" i="90"/>
  <c r="J12" i="90"/>
  <c r="I12" i="90"/>
  <c r="J9" i="90"/>
  <c r="I9" i="90"/>
  <c r="I8" i="90"/>
  <c r="I7" i="90"/>
  <c r="I6" i="90"/>
  <c r="H5" i="90"/>
  <c r="G5" i="90"/>
  <c r="F5" i="90"/>
  <c r="E5" i="90"/>
  <c r="D5" i="90"/>
  <c r="C5" i="90"/>
  <c r="B5" i="90"/>
  <c r="I5" i="90" l="1"/>
  <c r="J5" i="90"/>
</calcChain>
</file>

<file path=xl/sharedStrings.xml><?xml version="1.0" encoding="utf-8"?>
<sst xmlns="http://schemas.openxmlformats.org/spreadsheetml/2006/main" count="96" uniqueCount="96">
  <si>
    <t>Total</t>
  </si>
  <si>
    <t>ޖުމްލަ</t>
  </si>
  <si>
    <t xml:space="preserve">މަޢުލޫމާތު ދެއްވި ފަރާތް: އެންޓި ކޮރަޕްޝަން ކޮމިޝަން </t>
  </si>
  <si>
    <t>Sector</t>
  </si>
  <si>
    <t xml:space="preserve">އަހަރު    Year </t>
  </si>
  <si>
    <t>ދާއިރާ</t>
  </si>
  <si>
    <t xml:space="preserve">Others </t>
  </si>
  <si>
    <t>ވަކި އިދާރާއަކަށް ރައްދުނުވާ</t>
  </si>
  <si>
    <t>Political Parties</t>
  </si>
  <si>
    <t>ސިޔާސީ ޕާޓީ</t>
  </si>
  <si>
    <t>Coorperative Societies</t>
  </si>
  <si>
    <t>ކޯޕަރޭޓިވް ސޮސައިޓީ</t>
  </si>
  <si>
    <t>Club Associations / Organizations</t>
  </si>
  <si>
    <t>ޖަމާޢަތް/ ޖަމްޢިއްޔާ/ އެސޯސިއޭޝަންސް</t>
  </si>
  <si>
    <t>Maldives Customs Service</t>
  </si>
  <si>
    <t>މޯލްޑިވްސް ކަސްޓަމްސް ސަރވިސް</t>
  </si>
  <si>
    <t>Public Companies</t>
  </si>
  <si>
    <t>ސަރުކާރު ޙިއްޞާވާ ކުންފުނިތައް</t>
  </si>
  <si>
    <t>Island Councils</t>
  </si>
  <si>
    <t>ރަށު ކައުންސިލް</t>
  </si>
  <si>
    <t>Atoll Councils</t>
  </si>
  <si>
    <t>އަތޮޅު ކައުންސިލް</t>
  </si>
  <si>
    <t>City Councils</t>
  </si>
  <si>
    <t>ސިޓީ ކައުންސިލް</t>
  </si>
  <si>
    <t>Independent Commissions</t>
  </si>
  <si>
    <t>މުސްތަޤިއްލު އިދާރާތަކާއި ކޮމިޝަންތައް</t>
  </si>
  <si>
    <t>Attorney General's Office</t>
  </si>
  <si>
    <t>އެޓަރނީ ޖެނެރަލްގެ އޮފީސް</t>
  </si>
  <si>
    <t>Ministry of Foreign Affairs</t>
  </si>
  <si>
    <t>މިނިސްޓްރީ އޮފް ފޮރިން އެފެއާޒް</t>
  </si>
  <si>
    <t>Ministry of Islamic Affairs</t>
  </si>
  <si>
    <t>މިނިސްޓްރީ އޮފް އިސްލާމިކް އެފެއާޒް</t>
  </si>
  <si>
    <t>Ministry of Tourism</t>
  </si>
  <si>
    <t>މިނިސްޓްރީ އޮފް ޓޫރިޒަމް</t>
  </si>
  <si>
    <t>Ministry of Fisheries and Agriculture*</t>
  </si>
  <si>
    <r>
      <t xml:space="preserve">މިނިސްޓްރީ އޮފް ފިޝަރީޒް، </t>
    </r>
    <r>
      <rPr>
        <sz val="11"/>
        <color theme="5" tint="-0.499984740745262"/>
        <rFont val="Faruma"/>
        <family val="3"/>
      </rPr>
      <t xml:space="preserve">މެރިން ރިސޯސަސް </t>
    </r>
    <r>
      <rPr>
        <sz val="11"/>
        <color theme="1"/>
        <rFont val="Faruma"/>
        <family val="3"/>
      </rPr>
      <t>އެންޑް އެގްރިކަލްޗަރ</t>
    </r>
  </si>
  <si>
    <t>Ministry of Finance*</t>
  </si>
  <si>
    <t xml:space="preserve">މިނިސްޓްރީ އޮފް ފިނޭންސް </t>
  </si>
  <si>
    <t>Ministry of Finance and Treasury</t>
  </si>
  <si>
    <t>މިނިސްޓްރީ އޮފް ފިނޭންސް އެންޑް ޓްރެޜަރީ</t>
  </si>
  <si>
    <t>Ministry of Youth, Sports and Community Empowerment*</t>
  </si>
  <si>
    <t>މިނިސްޓްރީ އޮފް ޔޫތު ސްޕޯޓްސް އެންޑް ކޮމިއުނިޓީ އެމްޕަވަރަމެންޓް</t>
  </si>
  <si>
    <t>Ministry of Defence*</t>
  </si>
  <si>
    <t xml:space="preserve">މިނިސްޓްރީ އޮފް ޑިފެންސް </t>
  </si>
  <si>
    <t>Ministry of Defence and National Security</t>
  </si>
  <si>
    <t>މިނިސްޓްރީ އޮފް ޑިފެންސް އެންޑް ނޭޝަނަލް ސެކިއުރިޓީ</t>
  </si>
  <si>
    <t>Ministry of Economic Development</t>
  </si>
  <si>
    <t>މިނިސްޓްރީ އޮފް އިކޮނޮމިކް ޑިވެލޮޕްމަންޓް</t>
  </si>
  <si>
    <t>Ministry of National Planning and Infrastructure*</t>
  </si>
  <si>
    <t>މިނިސްޓްރީ އޮފް ނޭޝަނަލް ޕްލޭނިންގ އެންޑް އިންފްރާސްޓްރަކްޗަރ</t>
  </si>
  <si>
    <t>Ministry of Housing &amp; Urban Development*</t>
  </si>
  <si>
    <t>މިނިސްޓްރީ އޮފް ހައުސިންގ އެންޑް އަރބަން ޑެވެލޮޕްމެންޓް</t>
  </si>
  <si>
    <t>Ministry of Housing and Infrastructure</t>
  </si>
  <si>
    <t>މިނިސްޓްރީ އޮފް ހައުސިންގ އެންޑް އިންފްރާސްޓްރަކްޗަރ</t>
  </si>
  <si>
    <t>Ministry of National Planning, Housing and Infrastructure*</t>
  </si>
  <si>
    <t>މިނިސްޓްރީ އޮފް ނޭޝަނަލް ޕްލޭނިންގ، ހައުސިންގ އެންޑް އިންފްރާސްޓްރަކްޗަރ</t>
  </si>
  <si>
    <t>Ministry of Arts Heritage and Culture*</t>
  </si>
  <si>
    <t>މިނިސްޓްރީ އޮފް އާރޓްސް، ހެރިޓޭޖް އެންޑް ކަލްޗަރ</t>
  </si>
  <si>
    <t>Ministry of Communication &amp; Technology*</t>
  </si>
  <si>
    <t>މިނިސްޓްރީ އޮފް ކޮމިއުނިކޭޝަން ސައިންސް އެންޑް ޓެކްނޮލޮޖީ</t>
  </si>
  <si>
    <t>Ministry of Transport and Civil Aviation*</t>
  </si>
  <si>
    <t>މިނިސްޓްރީ އޮފް ޓްރާންސްޕޯޓް އެންޑް ސިވިލް އޭވިއޭޝަން</t>
  </si>
  <si>
    <t xml:space="preserve">Ministry of Transport &amp; Communication </t>
  </si>
  <si>
    <t>މިނިސްޓްރީ އޮފް ޓްރާންސްޕޯޓް އެންޑް ކޮމިއުނިކޭޝަން</t>
  </si>
  <si>
    <t>Ministry of Environment*</t>
  </si>
  <si>
    <t>މިނިސްޓްރީ އޮފް އެންވަޔަރަންމަންޓް</t>
  </si>
  <si>
    <t>Ministry of Environment and Energy</t>
  </si>
  <si>
    <t>މިނިސްޓްރީ އޮފް އެންވަރަޔަމަންޓް އެންޑް އެނަރޖީ</t>
  </si>
  <si>
    <t>Ministry of Home Affairs</t>
  </si>
  <si>
    <t>މިނިސްޓްރީ އޮފް ހޯމް އެފެއާޒް</t>
  </si>
  <si>
    <t>Ministry of Law and Gender</t>
  </si>
  <si>
    <t>މިނިސްޓްރީ އޮފް ލޯ އެންޑް ޖެންޑަރ</t>
  </si>
  <si>
    <t>Ministry of Gender, Family and Social Service</t>
  </si>
  <si>
    <t>މިނިސްޓްރީ އޮފް ޖެންޑަރ، ފެމިލީ، އެންޑް ސޯޝަލް ސަރވިސް</t>
  </si>
  <si>
    <t xml:space="preserve">Ministry of Health </t>
  </si>
  <si>
    <t>މިނިސްޓްރީ އޮފް ހެލްތް</t>
  </si>
  <si>
    <t>މިނިސްޓްރީ އޮފް ހަޔަރއެޑިޔުކޭޝަން</t>
  </si>
  <si>
    <t>Ministry of Education</t>
  </si>
  <si>
    <t>މިނިސްޓްރީ އޮފް އެޑިއުކޭޝަން</t>
  </si>
  <si>
    <t xml:space="preserve">Law and Order (Judiciary) </t>
  </si>
  <si>
    <t>ޝަރުޢީ ދާއިރާ</t>
  </si>
  <si>
    <t>Peoples Majlis</t>
  </si>
  <si>
    <t>ރައްޔިތުންގެ މަޖިލީހުގެ އިދާރާ</t>
  </si>
  <si>
    <t>The President's Office</t>
  </si>
  <si>
    <t>ރައީސުލް ޖުމްހޫރިއްޔާގެ އޮފީސް</t>
  </si>
  <si>
    <t xml:space="preserve">Note: The number of cases submitted to the commission  may have more than one addressee. </t>
  </si>
  <si>
    <t xml:space="preserve">ނޯޓް: ކޮމިޝަނަށް ހުށަހެޅޭ ބައެއް މައްސަލަތަކަކީ އެއްފަރާތަށް ވުރެ ގިނަ ފަރާތްތަކަށް ރައްދުވާ މައްސަލަތަކެވެ.  </t>
  </si>
  <si>
    <t>Source: Anti Corruption Commision</t>
  </si>
  <si>
    <t xml:space="preserve">ނޯޓު: 2020 ވަނަ އަހަރު ކޮމިޝަނުގައި ރަޖިސްޓްރީކޮށްފައިވަނީ ޖުމްލަ 938 މައްސަލަ ކަމުގައިވީނަމަވެސް، މި ތާވަލުގައި ޖުމްލަ ޢަދަދު 952 ކަމުގައި ބަޔާންކުރެވިފައިވަނީ، ކޮމިޝަންގައި ރަޖިސްޓްރީކުރެވިފައިވާ މައްސަލަތަކުގެ ތެރޭގައި މި ތާވަލުގައި ހިމެނޭ އިދާރާތަކުގެ ތެރެއިން އެއް އިދާރާއަށްވުރެ ގިނަ އިދާރާއަށް ރައްދުވާ މައްސަލަ ހިމެނޭތީއެވެ. އެގޮތުން، ފުރަތަމަ ކުއާޓަރުގައި 3 އިދާރާ އަދި ދެވަނަ ކުއާޓަރު ގައި 11 އިދާރާ އިތުރުވެފައިވާކަން ފާހަގަކުރެވެއެވެ. </t>
  </si>
  <si>
    <t>Ministry of Higher Education</t>
  </si>
  <si>
    <t xml:space="preserve">Ministry of Communication, Science and Technology </t>
  </si>
  <si>
    <t xml:space="preserve">މިނިސްޓރީ އޮފް ކޮމިއުނިކޭޝާން، ސައެންސް އެންޑް ޓެކްނޮލޮޖީ </t>
  </si>
  <si>
    <t>Ministry of Enviroment Climate Change and Technology</t>
  </si>
  <si>
    <t xml:space="preserve">މިނިސްޓރީ އޮފް އެންވާރްޓް ކްލައިމެޓް ޡޭންޖް އެންޑް ޓެކްނޮލޮޖީ </t>
  </si>
  <si>
    <t>TABLE 8.57:  NUMBER OF CASES REGISTERED TO THE COMMISSION BY ADDRESSEE, 2014 - 2022</t>
  </si>
  <si>
    <t>ތާވަލު 8.57: ކޮމިޝަނަށް ހުށަހެޅުނު މައްސަލަތައް ރައްދުވާ އިދާރާތައް، 2014 - 2022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</si>
</sst>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_-* #,##0_-;\-* #,##0_-;_-* &quot;-&quot;??_-;_-@_-"/>
    <numFmt numFmtId="166" formatCode="#,##0.0"/>
    <numFmt numFmtId="168" formatCode="0.00_)"/>
  </numFmts>
  <fonts count="27">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0"/>
      <name val="Courier"/>
      <family val="3"/>
    </font>
    <font>
      <i/>
      <sz val="9"/>
      <color theme="1"/>
      <name val="Calibri"/>
      <family val="2"/>
      <scheme val="minor"/>
    </font>
    <font>
      <b/>
      <sz val="11"/>
      <color theme="1"/>
      <name val="Faruma"/>
      <family val="3"/>
    </font>
    <font>
      <sz val="10"/>
      <color theme="1"/>
      <name val="Faruma"/>
      <family val="3"/>
    </font>
    <font>
      <sz val="11"/>
      <name val="Calibri"/>
      <family val="2"/>
      <scheme val="minor"/>
    </font>
    <font>
      <b/>
      <sz val="12"/>
      <color theme="1"/>
      <name val="Faruma"/>
      <family val="3"/>
    </font>
    <font>
      <sz val="11"/>
      <color theme="1"/>
      <name val="Faruma"/>
      <family val="3"/>
    </font>
    <font>
      <sz val="10"/>
      <name val="Arial"/>
      <family val="2"/>
    </font>
    <font>
      <b/>
      <sz val="11"/>
      <name val="Calibri"/>
      <family val="2"/>
      <scheme val="minor"/>
    </font>
    <font>
      <sz val="9"/>
      <color theme="1"/>
      <name val="Faruma"/>
      <family val="3"/>
    </font>
    <font>
      <sz val="11"/>
      <name val="Faruma"/>
      <family val="3"/>
    </font>
    <font>
      <b/>
      <sz val="15"/>
      <color theme="3"/>
      <name val="Arial Mäori"/>
      <family val="2"/>
    </font>
    <font>
      <b/>
      <sz val="12"/>
      <color theme="1"/>
      <name val="Calibri"/>
      <family val="2"/>
      <scheme val="minor"/>
    </font>
    <font>
      <b/>
      <sz val="11"/>
      <color rgb="FFFF0000"/>
      <name val="Calibri"/>
      <family val="2"/>
      <scheme val="minor"/>
    </font>
    <font>
      <b/>
      <sz val="10.5"/>
      <color theme="1"/>
      <name val="Faruma"/>
      <family val="3"/>
    </font>
    <font>
      <sz val="11"/>
      <color theme="5" tint="-0.499984740745262"/>
      <name val="Faruma"/>
      <family val="3"/>
    </font>
    <font>
      <sz val="10"/>
      <name val="Helv"/>
    </font>
    <font>
      <b/>
      <i/>
      <sz val="16"/>
      <name val="Helv"/>
    </font>
    <font>
      <b/>
      <sz val="10"/>
      <name val="TimesNewRomanPS"/>
    </font>
    <font>
      <sz val="10"/>
      <color rgb="FF000000"/>
      <name val="Arial"/>
      <family val="2"/>
    </font>
    <font>
      <b/>
      <sz val="10"/>
      <color rgb="FF000000"/>
      <name val="Times"/>
      <family val="1"/>
    </font>
    <font>
      <sz val="11"/>
      <color rgb="FF000000"/>
      <name val="Calibri"/>
      <family val="2"/>
    </font>
    <font>
      <sz val="11"/>
      <color theme="1"/>
      <name val="Calibri"/>
      <family val="2"/>
      <charset val="1"/>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style="hair">
        <color indexed="64"/>
      </bottom>
      <diagonal/>
    </border>
    <border>
      <left style="thin">
        <color theme="0"/>
      </left>
      <right/>
      <top/>
      <bottom/>
      <diagonal/>
    </border>
    <border>
      <left/>
      <right/>
      <top/>
      <bottom style="thick">
        <color theme="4"/>
      </bottom>
      <diagonal/>
    </border>
    <border>
      <left style="hair">
        <color indexed="64"/>
      </left>
      <right style="hair">
        <color indexed="64"/>
      </right>
      <top style="thin">
        <color indexed="64"/>
      </top>
      <bottom style="thin">
        <color indexed="64"/>
      </bottom>
      <diagonal/>
    </border>
    <border>
      <left/>
      <right/>
      <top style="thin">
        <color indexed="64"/>
      </top>
      <bottom/>
      <diagonal/>
    </border>
  </borders>
  <cellStyleXfs count="70">
    <xf numFmtId="0" fontId="0" fillId="0" borderId="0"/>
    <xf numFmtId="165" fontId="3" fillId="0" borderId="0" applyFont="0" applyFill="0" applyBorder="0" applyAlignment="0" applyProtection="0"/>
    <xf numFmtId="9" fontId="4" fillId="0" borderId="0" applyFont="0" applyFill="0" applyBorder="0" applyAlignment="0" applyProtection="0"/>
    <xf numFmtId="166" fontId="4" fillId="0" borderId="0"/>
    <xf numFmtId="0" fontId="15" fillId="0" borderId="4"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168" fontId="21" fillId="0" borderId="0"/>
    <xf numFmtId="1" fontId="22" fillId="0" borderId="5" applyNumberFormat="0"/>
    <xf numFmtId="0" fontId="11" fillId="0" borderId="0"/>
    <xf numFmtId="0" fontId="1" fillId="0" borderId="0"/>
    <xf numFmtId="0" fontId="11" fillId="0" borderId="0"/>
    <xf numFmtId="9" fontId="11" fillId="0" borderId="0" applyFont="0" applyFill="0" applyBorder="0" applyAlignment="0" applyProtection="0"/>
    <xf numFmtId="0" fontId="11" fillId="0" borderId="0"/>
    <xf numFmtId="0" fontId="11" fillId="0" borderId="0"/>
    <xf numFmtId="0" fontId="1" fillId="0" borderId="0"/>
    <xf numFmtId="0" fontId="11" fillId="0" borderId="0"/>
    <xf numFmtId="0" fontId="11" fillId="0" borderId="0"/>
    <xf numFmtId="0" fontId="20" fillId="0" borderId="0"/>
    <xf numFmtId="40" fontId="20" fillId="0" borderId="0" applyFont="0" applyFill="0" applyBorder="0" applyAlignment="0" applyProtection="0"/>
    <xf numFmtId="0" fontId="20" fillId="0" borderId="0"/>
    <xf numFmtId="0" fontId="11" fillId="0" borderId="0"/>
    <xf numFmtId="1" fontId="22" fillId="0" borderId="5" applyNumberFormat="0"/>
    <xf numFmtId="0" fontId="1" fillId="0" borderId="0"/>
    <xf numFmtId="0" fontId="20" fillId="0" borderId="0"/>
    <xf numFmtId="0" fontId="3" fillId="0" borderId="0" applyFill="0" applyProtection="0"/>
    <xf numFmtId="1" fontId="22" fillId="0" borderId="5" applyNumberFormat="0"/>
    <xf numFmtId="43" fontId="1" fillId="0" borderId="0" applyFont="0" applyFill="0" applyBorder="0" applyAlignment="0" applyProtection="0"/>
    <xf numFmtId="0" fontId="1" fillId="0" borderId="0"/>
    <xf numFmtId="0" fontId="23" fillId="0" borderId="0"/>
    <xf numFmtId="0" fontId="24" fillId="0" borderId="0"/>
    <xf numFmtId="0" fontId="23" fillId="0" borderId="0"/>
    <xf numFmtId="0" fontId="1" fillId="0" borderId="0"/>
    <xf numFmtId="0" fontId="20" fillId="0" borderId="0"/>
    <xf numFmtId="0" fontId="3" fillId="0" borderId="0" applyFill="0" applyProtection="0"/>
    <xf numFmtId="1" fontId="22" fillId="0" borderId="5" applyNumberFormat="0"/>
    <xf numFmtId="0" fontId="1" fillId="0" borderId="0"/>
    <xf numFmtId="0" fontId="11" fillId="0" borderId="0"/>
    <xf numFmtId="0" fontId="23" fillId="0" borderId="0"/>
    <xf numFmtId="0" fontId="24" fillId="0" borderId="0"/>
    <xf numFmtId="0" fontId="11" fillId="0" borderId="0"/>
    <xf numFmtId="0" fontId="23" fillId="0" borderId="0"/>
    <xf numFmtId="0" fontId="25" fillId="0" borderId="0"/>
    <xf numFmtId="0" fontId="23" fillId="0" borderId="0"/>
    <xf numFmtId="0" fontId="23" fillId="0" borderId="0"/>
    <xf numFmtId="0" fontId="1" fillId="0" borderId="0"/>
    <xf numFmtId="43" fontId="1" fillId="0" borderId="0" applyFont="0" applyFill="0" applyBorder="0" applyAlignment="0" applyProtection="0"/>
    <xf numFmtId="0" fontId="1" fillId="0" borderId="0"/>
    <xf numFmtId="0" fontId="1" fillId="0" borderId="0"/>
    <xf numFmtId="40" fontId="20" fillId="0" borderId="0" applyFont="0" applyFill="0" applyBorder="0" applyAlignment="0" applyProtection="0"/>
    <xf numFmtId="0" fontId="1" fillId="0" borderId="0"/>
    <xf numFmtId="0" fontId="25" fillId="0" borderId="0" applyBorder="0"/>
    <xf numFmtId="0" fontId="1" fillId="0" borderId="0"/>
    <xf numFmtId="40" fontId="20" fillId="0" borderId="0" applyFont="0" applyFill="0" applyBorder="0" applyAlignment="0" applyProtection="0"/>
    <xf numFmtId="0" fontId="1" fillId="0" borderId="0"/>
    <xf numFmtId="0" fontId="1" fillId="0" borderId="0"/>
    <xf numFmtId="0" fontId="1" fillId="0" borderId="0"/>
    <xf numFmtId="0" fontId="25" fillId="0" borderId="0" applyBorder="0"/>
    <xf numFmtId="0" fontId="1" fillId="0" borderId="0"/>
    <xf numFmtId="0" fontId="1" fillId="0" borderId="0"/>
    <xf numFmtId="1" fontId="22" fillId="0" borderId="5" applyNumberFormat="0"/>
    <xf numFmtId="1" fontId="22" fillId="0" borderId="5" applyNumberFormat="0"/>
    <xf numFmtId="1" fontId="22" fillId="0" borderId="5" applyNumberFormat="0"/>
    <xf numFmtId="1" fontId="22" fillId="0" borderId="5" applyNumberFormat="0"/>
    <xf numFmtId="0" fontId="26" fillId="0" borderId="0"/>
    <xf numFmtId="0" fontId="26" fillId="0" borderId="0"/>
  </cellStyleXfs>
  <cellXfs count="37">
    <xf numFmtId="0" fontId="0" fillId="0" borderId="0" xfId="0"/>
    <xf numFmtId="0" fontId="0" fillId="2" borderId="0" xfId="0" applyFill="1"/>
    <xf numFmtId="0" fontId="2" fillId="2" borderId="1" xfId="0" applyFont="1" applyFill="1" applyBorder="1" applyAlignment="1">
      <alignment horizontal="right" vertical="center"/>
    </xf>
    <xf numFmtId="0" fontId="5" fillId="2" borderId="0" xfId="0" applyFont="1" applyFill="1" applyAlignment="1">
      <alignment vertical="center"/>
    </xf>
    <xf numFmtId="0" fontId="10" fillId="2" borderId="0" xfId="0" applyFont="1" applyFill="1"/>
    <xf numFmtId="3" fontId="0" fillId="2" borderId="0" xfId="0" applyNumberFormat="1" applyFill="1"/>
    <xf numFmtId="0" fontId="8" fillId="2" borderId="0" xfId="0" applyFont="1" applyFill="1"/>
    <xf numFmtId="0" fontId="0" fillId="2" borderId="0" xfId="0" applyFill="1" applyAlignment="1">
      <alignment horizontal="left" vertical="center"/>
    </xf>
    <xf numFmtId="3" fontId="0" fillId="2" borderId="0" xfId="0" applyNumberFormat="1" applyFill="1" applyAlignment="1">
      <alignment horizontal="right" vertical="center"/>
    </xf>
    <xf numFmtId="3" fontId="0" fillId="2" borderId="1" xfId="0" applyNumberFormat="1" applyFill="1" applyBorder="1" applyAlignment="1">
      <alignment horizontal="right" vertical="center"/>
    </xf>
    <xf numFmtId="3" fontId="2" fillId="2" borderId="0" xfId="0" applyNumberFormat="1" applyFont="1" applyFill="1" applyAlignment="1">
      <alignment horizontal="right" vertical="center"/>
    </xf>
    <xf numFmtId="0" fontId="0" fillId="2" borderId="0" xfId="0" applyFill="1" applyAlignment="1">
      <alignment horizontal="right" vertical="center"/>
    </xf>
    <xf numFmtId="0" fontId="2" fillId="2" borderId="0" xfId="0" applyFont="1" applyFill="1" applyAlignment="1">
      <alignment vertical="top"/>
    </xf>
    <xf numFmtId="3" fontId="12" fillId="2" borderId="0" xfId="0" applyNumberFormat="1" applyFont="1" applyFill="1"/>
    <xf numFmtId="3" fontId="2" fillId="2" borderId="0" xfId="0" applyNumberFormat="1" applyFont="1" applyFill="1"/>
    <xf numFmtId="0" fontId="6" fillId="2" borderId="0" xfId="0" applyFont="1" applyFill="1"/>
    <xf numFmtId="0" fontId="10" fillId="2" borderId="0" xfId="0" applyFont="1" applyFill="1" applyAlignment="1">
      <alignment horizontal="right"/>
    </xf>
    <xf numFmtId="0" fontId="14" fillId="2" borderId="0" xfId="0" applyFont="1" applyFill="1"/>
    <xf numFmtId="0" fontId="0" fillId="2" borderId="1" xfId="0" applyFill="1" applyBorder="1" applyAlignment="1">
      <alignment horizontal="left" vertical="center"/>
    </xf>
    <xf numFmtId="0" fontId="10" fillId="2" borderId="1" xfId="0" applyFont="1" applyFill="1" applyBorder="1"/>
    <xf numFmtId="0" fontId="13" fillId="2" borderId="0" xfId="0" applyFont="1" applyFill="1"/>
    <xf numFmtId="0" fontId="5" fillId="2" borderId="0" xfId="0" applyFont="1" applyFill="1" applyAlignment="1">
      <alignment vertical="center" wrapText="1"/>
    </xf>
    <xf numFmtId="0" fontId="7" fillId="2" borderId="0" xfId="0" applyFont="1" applyFill="1" applyAlignment="1">
      <alignment vertical="center"/>
    </xf>
    <xf numFmtId="0" fontId="8" fillId="2" borderId="0" xfId="0" applyFont="1" applyFill="1" applyAlignment="1">
      <alignment horizontal="left" vertical="center"/>
    </xf>
    <xf numFmtId="3" fontId="0" fillId="2" borderId="1" xfId="0" applyNumberFormat="1" applyFill="1" applyBorder="1"/>
    <xf numFmtId="0" fontId="5" fillId="2" borderId="0" xfId="0" applyFont="1" applyFill="1" applyAlignment="1">
      <alignment horizontal="right" vertical="center" wrapText="1"/>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17" fillId="2" borderId="3" xfId="0" applyFont="1" applyFill="1" applyBorder="1" applyAlignment="1">
      <alignment horizontal="center" vertical="center" wrapText="1"/>
    </xf>
    <xf numFmtId="0" fontId="17" fillId="2" borderId="0" xfId="0" applyFont="1" applyFill="1" applyAlignment="1">
      <alignment horizontal="center" vertical="center" wrapText="1"/>
    </xf>
    <xf numFmtId="0" fontId="9" fillId="2" borderId="0" xfId="0" applyFont="1" applyFill="1" applyAlignment="1">
      <alignment horizontal="center" vertical="center"/>
    </xf>
    <xf numFmtId="0" fontId="16" fillId="2" borderId="1" xfId="0" applyFont="1" applyFill="1" applyBorder="1" applyAlignment="1">
      <alignment horizontal="center" vertical="center"/>
    </xf>
    <xf numFmtId="0" fontId="18" fillId="2" borderId="6" xfId="0" applyFont="1" applyFill="1" applyBorder="1" applyAlignment="1">
      <alignment horizontal="right" vertical="center"/>
    </xf>
    <xf numFmtId="0" fontId="18" fillId="2" borderId="1" xfId="0" applyFont="1" applyFill="1" applyBorder="1" applyAlignment="1">
      <alignment horizontal="right" vertical="center"/>
    </xf>
    <xf numFmtId="0" fontId="7" fillId="2" borderId="0" xfId="0" applyFont="1" applyFill="1" applyAlignment="1">
      <alignment horizontal="right" vertical="center" wrapText="1" readingOrder="2"/>
    </xf>
    <xf numFmtId="0" fontId="6" fillId="2" borderId="2" xfId="0" applyFont="1" applyFill="1" applyBorder="1" applyAlignment="1">
      <alignment horizontal="center" vertical="top"/>
    </xf>
    <xf numFmtId="0" fontId="5" fillId="2" borderId="6" xfId="0" applyFont="1" applyFill="1" applyBorder="1" applyAlignment="1">
      <alignment horizontal="left" vertical="center" wrapText="1"/>
    </xf>
  </cellXfs>
  <cellStyles count="70">
    <cellStyle name="1" xfId="6" xr:uid="{00000000-0005-0000-0000-000000000000}"/>
    <cellStyle name="Comma 2" xfId="1" xr:uid="{00000000-0005-0000-0000-000002000000}"/>
    <cellStyle name="Comma 2 2" xfId="50" xr:uid="{9A84C4CD-F55D-4D7F-A24D-2331BEF12D2F}"/>
    <cellStyle name="Comma 2 2 2 5" xfId="31" xr:uid="{72CAE074-9478-48BE-827F-7C347CA8E33E}"/>
    <cellStyle name="Comma 2 3" xfId="57" xr:uid="{48917DD4-5850-420F-B56E-6D1242EC9C7D}"/>
    <cellStyle name="Comma 2 4" xfId="23" xr:uid="{25E79544-726A-40BC-9B88-F4040A358A37}"/>
    <cellStyle name="Comma 3" xfId="10" xr:uid="{B8EE6C01-62F8-4757-AEA0-A8E2BB20DD32}"/>
    <cellStyle name="Comma 3 2" xfId="53" xr:uid="{32AB1500-45AA-4601-AE5B-CC2189D86C97}"/>
    <cellStyle name="Heading 1 2" xfId="4" xr:uid="{00000000-0005-0000-0000-000003000000}"/>
    <cellStyle name="Normal" xfId="0" builtinId="0"/>
    <cellStyle name="Normal - Style1" xfId="11" xr:uid="{643D6BAF-51F0-40E9-A034-4148317B748D}"/>
    <cellStyle name="Normal 10" xfId="17" xr:uid="{53C320C8-74A4-4753-953E-745E7CA03BF9}"/>
    <cellStyle name="Normal 11" xfId="28" xr:uid="{C334F9A6-404A-429F-AAC8-A64A5D797F6B}"/>
    <cellStyle name="Normal 12" xfId="30" xr:uid="{AD19A09E-E36B-4581-9623-F54EE49DE1A7}"/>
    <cellStyle name="Normal 13" xfId="39" xr:uid="{8F3E15E1-866E-4642-A160-6EC78A16082E}"/>
    <cellStyle name="Normal 14" xfId="64" xr:uid="{38102293-679E-4BC4-8C21-B50A9352FE0D}"/>
    <cellStyle name="Normal 15" xfId="65" xr:uid="{DDD174B3-A44D-4519-9D5A-E09E51F6BD36}"/>
    <cellStyle name="Normal 16" xfId="66" xr:uid="{2B037F2C-6E53-4DFC-BCEF-4BAE4D22C99F}"/>
    <cellStyle name="Normal 17" xfId="67" xr:uid="{862E1F38-3D0E-4A33-9EDA-CE90F84B8E45}"/>
    <cellStyle name="Normal 18" xfId="68" xr:uid="{CF87BC40-E55D-4F82-AE28-8FA1017CE6B1}"/>
    <cellStyle name="Normal 19" xfId="69" xr:uid="{FA237C1A-38D9-46F9-9E54-DD0D4DE6F649}"/>
    <cellStyle name="Normal 2" xfId="5" xr:uid="{00000000-0005-0000-0000-000006000000}"/>
    <cellStyle name="Normal 2 2" xfId="12" xr:uid="{E1B4ADD7-AF9F-4C31-814B-2F7CCD24FB28}"/>
    <cellStyle name="Normal 2 2 2" xfId="24" xr:uid="{86D4674A-12DC-467D-8791-E9A1C7FC3D5C}"/>
    <cellStyle name="Normal 2 2 2 2" xfId="48" xr:uid="{E5E93CD8-FF9A-48B1-ADA9-AB3C731E6334}"/>
    <cellStyle name="Normal 2 2 3" xfId="25" xr:uid="{A9406696-2B5F-40B4-B07A-9A75502DB3A9}"/>
    <cellStyle name="Normal 2 2 3 2" xfId="46" xr:uid="{F69FCC6A-DC9B-4565-AD31-066A6C2F5064}"/>
    <cellStyle name="Normal 2 2 4" xfId="42" xr:uid="{6F0840CA-9553-405D-ACE5-D01A72852DAD}"/>
    <cellStyle name="Normal 2 3" xfId="27" xr:uid="{E13F57EA-1139-4D18-983A-599F278AD76F}"/>
    <cellStyle name="Normal 2 3 2" xfId="38" xr:uid="{0043EE02-D5BD-4812-AD16-BFACC7EF42A8}"/>
    <cellStyle name="Normal 2 3 3" xfId="41" xr:uid="{0A8706C9-91EC-4327-A8A0-F2E5BA34A857}"/>
    <cellStyle name="Normal 2 4" xfId="29" xr:uid="{20B2D89D-D384-47E8-A9EE-FCD14F76982F}"/>
    <cellStyle name="Normal 2 4 2" xfId="49" xr:uid="{3F0CEA5C-059B-43A9-859D-A965B48327F7}"/>
    <cellStyle name="Normal 2 5" xfId="33" xr:uid="{CE7AC479-92A4-4367-8F5E-D56B9C5A1031}"/>
    <cellStyle name="Normal 3" xfId="3" xr:uid="{00000000-0005-0000-0000-000007000000}"/>
    <cellStyle name="Normal 3 2" xfId="26" xr:uid="{D8C0391F-9AA5-43CD-9EDF-E1CEE95293DA}"/>
    <cellStyle name="Normal 3 2 2" xfId="35" xr:uid="{519BA7B2-00D0-4BC8-9FC5-2049B7FF832F}"/>
    <cellStyle name="Normal 3 2 2 2" xfId="60" xr:uid="{FFD9FBF6-074E-4300-A11B-1E9E248674A4}"/>
    <cellStyle name="Normal 3 3" xfId="44" xr:uid="{96442A53-EA32-4F89-842D-FC2B3500B36F}"/>
    <cellStyle name="Normal 3 3 2" xfId="63" xr:uid="{FC90F908-F2F6-489E-BDC8-B211A625F9C1}"/>
    <cellStyle name="Normal 3 4" xfId="54" xr:uid="{8D94B436-169A-4EF4-AF1F-BD2D38E48701}"/>
    <cellStyle name="Normal 3 5" xfId="58" xr:uid="{20B92D94-623A-4A41-B83E-988C78EE9919}"/>
    <cellStyle name="Normal 3 6" xfId="13" xr:uid="{2260A489-F0D9-40BA-A22E-29EA47F1B2F4}"/>
    <cellStyle name="Normal 4" xfId="18" xr:uid="{D3B53A52-2AD8-4381-AB54-845A42EF1FF2}"/>
    <cellStyle name="Normal 4 2" xfId="14" xr:uid="{861AA663-ADE1-4537-934E-8307E5FD8F74}"/>
    <cellStyle name="Normal 4 2 2" xfId="19" xr:uid="{E8677BA3-8211-444C-BEC4-9A07A188675B}"/>
    <cellStyle name="Normal 4 2 3" xfId="43" xr:uid="{A1A62C66-066C-4E8B-898C-FFCDC593C940}"/>
    <cellStyle name="Normal 4 3" xfId="34" xr:uid="{41EDC26E-37D1-45EB-B40D-C33CA90D2064}"/>
    <cellStyle name="Normal 4 3 2" xfId="51" xr:uid="{F0BD437D-A11C-4FCC-8D12-ECC542C171DB}"/>
    <cellStyle name="Normal 4 4" xfId="56" xr:uid="{644A2FD9-99FD-44AF-AD6A-7DA7696F10CB}"/>
    <cellStyle name="Normal 5" xfId="15" xr:uid="{497704D6-52EF-4ABE-A3CD-97569A2A33A7}"/>
    <cellStyle name="Normal 5 2" xfId="8" xr:uid="{00CB0B8C-510E-4BED-8B9B-553F22BD15C7}"/>
    <cellStyle name="Normal 5 2 2" xfId="59" xr:uid="{C310ED55-448A-4742-B398-B242C3A89A52}"/>
    <cellStyle name="Normal 5 3" xfId="32" xr:uid="{B6E770DA-49EF-4C68-912F-2AD9E34AB464}"/>
    <cellStyle name="Normal 5 4" xfId="45" xr:uid="{439C9414-9BA2-497D-BF7E-0C5A82DE1171}"/>
    <cellStyle name="Normal 6" xfId="20" xr:uid="{FF1D5E57-8C3F-43A7-8100-05F86404E24E}"/>
    <cellStyle name="Normal 6 2" xfId="36" xr:uid="{BF19C48D-9054-4CB1-8B26-C788F7386A5B}"/>
    <cellStyle name="Normal 6 2 2" xfId="61" xr:uid="{8DCBD4A4-A7DB-4626-B9AE-A2DBD111A1EA}"/>
    <cellStyle name="Normal 6 3" xfId="47" xr:uid="{EF61BC19-A02A-4B29-B5E5-F8ADBFFE6AF9}"/>
    <cellStyle name="Normal 7" xfId="21" xr:uid="{5E137597-5161-4D95-90E4-F6DC879E5B22}"/>
    <cellStyle name="Normal 7 2" xfId="37" xr:uid="{AF7B1DEB-2498-4714-A82C-DA80CF2C533D}"/>
    <cellStyle name="Normal 7 2 2" xfId="52" xr:uid="{72B3ACED-6426-4333-A31F-F7A584556C09}"/>
    <cellStyle name="Normal 7 3" xfId="62" xr:uid="{479EC22B-EFA4-4A4A-859B-B213AB646001}"/>
    <cellStyle name="Normal 7 4" xfId="40" xr:uid="{2E7F84E1-ECE1-404D-A212-C39658E7599D}"/>
    <cellStyle name="Normal 8" xfId="22" xr:uid="{CEB51C94-2E45-4D5B-9F0F-359FEE19D53C}"/>
    <cellStyle name="Normal 8 2" xfId="55" xr:uid="{286B7DE3-B5D9-42D4-91CA-A0F00AB06695}"/>
    <cellStyle name="Normal 9" xfId="9" xr:uid="{585AC317-7540-4658-AB5A-C34FB49F1152}"/>
    <cellStyle name="Percent 2" xfId="2" xr:uid="{00000000-0005-0000-0000-00000E000000}"/>
    <cellStyle name="Percent 2 2" xfId="7" xr:uid="{67C19ACC-B2FB-4E73-ACA6-0EF4958B92CE}"/>
    <cellStyle name="Percent 2 3" xfId="16" xr:uid="{2ABB9611-6919-4949-B383-4EF485E15F01}"/>
  </cellStyles>
  <dxfs count="0"/>
  <tableStyles count="0" defaultTableStyle="TableStyleMedium2" defaultPivotStyle="PivotStyleLight16"/>
  <colors>
    <mruColors>
      <color rgb="FFFFC5C5"/>
      <color rgb="FFFF6969"/>
      <color rgb="FFFFEFEF"/>
      <color rgb="FFFFE5E5"/>
      <color rgb="FFFF8B8B"/>
      <color rgb="FFEAFAFA"/>
      <color rgb="FFFF9900"/>
      <color rgb="FF33CCCC"/>
      <color rgb="FFCCF4F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sheetPr>
  <dimension ref="A1:Q51"/>
  <sheetViews>
    <sheetView tabSelected="1" zoomScaleNormal="100" workbookViewId="0">
      <selection sqref="A1:K1"/>
    </sheetView>
  </sheetViews>
  <sheetFormatPr defaultColWidth="9.140625" defaultRowHeight="15"/>
  <cols>
    <col min="1" max="1" width="56.7109375" style="1" customWidth="1"/>
    <col min="2" max="7" width="9.28515625" style="1" customWidth="1"/>
    <col min="8" max="10" width="9.28515625" style="11" customWidth="1"/>
    <col min="11" max="11" width="56.85546875" style="1" customWidth="1"/>
    <col min="12" max="12" width="3" style="1" customWidth="1"/>
    <col min="13" max="16384" width="9.140625" style="1"/>
  </cols>
  <sheetData>
    <row r="1" spans="1:17" ht="21.75">
      <c r="A1" s="30" t="s">
        <v>95</v>
      </c>
      <c r="B1" s="30"/>
      <c r="C1" s="30"/>
      <c r="D1" s="30"/>
      <c r="E1" s="30"/>
      <c r="F1" s="30"/>
      <c r="G1" s="30"/>
      <c r="H1" s="30"/>
      <c r="I1" s="30"/>
      <c r="J1" s="30"/>
      <c r="K1" s="30"/>
    </row>
    <row r="2" spans="1:17" ht="15.75">
      <c r="A2" s="31" t="s">
        <v>94</v>
      </c>
      <c r="B2" s="31"/>
      <c r="C2" s="31"/>
      <c r="D2" s="31"/>
      <c r="E2" s="31"/>
      <c r="F2" s="31"/>
      <c r="G2" s="31"/>
      <c r="H2" s="31"/>
      <c r="I2" s="31"/>
      <c r="J2" s="31"/>
      <c r="K2" s="31"/>
    </row>
    <row r="3" spans="1:17" ht="21">
      <c r="A3" s="26" t="s">
        <v>3</v>
      </c>
      <c r="B3" s="35" t="s">
        <v>4</v>
      </c>
      <c r="C3" s="35"/>
      <c r="D3" s="35"/>
      <c r="E3" s="35"/>
      <c r="F3" s="35"/>
      <c r="G3" s="35"/>
      <c r="H3" s="35"/>
      <c r="I3" s="35"/>
      <c r="J3" s="35"/>
      <c r="K3" s="32" t="s">
        <v>5</v>
      </c>
    </row>
    <row r="4" spans="1:17">
      <c r="A4" s="27"/>
      <c r="B4" s="2">
        <v>2014</v>
      </c>
      <c r="C4" s="2">
        <v>2015</v>
      </c>
      <c r="D4" s="2">
        <v>2016</v>
      </c>
      <c r="E4" s="2">
        <v>2017</v>
      </c>
      <c r="F4" s="2">
        <v>2018</v>
      </c>
      <c r="G4" s="2">
        <v>2019</v>
      </c>
      <c r="H4" s="2">
        <v>2020</v>
      </c>
      <c r="I4" s="2">
        <v>2021</v>
      </c>
      <c r="J4" s="2">
        <v>2022</v>
      </c>
      <c r="K4" s="33"/>
    </row>
    <row r="5" spans="1:17" ht="21">
      <c r="A5" s="12" t="s">
        <v>0</v>
      </c>
      <c r="B5" s="13">
        <f t="shared" ref="B5:I5" si="0">SUM(B6:B47)</f>
        <v>928</v>
      </c>
      <c r="C5" s="14">
        <f t="shared" si="0"/>
        <v>838</v>
      </c>
      <c r="D5" s="14">
        <f t="shared" si="0"/>
        <v>922</v>
      </c>
      <c r="E5" s="14">
        <f t="shared" si="0"/>
        <v>809</v>
      </c>
      <c r="F5" s="14">
        <f t="shared" si="0"/>
        <v>940</v>
      </c>
      <c r="G5" s="14">
        <f>SUM(G6:G47)</f>
        <v>1397</v>
      </c>
      <c r="H5" s="10">
        <f t="shared" si="0"/>
        <v>952</v>
      </c>
      <c r="I5" s="10">
        <f t="shared" si="0"/>
        <v>785</v>
      </c>
      <c r="J5" s="10">
        <f>SUM(J6:J47)</f>
        <v>486</v>
      </c>
      <c r="K5" s="15" t="s">
        <v>1</v>
      </c>
    </row>
    <row r="6" spans="1:17" ht="21">
      <c r="A6" s="1" t="s">
        <v>6</v>
      </c>
      <c r="B6" s="5">
        <v>4</v>
      </c>
      <c r="C6" s="5">
        <v>8</v>
      </c>
      <c r="D6" s="5">
        <v>30</v>
      </c>
      <c r="E6" s="5">
        <v>8</v>
      </c>
      <c r="F6" s="5">
        <v>10</v>
      </c>
      <c r="G6" s="5">
        <v>42</v>
      </c>
      <c r="H6" s="8">
        <v>32</v>
      </c>
      <c r="I6" s="8">
        <f>18</f>
        <v>18</v>
      </c>
      <c r="J6" s="8">
        <f>0</f>
        <v>0</v>
      </c>
      <c r="K6" s="16" t="s">
        <v>7</v>
      </c>
    </row>
    <row r="7" spans="1:17" ht="21">
      <c r="A7" s="1" t="s">
        <v>8</v>
      </c>
      <c r="B7" s="5">
        <v>2</v>
      </c>
      <c r="C7" s="5">
        <v>1</v>
      </c>
      <c r="D7" s="5">
        <v>0</v>
      </c>
      <c r="E7" s="5">
        <v>1</v>
      </c>
      <c r="F7" s="5">
        <v>5</v>
      </c>
      <c r="G7" s="5">
        <v>2</v>
      </c>
      <c r="H7" s="8">
        <v>0</v>
      </c>
      <c r="I7" s="8">
        <f>0</f>
        <v>0</v>
      </c>
      <c r="J7" s="8">
        <f>0</f>
        <v>0</v>
      </c>
      <c r="K7" s="16" t="s">
        <v>9</v>
      </c>
    </row>
    <row r="8" spans="1:17" ht="21">
      <c r="A8" s="1" t="s">
        <v>10</v>
      </c>
      <c r="B8" s="5">
        <v>0</v>
      </c>
      <c r="C8" s="5">
        <v>5</v>
      </c>
      <c r="D8" s="5">
        <v>0</v>
      </c>
      <c r="E8" s="5">
        <v>2</v>
      </c>
      <c r="F8" s="5">
        <v>0</v>
      </c>
      <c r="G8" s="5">
        <v>1</v>
      </c>
      <c r="H8" s="8">
        <v>2</v>
      </c>
      <c r="I8" s="8">
        <f>0</f>
        <v>0</v>
      </c>
      <c r="J8" s="8">
        <f>0</f>
        <v>0</v>
      </c>
      <c r="K8" s="16" t="s">
        <v>11</v>
      </c>
    </row>
    <row r="9" spans="1:17" ht="21">
      <c r="A9" s="7" t="s">
        <v>12</v>
      </c>
      <c r="B9" s="5">
        <v>14</v>
      </c>
      <c r="C9" s="5">
        <v>4</v>
      </c>
      <c r="D9" s="5">
        <v>2</v>
      </c>
      <c r="E9" s="5">
        <v>1</v>
      </c>
      <c r="F9" s="5">
        <v>5</v>
      </c>
      <c r="G9" s="5">
        <v>0</v>
      </c>
      <c r="H9" s="8">
        <v>3</v>
      </c>
      <c r="I9" s="8">
        <f>2</f>
        <v>2</v>
      </c>
      <c r="J9" s="8">
        <f>2</f>
        <v>2</v>
      </c>
      <c r="K9" s="16" t="s">
        <v>13</v>
      </c>
    </row>
    <row r="10" spans="1:17" ht="21">
      <c r="A10" s="1" t="s">
        <v>14</v>
      </c>
      <c r="B10" s="5">
        <v>10</v>
      </c>
      <c r="C10" s="5">
        <v>0</v>
      </c>
      <c r="D10" s="5">
        <v>0</v>
      </c>
      <c r="E10" s="5">
        <v>0</v>
      </c>
      <c r="F10" s="5">
        <v>0</v>
      </c>
      <c r="G10" s="5">
        <v>0</v>
      </c>
      <c r="H10" s="8">
        <v>0</v>
      </c>
      <c r="I10" s="8">
        <v>0</v>
      </c>
      <c r="J10" s="8">
        <v>0</v>
      </c>
      <c r="K10" s="16" t="s">
        <v>15</v>
      </c>
    </row>
    <row r="11" spans="1:17" ht="21">
      <c r="A11" s="7" t="s">
        <v>16</v>
      </c>
      <c r="B11" s="5">
        <v>176</v>
      </c>
      <c r="C11" s="5">
        <v>107</v>
      </c>
      <c r="D11" s="5">
        <v>110</v>
      </c>
      <c r="E11" s="5">
        <v>133</v>
      </c>
      <c r="F11" s="5">
        <v>129</v>
      </c>
      <c r="G11" s="5">
        <v>294</v>
      </c>
      <c r="H11" s="8">
        <v>204</v>
      </c>
      <c r="I11" s="8">
        <f>146</f>
        <v>146</v>
      </c>
      <c r="J11" s="8">
        <f>146</f>
        <v>146</v>
      </c>
      <c r="K11" s="16" t="s">
        <v>17</v>
      </c>
    </row>
    <row r="12" spans="1:17" ht="21">
      <c r="A12" s="7" t="s">
        <v>18</v>
      </c>
      <c r="B12" s="5">
        <v>231</v>
      </c>
      <c r="C12" s="5">
        <v>320</v>
      </c>
      <c r="D12" s="5">
        <v>349</v>
      </c>
      <c r="E12" s="5">
        <v>324</v>
      </c>
      <c r="F12" s="5">
        <v>227</v>
      </c>
      <c r="G12" s="5">
        <v>382</v>
      </c>
      <c r="H12" s="8">
        <v>243</v>
      </c>
      <c r="I12" s="8">
        <f>226</f>
        <v>226</v>
      </c>
      <c r="J12" s="8">
        <f>132</f>
        <v>132</v>
      </c>
      <c r="K12" s="4" t="s">
        <v>19</v>
      </c>
      <c r="O12" s="28"/>
      <c r="P12" s="29"/>
      <c r="Q12" s="29"/>
    </row>
    <row r="13" spans="1:17" ht="21">
      <c r="A13" s="7" t="s">
        <v>20</v>
      </c>
      <c r="B13" s="5">
        <v>24</v>
      </c>
      <c r="C13" s="5">
        <v>52</v>
      </c>
      <c r="D13" s="5">
        <v>57</v>
      </c>
      <c r="E13" s="5">
        <v>19</v>
      </c>
      <c r="F13" s="5">
        <v>14</v>
      </c>
      <c r="G13" s="5">
        <v>24</v>
      </c>
      <c r="H13" s="8">
        <v>14</v>
      </c>
      <c r="I13" s="8">
        <f>13</f>
        <v>13</v>
      </c>
      <c r="J13" s="8">
        <f>6</f>
        <v>6</v>
      </c>
      <c r="K13" s="4" t="s">
        <v>21</v>
      </c>
      <c r="O13" s="28"/>
      <c r="P13" s="29"/>
      <c r="Q13" s="29"/>
    </row>
    <row r="14" spans="1:17" ht="21">
      <c r="A14" s="7" t="s">
        <v>22</v>
      </c>
      <c r="B14" s="5">
        <v>52</v>
      </c>
      <c r="C14" s="5">
        <v>19</v>
      </c>
      <c r="D14" s="5">
        <v>9</v>
      </c>
      <c r="E14" s="5">
        <v>15</v>
      </c>
      <c r="F14" s="5">
        <v>16</v>
      </c>
      <c r="G14" s="5">
        <v>50</v>
      </c>
      <c r="H14" s="8">
        <v>50</v>
      </c>
      <c r="I14" s="8">
        <f>59</f>
        <v>59</v>
      </c>
      <c r="J14" s="8">
        <f>34</f>
        <v>34</v>
      </c>
      <c r="K14" s="4" t="s">
        <v>23</v>
      </c>
      <c r="O14" s="28"/>
      <c r="P14" s="29"/>
      <c r="Q14" s="29"/>
    </row>
    <row r="15" spans="1:17" ht="21">
      <c r="A15" s="7" t="s">
        <v>24</v>
      </c>
      <c r="B15" s="5">
        <v>40</v>
      </c>
      <c r="C15" s="5">
        <v>33</v>
      </c>
      <c r="D15" s="5">
        <v>68</v>
      </c>
      <c r="E15" s="5">
        <v>22</v>
      </c>
      <c r="F15" s="5">
        <v>53</v>
      </c>
      <c r="G15" s="5">
        <v>74</v>
      </c>
      <c r="H15" s="8">
        <v>48</v>
      </c>
      <c r="I15" s="8">
        <f>54</f>
        <v>54</v>
      </c>
      <c r="J15" s="8">
        <f>27</f>
        <v>27</v>
      </c>
      <c r="K15" s="4" t="s">
        <v>25</v>
      </c>
      <c r="O15" s="28"/>
      <c r="P15" s="29"/>
      <c r="Q15" s="29"/>
    </row>
    <row r="16" spans="1:17" ht="21">
      <c r="A16" s="7" t="s">
        <v>26</v>
      </c>
      <c r="B16" s="5">
        <v>0</v>
      </c>
      <c r="C16" s="5">
        <v>0</v>
      </c>
      <c r="D16" s="5">
        <v>0</v>
      </c>
      <c r="E16" s="5">
        <v>1</v>
      </c>
      <c r="F16" s="5">
        <v>0</v>
      </c>
      <c r="G16" s="5">
        <v>5</v>
      </c>
      <c r="H16" s="8">
        <v>3</v>
      </c>
      <c r="I16" s="8">
        <f>0</f>
        <v>0</v>
      </c>
      <c r="J16" s="8">
        <f>0</f>
        <v>0</v>
      </c>
      <c r="K16" s="4" t="s">
        <v>27</v>
      </c>
      <c r="O16" s="28"/>
      <c r="P16" s="29"/>
      <c r="Q16" s="29"/>
    </row>
    <row r="17" spans="1:17" ht="21">
      <c r="A17" s="7" t="s">
        <v>28</v>
      </c>
      <c r="B17" s="5">
        <v>1</v>
      </c>
      <c r="C17" s="5">
        <v>2</v>
      </c>
      <c r="D17" s="5">
        <v>10</v>
      </c>
      <c r="E17" s="5">
        <v>23</v>
      </c>
      <c r="F17" s="5">
        <v>7</v>
      </c>
      <c r="G17" s="5">
        <v>8</v>
      </c>
      <c r="H17" s="8">
        <v>2</v>
      </c>
      <c r="I17" s="8">
        <f>2</f>
        <v>2</v>
      </c>
      <c r="J17" s="8">
        <f>0</f>
        <v>0</v>
      </c>
      <c r="K17" s="4" t="s">
        <v>29</v>
      </c>
      <c r="O17" s="28"/>
      <c r="P17" s="29"/>
      <c r="Q17" s="29"/>
    </row>
    <row r="18" spans="1:17" ht="21">
      <c r="A18" s="7" t="s">
        <v>30</v>
      </c>
      <c r="B18" s="5">
        <v>15</v>
      </c>
      <c r="C18" s="5">
        <v>6</v>
      </c>
      <c r="D18" s="5">
        <v>4</v>
      </c>
      <c r="E18" s="5">
        <v>6</v>
      </c>
      <c r="F18" s="5">
        <v>28</v>
      </c>
      <c r="G18" s="5">
        <v>22</v>
      </c>
      <c r="H18" s="8">
        <v>22</v>
      </c>
      <c r="I18" s="8">
        <f>4</f>
        <v>4</v>
      </c>
      <c r="J18" s="8">
        <f>6</f>
        <v>6</v>
      </c>
      <c r="K18" s="4" t="s">
        <v>31</v>
      </c>
    </row>
    <row r="19" spans="1:17" ht="21">
      <c r="A19" s="7" t="s">
        <v>32</v>
      </c>
      <c r="B19" s="5">
        <v>10</v>
      </c>
      <c r="C19" s="5">
        <v>11</v>
      </c>
      <c r="D19" s="5">
        <v>8</v>
      </c>
      <c r="E19" s="5">
        <v>2</v>
      </c>
      <c r="F19" s="5">
        <v>7</v>
      </c>
      <c r="G19" s="5">
        <v>11</v>
      </c>
      <c r="H19" s="8">
        <v>15</v>
      </c>
      <c r="I19" s="8">
        <f>3</f>
        <v>3</v>
      </c>
      <c r="J19" s="8">
        <f>5</f>
        <v>5</v>
      </c>
      <c r="K19" s="4" t="s">
        <v>33</v>
      </c>
    </row>
    <row r="20" spans="1:17" ht="21">
      <c r="A20" s="7" t="s">
        <v>34</v>
      </c>
      <c r="B20" s="5">
        <v>4</v>
      </c>
      <c r="C20" s="5">
        <v>4</v>
      </c>
      <c r="D20" s="5">
        <v>8</v>
      </c>
      <c r="E20" s="5">
        <v>3</v>
      </c>
      <c r="F20" s="5">
        <v>24</v>
      </c>
      <c r="G20" s="5">
        <v>9</v>
      </c>
      <c r="H20" s="8">
        <v>10</v>
      </c>
      <c r="I20" s="8">
        <f>3</f>
        <v>3</v>
      </c>
      <c r="J20" s="8">
        <f>2</f>
        <v>2</v>
      </c>
      <c r="K20" s="4" t="s">
        <v>35</v>
      </c>
    </row>
    <row r="21" spans="1:17" ht="21">
      <c r="A21" s="7" t="s">
        <v>36</v>
      </c>
      <c r="B21" s="5">
        <v>0</v>
      </c>
      <c r="C21" s="5">
        <v>0</v>
      </c>
      <c r="D21" s="5">
        <v>0</v>
      </c>
      <c r="E21" s="5">
        <v>0</v>
      </c>
      <c r="F21" s="5">
        <v>3</v>
      </c>
      <c r="G21" s="5">
        <v>22</v>
      </c>
      <c r="H21" s="8">
        <v>21</v>
      </c>
      <c r="I21" s="8">
        <f>10</f>
        <v>10</v>
      </c>
      <c r="J21" s="8">
        <f>3</f>
        <v>3</v>
      </c>
      <c r="K21" s="4" t="s">
        <v>37</v>
      </c>
    </row>
    <row r="22" spans="1:17" ht="21">
      <c r="A22" s="7" t="s">
        <v>38</v>
      </c>
      <c r="B22" s="5">
        <v>17</v>
      </c>
      <c r="C22" s="5">
        <v>9</v>
      </c>
      <c r="D22" s="5">
        <v>8</v>
      </c>
      <c r="E22" s="5">
        <v>7</v>
      </c>
      <c r="F22" s="5">
        <v>6</v>
      </c>
      <c r="G22" s="5">
        <v>17</v>
      </c>
      <c r="H22" s="8">
        <v>0</v>
      </c>
      <c r="I22" s="8">
        <f>0</f>
        <v>0</v>
      </c>
      <c r="J22" s="8">
        <v>0</v>
      </c>
      <c r="K22" s="4" t="s">
        <v>39</v>
      </c>
    </row>
    <row r="23" spans="1:17" ht="21">
      <c r="A23" s="7" t="s">
        <v>40</v>
      </c>
      <c r="B23" s="5">
        <v>7</v>
      </c>
      <c r="C23" s="5">
        <v>8</v>
      </c>
      <c r="D23" s="5">
        <v>1</v>
      </c>
      <c r="E23" s="5">
        <v>4</v>
      </c>
      <c r="F23" s="5">
        <v>7</v>
      </c>
      <c r="G23" s="5">
        <v>10</v>
      </c>
      <c r="H23" s="8">
        <v>17</v>
      </c>
      <c r="I23" s="8">
        <f>5</f>
        <v>5</v>
      </c>
      <c r="J23" s="8">
        <f>7</f>
        <v>7</v>
      </c>
      <c r="K23" s="4" t="s">
        <v>41</v>
      </c>
    </row>
    <row r="24" spans="1:17" ht="21">
      <c r="A24" s="7" t="s">
        <v>90</v>
      </c>
      <c r="B24" s="5">
        <v>0</v>
      </c>
      <c r="C24" s="5">
        <v>0</v>
      </c>
      <c r="D24" s="5">
        <v>0</v>
      </c>
      <c r="E24" s="5">
        <v>0</v>
      </c>
      <c r="F24" s="5">
        <v>0</v>
      </c>
      <c r="G24" s="5">
        <v>0</v>
      </c>
      <c r="H24" s="8">
        <v>0</v>
      </c>
      <c r="I24" s="8">
        <v>1</v>
      </c>
      <c r="J24" s="8">
        <v>0</v>
      </c>
      <c r="K24" s="4" t="s">
        <v>91</v>
      </c>
    </row>
    <row r="25" spans="1:17" ht="21">
      <c r="A25" s="7" t="s">
        <v>42</v>
      </c>
      <c r="B25" s="5">
        <v>0</v>
      </c>
      <c r="C25" s="5">
        <v>0</v>
      </c>
      <c r="D25" s="5">
        <v>0</v>
      </c>
      <c r="E25" s="5">
        <v>0</v>
      </c>
      <c r="F25" s="5">
        <v>3</v>
      </c>
      <c r="G25" s="5">
        <v>6</v>
      </c>
      <c r="H25" s="8">
        <v>12</v>
      </c>
      <c r="I25" s="8">
        <f>6</f>
        <v>6</v>
      </c>
      <c r="J25" s="8">
        <v>0</v>
      </c>
      <c r="K25" s="4" t="s">
        <v>43</v>
      </c>
    </row>
    <row r="26" spans="1:17" ht="21">
      <c r="A26" s="7" t="s">
        <v>44</v>
      </c>
      <c r="B26" s="5">
        <v>9</v>
      </c>
      <c r="C26" s="5">
        <v>14</v>
      </c>
      <c r="D26" s="5">
        <v>6</v>
      </c>
      <c r="E26" s="5">
        <v>0</v>
      </c>
      <c r="F26" s="5">
        <v>2</v>
      </c>
      <c r="G26" s="5">
        <v>16</v>
      </c>
      <c r="H26" s="8">
        <v>0</v>
      </c>
      <c r="I26" s="8">
        <f>0</f>
        <v>0</v>
      </c>
      <c r="J26" s="8">
        <f>3</f>
        <v>3</v>
      </c>
      <c r="K26" s="4" t="s">
        <v>45</v>
      </c>
    </row>
    <row r="27" spans="1:17" ht="13.5" customHeight="1">
      <c r="A27" s="7" t="s">
        <v>46</v>
      </c>
      <c r="B27" s="5">
        <v>6</v>
      </c>
      <c r="C27" s="5">
        <v>4</v>
      </c>
      <c r="D27" s="5">
        <v>37</v>
      </c>
      <c r="E27" s="5">
        <v>36</v>
      </c>
      <c r="F27" s="5">
        <v>5</v>
      </c>
      <c r="G27" s="5">
        <v>11</v>
      </c>
      <c r="H27" s="8">
        <v>7</v>
      </c>
      <c r="I27" s="8">
        <v>2</v>
      </c>
      <c r="J27" s="8">
        <f>1</f>
        <v>1</v>
      </c>
      <c r="K27" s="4" t="s">
        <v>47</v>
      </c>
    </row>
    <row r="28" spans="1:17" ht="21">
      <c r="A28" s="7" t="s">
        <v>48</v>
      </c>
      <c r="B28" s="5">
        <v>0</v>
      </c>
      <c r="C28" s="5">
        <v>0</v>
      </c>
      <c r="D28" s="5">
        <v>0</v>
      </c>
      <c r="E28" s="5">
        <v>0</v>
      </c>
      <c r="F28" s="5">
        <v>14</v>
      </c>
      <c r="G28" s="5">
        <v>8</v>
      </c>
      <c r="H28" s="8">
        <v>2</v>
      </c>
      <c r="I28" s="8">
        <f>16</f>
        <v>16</v>
      </c>
      <c r="J28" s="8">
        <v>0</v>
      </c>
      <c r="K28" s="4" t="s">
        <v>49</v>
      </c>
    </row>
    <row r="29" spans="1:17" ht="21">
      <c r="A29" s="7" t="s">
        <v>50</v>
      </c>
      <c r="B29" s="5">
        <v>0</v>
      </c>
      <c r="C29" s="5">
        <v>0</v>
      </c>
      <c r="D29" s="5">
        <v>0</v>
      </c>
      <c r="E29" s="5">
        <v>0</v>
      </c>
      <c r="F29" s="5">
        <v>14</v>
      </c>
      <c r="G29" s="5">
        <v>18</v>
      </c>
      <c r="H29" s="8">
        <v>6</v>
      </c>
      <c r="I29" s="8">
        <v>0</v>
      </c>
      <c r="J29" s="8">
        <v>0</v>
      </c>
      <c r="K29" s="4" t="s">
        <v>51</v>
      </c>
    </row>
    <row r="30" spans="1:17" ht="21">
      <c r="A30" s="7" t="s">
        <v>52</v>
      </c>
      <c r="B30" s="5">
        <v>36</v>
      </c>
      <c r="C30" s="5">
        <v>34</v>
      </c>
      <c r="D30" s="5">
        <v>0</v>
      </c>
      <c r="E30" s="5">
        <v>1</v>
      </c>
      <c r="F30" s="5">
        <v>98</v>
      </c>
      <c r="G30" s="5">
        <v>0</v>
      </c>
      <c r="H30" s="8">
        <v>0</v>
      </c>
      <c r="I30" s="8">
        <v>0</v>
      </c>
      <c r="J30" s="8">
        <v>0</v>
      </c>
      <c r="K30" s="4" t="s">
        <v>53</v>
      </c>
    </row>
    <row r="31" spans="1:17" ht="21">
      <c r="A31" s="7" t="s">
        <v>54</v>
      </c>
      <c r="B31" s="5">
        <v>0</v>
      </c>
      <c r="C31" s="5">
        <v>0</v>
      </c>
      <c r="D31" s="5">
        <v>0</v>
      </c>
      <c r="E31" s="5">
        <v>0</v>
      </c>
      <c r="F31" s="5">
        <v>0</v>
      </c>
      <c r="G31" s="5">
        <v>0</v>
      </c>
      <c r="H31" s="8">
        <v>11</v>
      </c>
      <c r="I31" s="8">
        <v>0</v>
      </c>
      <c r="J31" s="8">
        <v>7</v>
      </c>
      <c r="K31" s="4" t="s">
        <v>55</v>
      </c>
    </row>
    <row r="32" spans="1:17" ht="21">
      <c r="A32" s="7" t="s">
        <v>56</v>
      </c>
      <c r="B32" s="5">
        <v>0</v>
      </c>
      <c r="C32" s="5">
        <v>0</v>
      </c>
      <c r="D32" s="5">
        <v>0</v>
      </c>
      <c r="E32" s="5">
        <v>0</v>
      </c>
      <c r="F32" s="5">
        <v>1</v>
      </c>
      <c r="G32" s="5">
        <v>6</v>
      </c>
      <c r="H32" s="8">
        <v>0</v>
      </c>
      <c r="I32" s="8">
        <v>6</v>
      </c>
      <c r="J32" s="8">
        <v>0</v>
      </c>
      <c r="K32" s="4" t="s">
        <v>57</v>
      </c>
    </row>
    <row r="33" spans="1:12" ht="21">
      <c r="A33" s="7" t="s">
        <v>58</v>
      </c>
      <c r="B33" s="5">
        <v>0</v>
      </c>
      <c r="C33" s="5">
        <v>0</v>
      </c>
      <c r="D33" s="5">
        <v>0</v>
      </c>
      <c r="E33" s="5">
        <v>0</v>
      </c>
      <c r="F33" s="5">
        <v>1</v>
      </c>
      <c r="G33" s="5">
        <v>4</v>
      </c>
      <c r="H33" s="8">
        <v>1</v>
      </c>
      <c r="I33" s="8">
        <f>0</f>
        <v>0</v>
      </c>
      <c r="J33" s="8">
        <v>0</v>
      </c>
      <c r="K33" s="4" t="s">
        <v>59</v>
      </c>
    </row>
    <row r="34" spans="1:12" ht="21">
      <c r="A34" s="7" t="s">
        <v>60</v>
      </c>
      <c r="B34" s="5">
        <v>13</v>
      </c>
      <c r="C34" s="5">
        <v>2</v>
      </c>
      <c r="D34" s="5">
        <v>1</v>
      </c>
      <c r="E34" s="5">
        <v>1</v>
      </c>
      <c r="F34" s="5">
        <v>1</v>
      </c>
      <c r="G34" s="5">
        <v>11</v>
      </c>
      <c r="H34" s="8">
        <v>31</v>
      </c>
      <c r="I34" s="8">
        <f>19</f>
        <v>19</v>
      </c>
      <c r="J34" s="8">
        <f>11</f>
        <v>11</v>
      </c>
      <c r="K34" s="4" t="s">
        <v>61</v>
      </c>
    </row>
    <row r="35" spans="1:12" ht="21">
      <c r="A35" s="7" t="s">
        <v>62</v>
      </c>
      <c r="B35" s="5">
        <v>0</v>
      </c>
      <c r="C35" s="5">
        <v>0</v>
      </c>
      <c r="D35" s="5">
        <v>0</v>
      </c>
      <c r="E35" s="5">
        <v>0</v>
      </c>
      <c r="F35" s="5">
        <v>5</v>
      </c>
      <c r="G35" s="5">
        <v>20</v>
      </c>
      <c r="H35" s="8">
        <v>0</v>
      </c>
      <c r="I35" s="8">
        <f>0</f>
        <v>0</v>
      </c>
      <c r="J35" s="8">
        <v>0</v>
      </c>
      <c r="K35" s="4" t="s">
        <v>63</v>
      </c>
    </row>
    <row r="36" spans="1:12" ht="21">
      <c r="A36" s="7" t="s">
        <v>92</v>
      </c>
      <c r="B36" s="5">
        <v>0</v>
      </c>
      <c r="C36" s="5">
        <v>0</v>
      </c>
      <c r="D36" s="5">
        <v>0</v>
      </c>
      <c r="E36" s="5">
        <v>0</v>
      </c>
      <c r="F36" s="5">
        <v>0</v>
      </c>
      <c r="G36" s="5">
        <v>0</v>
      </c>
      <c r="H36" s="8">
        <v>0</v>
      </c>
      <c r="I36" s="8">
        <v>2</v>
      </c>
      <c r="J36" s="8">
        <v>0</v>
      </c>
      <c r="K36" s="4" t="s">
        <v>93</v>
      </c>
    </row>
    <row r="37" spans="1:12" ht="21">
      <c r="A37" s="7" t="s">
        <v>64</v>
      </c>
      <c r="B37" s="5">
        <v>0</v>
      </c>
      <c r="C37" s="5">
        <v>0</v>
      </c>
      <c r="D37" s="5">
        <v>0</v>
      </c>
      <c r="E37" s="5">
        <v>0</v>
      </c>
      <c r="F37" s="5">
        <v>0</v>
      </c>
      <c r="G37" s="5">
        <v>0</v>
      </c>
      <c r="H37" s="8">
        <v>6</v>
      </c>
      <c r="I37" s="8">
        <f>2</f>
        <v>2</v>
      </c>
      <c r="J37" s="8">
        <v>0</v>
      </c>
      <c r="K37" s="4" t="s">
        <v>65</v>
      </c>
    </row>
    <row r="38" spans="1:12" ht="21">
      <c r="A38" s="7" t="s">
        <v>66</v>
      </c>
      <c r="B38" s="5">
        <v>6</v>
      </c>
      <c r="C38" s="5">
        <v>5</v>
      </c>
      <c r="D38" s="5">
        <v>3</v>
      </c>
      <c r="E38" s="5">
        <v>5</v>
      </c>
      <c r="F38" s="5">
        <v>6</v>
      </c>
      <c r="G38" s="5">
        <v>10</v>
      </c>
      <c r="H38" s="8">
        <v>0</v>
      </c>
      <c r="I38" s="8">
        <v>0</v>
      </c>
      <c r="J38" s="8">
        <v>0</v>
      </c>
      <c r="K38" s="4" t="s">
        <v>67</v>
      </c>
    </row>
    <row r="39" spans="1:12" ht="21">
      <c r="A39" s="7" t="s">
        <v>68</v>
      </c>
      <c r="B39" s="5">
        <v>33</v>
      </c>
      <c r="C39" s="5">
        <v>29</v>
      </c>
      <c r="D39" s="5">
        <v>14</v>
      </c>
      <c r="E39" s="5">
        <v>18</v>
      </c>
      <c r="F39" s="5">
        <v>83</v>
      </c>
      <c r="G39" s="5">
        <v>28</v>
      </c>
      <c r="H39" s="8">
        <v>14</v>
      </c>
      <c r="I39" s="8">
        <f>40</f>
        <v>40</v>
      </c>
      <c r="J39" s="8">
        <f>13</f>
        <v>13</v>
      </c>
      <c r="K39" s="4" t="s">
        <v>69</v>
      </c>
    </row>
    <row r="40" spans="1:12" ht="21">
      <c r="A40" s="7" t="s">
        <v>70</v>
      </c>
      <c r="B40" s="5">
        <v>5</v>
      </c>
      <c r="C40" s="5">
        <v>0</v>
      </c>
      <c r="D40" s="5">
        <v>6</v>
      </c>
      <c r="E40" s="5">
        <v>4</v>
      </c>
      <c r="F40" s="5">
        <v>4</v>
      </c>
      <c r="G40" s="5">
        <v>0</v>
      </c>
      <c r="H40" s="8">
        <v>0</v>
      </c>
      <c r="I40" s="8">
        <f>0</f>
        <v>0</v>
      </c>
      <c r="J40" s="8">
        <v>0</v>
      </c>
      <c r="K40" s="4" t="s">
        <v>71</v>
      </c>
    </row>
    <row r="41" spans="1:12" s="6" customFormat="1" ht="21">
      <c r="A41" s="23" t="s">
        <v>72</v>
      </c>
      <c r="B41" s="5">
        <v>0</v>
      </c>
      <c r="C41" s="5">
        <v>0</v>
      </c>
      <c r="D41" s="5">
        <v>0</v>
      </c>
      <c r="E41" s="5">
        <v>0</v>
      </c>
      <c r="F41" s="5">
        <v>0</v>
      </c>
      <c r="G41" s="5">
        <v>9</v>
      </c>
      <c r="H41" s="8">
        <v>5</v>
      </c>
      <c r="I41" s="8">
        <f>8</f>
        <v>8</v>
      </c>
      <c r="J41" s="8">
        <f>3</f>
        <v>3</v>
      </c>
      <c r="K41" s="17" t="s">
        <v>73</v>
      </c>
    </row>
    <row r="42" spans="1:12" ht="21">
      <c r="A42" s="7" t="s">
        <v>74</v>
      </c>
      <c r="B42" s="5">
        <v>60</v>
      </c>
      <c r="C42" s="5">
        <v>43</v>
      </c>
      <c r="D42" s="5">
        <v>66</v>
      </c>
      <c r="E42" s="5">
        <v>43</v>
      </c>
      <c r="F42" s="5">
        <v>49</v>
      </c>
      <c r="G42" s="5">
        <v>101</v>
      </c>
      <c r="H42" s="8">
        <v>69</v>
      </c>
      <c r="I42" s="8">
        <f>38</f>
        <v>38</v>
      </c>
      <c r="J42" s="8">
        <f>31</f>
        <v>31</v>
      </c>
      <c r="K42" s="4" t="s">
        <v>75</v>
      </c>
    </row>
    <row r="43" spans="1:12" ht="21">
      <c r="A43" s="7" t="s">
        <v>89</v>
      </c>
      <c r="B43" s="5">
        <v>0</v>
      </c>
      <c r="C43" s="5">
        <v>0</v>
      </c>
      <c r="D43" s="5">
        <v>0</v>
      </c>
      <c r="E43" s="5">
        <v>0</v>
      </c>
      <c r="F43" s="5">
        <v>0</v>
      </c>
      <c r="G43" s="5">
        <v>0</v>
      </c>
      <c r="H43" s="8">
        <v>2</v>
      </c>
      <c r="I43" s="8">
        <f>4</f>
        <v>4</v>
      </c>
      <c r="J43" s="8">
        <f>1</f>
        <v>1</v>
      </c>
      <c r="K43" s="4" t="s">
        <v>76</v>
      </c>
    </row>
    <row r="44" spans="1:12" ht="21">
      <c r="A44" s="7" t="s">
        <v>77</v>
      </c>
      <c r="B44" s="5">
        <v>115</v>
      </c>
      <c r="C44" s="5">
        <v>94</v>
      </c>
      <c r="D44" s="5">
        <v>97</v>
      </c>
      <c r="E44" s="5">
        <v>112</v>
      </c>
      <c r="F44" s="5">
        <v>90</v>
      </c>
      <c r="G44" s="5">
        <v>144</v>
      </c>
      <c r="H44" s="8">
        <v>59</v>
      </c>
      <c r="I44" s="8">
        <f>68</f>
        <v>68</v>
      </c>
      <c r="J44" s="8">
        <f>38</f>
        <v>38</v>
      </c>
      <c r="K44" s="4" t="s">
        <v>78</v>
      </c>
    </row>
    <row r="45" spans="1:12" ht="21">
      <c r="A45" s="7" t="s">
        <v>79</v>
      </c>
      <c r="B45" s="5">
        <v>24</v>
      </c>
      <c r="C45" s="5">
        <v>21</v>
      </c>
      <c r="D45" s="5">
        <v>22</v>
      </c>
      <c r="E45" s="5">
        <v>13</v>
      </c>
      <c r="F45" s="5">
        <v>14</v>
      </c>
      <c r="G45" s="5">
        <v>22</v>
      </c>
      <c r="H45" s="8">
        <v>18</v>
      </c>
      <c r="I45" s="8">
        <f>8</f>
        <v>8</v>
      </c>
      <c r="J45" s="8">
        <f>7</f>
        <v>7</v>
      </c>
      <c r="K45" s="17" t="s">
        <v>80</v>
      </c>
      <c r="L45" s="17"/>
    </row>
    <row r="46" spans="1:12" ht="21">
      <c r="A46" s="7" t="s">
        <v>81</v>
      </c>
      <c r="B46" s="5">
        <v>7</v>
      </c>
      <c r="C46" s="5">
        <v>0</v>
      </c>
      <c r="D46" s="5">
        <v>2</v>
      </c>
      <c r="E46" s="5">
        <v>2</v>
      </c>
      <c r="F46" s="5">
        <v>5</v>
      </c>
      <c r="G46" s="5">
        <v>3</v>
      </c>
      <c r="H46" s="8">
        <v>0</v>
      </c>
      <c r="I46" s="8">
        <f>3</f>
        <v>3</v>
      </c>
      <c r="J46" s="8">
        <v>0</v>
      </c>
      <c r="K46" s="4" t="s">
        <v>82</v>
      </c>
    </row>
    <row r="47" spans="1:12" ht="21">
      <c r="A47" s="18" t="s">
        <v>83</v>
      </c>
      <c r="B47" s="24">
        <v>7</v>
      </c>
      <c r="C47" s="24">
        <v>3</v>
      </c>
      <c r="D47" s="24">
        <v>4</v>
      </c>
      <c r="E47" s="24">
        <v>3</v>
      </c>
      <c r="F47" s="24">
        <v>4</v>
      </c>
      <c r="G47" s="24">
        <v>7</v>
      </c>
      <c r="H47" s="9">
        <v>23</v>
      </c>
      <c r="I47" s="9">
        <f>17</f>
        <v>17</v>
      </c>
      <c r="J47" s="9">
        <f>1</f>
        <v>1</v>
      </c>
      <c r="K47" s="19" t="s">
        <v>84</v>
      </c>
      <c r="L47" s="4"/>
    </row>
    <row r="48" spans="1:12" ht="20.25" customHeight="1">
      <c r="A48" s="36" t="s">
        <v>85</v>
      </c>
      <c r="B48" s="36"/>
      <c r="C48" s="36"/>
      <c r="D48" s="36"/>
      <c r="K48" s="20" t="s">
        <v>86</v>
      </c>
    </row>
    <row r="49" spans="1:13" ht="45.75" customHeight="1">
      <c r="A49" s="34" t="s">
        <v>88</v>
      </c>
      <c r="B49" s="34"/>
      <c r="C49" s="34"/>
      <c r="D49" s="34"/>
      <c r="E49" s="34"/>
      <c r="F49" s="34"/>
      <c r="G49" s="34"/>
      <c r="H49" s="34"/>
      <c r="I49" s="34"/>
      <c r="J49" s="34"/>
      <c r="K49" s="34"/>
    </row>
    <row r="50" spans="1:13" ht="18.75">
      <c r="A50" s="3" t="s">
        <v>87</v>
      </c>
      <c r="C50" s="21"/>
      <c r="D50" s="21"/>
      <c r="E50" s="21"/>
      <c r="F50" s="21"/>
      <c r="G50" s="21"/>
      <c r="H50" s="25"/>
      <c r="I50" s="25"/>
      <c r="J50" s="25"/>
      <c r="K50" s="22" t="s">
        <v>2</v>
      </c>
      <c r="L50" s="21"/>
      <c r="M50" s="21"/>
    </row>
    <row r="51" spans="1:13" ht="18">
      <c r="K51" s="20"/>
    </row>
  </sheetData>
  <mergeCells count="8">
    <mergeCell ref="A1:K1"/>
    <mergeCell ref="A2:K2"/>
    <mergeCell ref="K3:K4"/>
    <mergeCell ref="O12:Q17"/>
    <mergeCell ref="A49:K49"/>
    <mergeCell ref="B3:J3"/>
    <mergeCell ref="A48:D48"/>
    <mergeCell ref="A3:A4"/>
  </mergeCells>
  <pageMargins left="0.7" right="0.7" top="0.75" bottom="0.75" header="0.3" footer="0.3"/>
  <pageSetup scale="45" orientation="portrait" r:id="rId1"/>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8.57</vt:lpstr>
      <vt:lpstr>'8.57'!Print_Area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Fathimath Shifaza</dc:creator>
  <cp:lastModifiedBy>Fathimath Shifaza</cp:lastModifiedBy>
  <cp:lastPrinted>2026-08-12T05:15:43Z</cp:lastPrinted>
  <dcterms:created xsi:type="dcterms:W3CDTF">2019-06-30T04:22:49Z</dcterms:created>
  <dcterms:modified xsi:type="dcterms:W3CDTF">2026-08-12T05:15:52Z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2023-07-17T04:33:18Z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75c82633-bac2-4eeb-a472-e92fb7a90b9f</vt:lpwstr>
  </property>
  <property fmtid="{D5CDD505-2E9C-101B-9397-08002B2CF9AE}" pid="7" name="MSIP_Label_defa4170-0d19-0005-0004-bc88714345d2_ActionId">
    <vt:lpwstr>b5bda0bc-38ca-4d61-82ae-4e15e380adf9</vt:lpwstr>
  </property>
  <property fmtid="{D5CDD505-2E9C-101B-9397-08002B2CF9AE}" pid="8" name="MSIP_Label_defa4170-0d19-0005-0004-bc88714345d2_ContentBits">
    <vt:lpwstr>0</vt:lpwstr>
  </property>
</Properties>
</file>