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2.xml" ContentType="application/vnd.openxmlformats-officedocument.drawingml.chartshapes+xml"/>
  <Override PartName="/xl/charts/chart17.xml" ContentType="application/vnd.openxmlformats-officedocument.drawingml.chart+xml"/>
  <Override PartName="/xl/drawings/drawing13.xml" ContentType="application/vnd.openxmlformats-officedocument.drawingml.chartshapes+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0.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fileserver\ST4\Dissemination\Publications\Statistical Year Book\YEARBOOK 2023\CHECKING\"/>
    </mc:Choice>
  </mc:AlternateContent>
  <xr:revisionPtr revIDLastSave="0" documentId="13_ncr:1_{4868D754-649D-4C79-B814-780A7423D09A}" xr6:coauthVersionLast="47" xr6:coauthVersionMax="47" xr10:uidLastSave="{00000000-0000-0000-0000-000000000000}"/>
  <bookViews>
    <workbookView xWindow="-120" yWindow="-120" windowWidth="29040" windowHeight="15720" tabRatio="885" activeTab="5" xr2:uid="{00000000-000D-0000-FFFF-FFFF00000000}"/>
  </bookViews>
  <sheets>
    <sheet name="6.1" sheetId="1" r:id="rId1"/>
    <sheet name="6.2" sheetId="2" r:id="rId2"/>
    <sheet name="6.3_new" sheetId="23" r:id="rId3"/>
    <sheet name="6.4" sheetId="4" r:id="rId4"/>
    <sheet name="6.5" sheetId="5" r:id="rId5"/>
    <sheet name="6.6" sheetId="6" r:id="rId6"/>
    <sheet name="6.7" sheetId="7" r:id="rId7"/>
    <sheet name="6.8" sheetId="8" r:id="rId8"/>
    <sheet name="6.9" sheetId="9" r:id="rId9"/>
    <sheet name="6.10" sheetId="10" r:id="rId10"/>
    <sheet name="6.11" sheetId="11" r:id="rId11"/>
    <sheet name="6.12" sheetId="12" r:id="rId12"/>
    <sheet name="6.13" sheetId="13" r:id="rId13"/>
    <sheet name="6.14" sheetId="14" r:id="rId14"/>
    <sheet name="6.15" sheetId="15" r:id="rId15"/>
    <sheet name="6.16" sheetId="16" r:id="rId16"/>
    <sheet name="6.17" sheetId="17" r:id="rId17"/>
    <sheet name="6.18" sheetId="18" r:id="rId18"/>
    <sheet name="6.19" sheetId="19" r:id="rId19"/>
    <sheet name="6.20" sheetId="20" r:id="rId20"/>
    <sheet name="6.21" sheetId="21" r:id="rId21"/>
    <sheet name="6.22" sheetId="22"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2" hidden="1">'6.3_new'!$A$4:$E$4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 i="11" l="1"/>
  <c r="T12" i="11"/>
  <c r="U12" i="11"/>
  <c r="S9" i="11"/>
  <c r="T9" i="11"/>
  <c r="U9" i="11"/>
  <c r="L26" i="8"/>
  <c r="M26" i="8"/>
  <c r="L7" i="8"/>
  <c r="M7" i="8"/>
  <c r="D11" i="2"/>
  <c r="C11" i="2"/>
  <c r="D10" i="2"/>
  <c r="C10" i="2"/>
  <c r="D9" i="2"/>
  <c r="C9" i="2"/>
  <c r="D8" i="2"/>
  <c r="C8" i="2"/>
  <c r="D7" i="2"/>
  <c r="C7" i="2"/>
  <c r="Z24" i="1"/>
  <c r="Z25" i="1"/>
  <c r="Z26" i="1"/>
  <c r="Z27" i="1"/>
  <c r="C7" i="1"/>
  <c r="D7" i="1"/>
  <c r="C8" i="1"/>
  <c r="D8" i="1"/>
  <c r="C9" i="1"/>
  <c r="D9" i="1"/>
  <c r="C10" i="1"/>
  <c r="D10" i="1"/>
  <c r="C11" i="1"/>
  <c r="D11" i="1"/>
  <c r="H6" i="1"/>
  <c r="G6" i="1"/>
  <c r="L6" i="1"/>
  <c r="K6" i="1"/>
  <c r="F11" i="1"/>
  <c r="J11" i="1"/>
  <c r="J9" i="1"/>
  <c r="J62" i="1"/>
  <c r="I62" i="1"/>
  <c r="H62" i="1"/>
  <c r="G62" i="1"/>
  <c r="F62" i="1"/>
  <c r="E62" i="1"/>
  <c r="D61" i="1"/>
  <c r="C61" i="1"/>
  <c r="B61" i="1" s="1"/>
  <c r="D60" i="1"/>
  <c r="C60" i="1"/>
  <c r="D59" i="1"/>
  <c r="C59" i="1"/>
  <c r="D58" i="1"/>
  <c r="C58" i="1"/>
  <c r="B58" i="1"/>
  <c r="D57" i="1"/>
  <c r="C57" i="1"/>
  <c r="M50" i="1"/>
  <c r="L50" i="1"/>
  <c r="J50" i="1"/>
  <c r="I50" i="1"/>
  <c r="G50" i="1"/>
  <c r="E50" i="1" s="1"/>
  <c r="F50" i="1"/>
  <c r="K49" i="1"/>
  <c r="H49" i="1"/>
  <c r="E49" i="1"/>
  <c r="D49" i="1"/>
  <c r="C49" i="1"/>
  <c r="K48" i="1"/>
  <c r="H48" i="1"/>
  <c r="E48" i="1"/>
  <c r="D48" i="1"/>
  <c r="C48" i="1"/>
  <c r="K47" i="1"/>
  <c r="H47" i="1"/>
  <c r="E47" i="1"/>
  <c r="D47" i="1"/>
  <c r="B47" i="1" s="1"/>
  <c r="C47" i="1"/>
  <c r="K46" i="1"/>
  <c r="H46" i="1"/>
  <c r="E46" i="1"/>
  <c r="D46" i="1"/>
  <c r="C46" i="1"/>
  <c r="K45" i="1"/>
  <c r="H45" i="1"/>
  <c r="H50" i="1" s="1"/>
  <c r="E45" i="1"/>
  <c r="D45" i="1"/>
  <c r="C45" i="1"/>
  <c r="B60" i="1" l="1"/>
  <c r="B49" i="1"/>
  <c r="K50" i="1"/>
  <c r="C6" i="1"/>
  <c r="D6" i="1"/>
  <c r="B11" i="1"/>
  <c r="B48" i="1"/>
  <c r="C62" i="1"/>
  <c r="D62" i="1"/>
  <c r="B46" i="1"/>
  <c r="B45" i="1"/>
  <c r="C50" i="1"/>
  <c r="B59" i="1"/>
  <c r="B57" i="1"/>
  <c r="D50" i="1"/>
  <c r="B62" i="1" l="1"/>
  <c r="B50" i="1"/>
  <c r="B117" i="10" l="1"/>
  <c r="B116" i="10"/>
  <c r="B115" i="10"/>
  <c r="B114" i="10"/>
  <c r="B113" i="10"/>
  <c r="B112" i="10"/>
  <c r="B111" i="10"/>
  <c r="B110" i="10"/>
  <c r="B109" i="10"/>
  <c r="B108" i="10"/>
  <c r="B107" i="10"/>
  <c r="B106" i="10"/>
  <c r="B105" i="10"/>
  <c r="B104" i="10"/>
  <c r="B103" i="10"/>
  <c r="B102" i="10"/>
  <c r="B101" i="10"/>
  <c r="B100" i="10"/>
  <c r="B99" i="10"/>
  <c r="B98" i="10"/>
  <c r="B97" i="10"/>
  <c r="B96" i="10"/>
  <c r="D95" i="10"/>
  <c r="C95" i="10"/>
  <c r="B86" i="10"/>
  <c r="B85" i="10"/>
  <c r="B84" i="10"/>
  <c r="B83" i="10"/>
  <c r="B82" i="10"/>
  <c r="B81" i="10"/>
  <c r="B80" i="10"/>
  <c r="B79" i="10"/>
  <c r="B78" i="10"/>
  <c r="B77" i="10"/>
  <c r="B76" i="10"/>
  <c r="B75" i="10"/>
  <c r="B74" i="10"/>
  <c r="B73" i="10"/>
  <c r="B72" i="10"/>
  <c r="B71" i="10"/>
  <c r="B70" i="10"/>
  <c r="B69" i="10"/>
  <c r="B68" i="10"/>
  <c r="B67" i="10"/>
  <c r="B66" i="10"/>
  <c r="B65" i="10"/>
  <c r="D64" i="10"/>
  <c r="C64" i="10"/>
  <c r="B56" i="10"/>
  <c r="B55" i="10"/>
  <c r="B54" i="10"/>
  <c r="B53" i="10"/>
  <c r="B52" i="10"/>
  <c r="B51" i="10"/>
  <c r="B50" i="10"/>
  <c r="B49" i="10"/>
  <c r="B48" i="10"/>
  <c r="B47" i="10"/>
  <c r="B46" i="10"/>
  <c r="B45" i="10"/>
  <c r="B44" i="10"/>
  <c r="B43" i="10"/>
  <c r="B42" i="10"/>
  <c r="B41" i="10"/>
  <c r="B40" i="10"/>
  <c r="B39" i="10"/>
  <c r="B38" i="10"/>
  <c r="B37" i="10"/>
  <c r="B36" i="10"/>
  <c r="B35" i="10"/>
  <c r="D34" i="10"/>
  <c r="C34" i="10"/>
  <c r="B26" i="10"/>
  <c r="B25" i="10"/>
  <c r="B24" i="10"/>
  <c r="B23" i="10"/>
  <c r="B22" i="10"/>
  <c r="B21" i="10"/>
  <c r="B20" i="10"/>
  <c r="B19" i="10"/>
  <c r="B18" i="10"/>
  <c r="B17" i="10"/>
  <c r="B16" i="10"/>
  <c r="B15" i="10"/>
  <c r="B14" i="10"/>
  <c r="B13" i="10"/>
  <c r="B12" i="10"/>
  <c r="B11" i="10"/>
  <c r="B10" i="10"/>
  <c r="B9" i="10"/>
  <c r="B8" i="10"/>
  <c r="B7" i="10"/>
  <c r="B6" i="10"/>
  <c r="D5" i="10"/>
  <c r="C5" i="10"/>
  <c r="B95" i="10" l="1"/>
  <c r="B34" i="10"/>
  <c r="B5" i="10"/>
  <c r="B64" i="10"/>
  <c r="B30" i="13"/>
  <c r="B29" i="13"/>
  <c r="B28" i="13" s="1"/>
  <c r="J28" i="13"/>
  <c r="I28" i="13"/>
  <c r="H28" i="13"/>
  <c r="G28" i="13"/>
  <c r="F28" i="13"/>
  <c r="E28" i="13"/>
  <c r="D28" i="13"/>
  <c r="C28" i="13"/>
  <c r="B19" i="13"/>
  <c r="B18" i="13"/>
  <c r="J17" i="13"/>
  <c r="I17" i="13"/>
  <c r="H17" i="13"/>
  <c r="G17" i="13"/>
  <c r="F17" i="13"/>
  <c r="E17" i="13"/>
  <c r="D17" i="13"/>
  <c r="C17" i="13"/>
  <c r="B7" i="13"/>
  <c r="B6" i="13" s="1"/>
  <c r="J6" i="13"/>
  <c r="I6" i="13"/>
  <c r="H6" i="13"/>
  <c r="G6" i="13"/>
  <c r="F6" i="13"/>
  <c r="E6" i="13"/>
  <c r="D6" i="13"/>
  <c r="C6" i="13"/>
  <c r="B17" i="13" l="1"/>
  <c r="B103" i="9"/>
  <c r="B102" i="9"/>
  <c r="B101" i="9"/>
  <c r="B100" i="9"/>
  <c r="L48" i="8"/>
  <c r="L189" i="19" l="1"/>
  <c r="L191" i="19" s="1"/>
  <c r="D189" i="19"/>
  <c r="D191" i="19" s="1"/>
  <c r="N168" i="19"/>
  <c r="N189" i="19" s="1"/>
  <c r="N191" i="19" s="1"/>
  <c r="M168" i="19"/>
  <c r="M189" i="19" s="1"/>
  <c r="M191" i="19" s="1"/>
  <c r="L168" i="19"/>
  <c r="K168" i="19"/>
  <c r="K189" i="19" s="1"/>
  <c r="K191" i="19" s="1"/>
  <c r="J168" i="19"/>
  <c r="J189" i="19" s="1"/>
  <c r="J191" i="19" s="1"/>
  <c r="I168" i="19"/>
  <c r="I189" i="19" s="1"/>
  <c r="I191" i="19" s="1"/>
  <c r="H168" i="19"/>
  <c r="H189" i="19" s="1"/>
  <c r="H191" i="19" s="1"/>
  <c r="G168" i="19"/>
  <c r="G189" i="19" s="1"/>
  <c r="G191" i="19" s="1"/>
  <c r="F168" i="19"/>
  <c r="F189" i="19" s="1"/>
  <c r="F191" i="19" s="1"/>
  <c r="E168" i="19"/>
  <c r="E189" i="19" s="1"/>
  <c r="E191" i="19" s="1"/>
  <c r="D168" i="19"/>
  <c r="C168" i="19"/>
  <c r="C189" i="19" s="1"/>
  <c r="C191" i="19" s="1"/>
  <c r="B168" i="19"/>
  <c r="B189" i="19" s="1"/>
  <c r="B191" i="19" s="1"/>
  <c r="N166" i="19"/>
  <c r="M166" i="19"/>
  <c r="L166" i="19"/>
  <c r="K166" i="19"/>
  <c r="J166" i="19"/>
  <c r="H166" i="19"/>
  <c r="G166" i="19"/>
  <c r="F166" i="19"/>
  <c r="E166" i="19"/>
  <c r="D166" i="19"/>
  <c r="C166" i="19"/>
  <c r="B166" i="19"/>
  <c r="C223" i="19"/>
  <c r="C245" i="19" s="1"/>
  <c r="D223" i="19"/>
  <c r="D222" i="19" s="1"/>
  <c r="E223" i="19"/>
  <c r="F223" i="19"/>
  <c r="G223" i="19"/>
  <c r="C224" i="19"/>
  <c r="D224" i="19"/>
  <c r="G224" i="19"/>
  <c r="H224" i="19"/>
  <c r="H222" i="19" s="1"/>
  <c r="I224" i="19"/>
  <c r="I222" i="19" s="1"/>
  <c r="J224" i="19"/>
  <c r="J222" i="19" s="1"/>
  <c r="K224" i="19"/>
  <c r="K222" i="19" s="1"/>
  <c r="L224" i="19"/>
  <c r="L245" i="19" s="1"/>
  <c r="M224" i="19"/>
  <c r="M222" i="19" s="1"/>
  <c r="N224" i="19"/>
  <c r="N222" i="19" s="1"/>
  <c r="B225" i="19"/>
  <c r="E225" i="19"/>
  <c r="F225" i="19"/>
  <c r="B226" i="19"/>
  <c r="E226" i="19"/>
  <c r="F226" i="19"/>
  <c r="E227" i="19"/>
  <c r="F227" i="19"/>
  <c r="E228" i="19"/>
  <c r="F228" i="19"/>
  <c r="E229" i="19"/>
  <c r="F229" i="19"/>
  <c r="E230" i="19"/>
  <c r="F230" i="19"/>
  <c r="E231" i="19"/>
  <c r="F231" i="19"/>
  <c r="E232" i="19"/>
  <c r="F232" i="19"/>
  <c r="E233" i="19"/>
  <c r="F233" i="19"/>
  <c r="E234" i="19"/>
  <c r="F234" i="19"/>
  <c r="E235" i="19"/>
  <c r="F235" i="19"/>
  <c r="E236" i="19"/>
  <c r="F236" i="19"/>
  <c r="E237" i="19"/>
  <c r="F237" i="19"/>
  <c r="E238" i="19"/>
  <c r="F238" i="19"/>
  <c r="E239" i="19"/>
  <c r="F239" i="19"/>
  <c r="E240" i="19"/>
  <c r="F240" i="19"/>
  <c r="E241" i="19"/>
  <c r="F241" i="19"/>
  <c r="E242" i="19"/>
  <c r="F242" i="19"/>
  <c r="E243" i="19"/>
  <c r="F243" i="19"/>
  <c r="E244" i="19"/>
  <c r="F244" i="19"/>
  <c r="I245" i="19"/>
  <c r="K245" i="19"/>
  <c r="N245" i="19"/>
  <c r="B246" i="19"/>
  <c r="C246" i="19"/>
  <c r="G246" i="19"/>
  <c r="N11" i="19"/>
  <c r="N32" i="19" s="1"/>
  <c r="N34" i="19" s="1"/>
  <c r="M11" i="19"/>
  <c r="M32" i="19" s="1"/>
  <c r="M34" i="19" s="1"/>
  <c r="L11" i="19"/>
  <c r="L9" i="19" s="1"/>
  <c r="K11" i="19"/>
  <c r="K32" i="19" s="1"/>
  <c r="K34" i="19" s="1"/>
  <c r="J11" i="19"/>
  <c r="J32" i="19" s="1"/>
  <c r="J34" i="19" s="1"/>
  <c r="I11" i="19"/>
  <c r="I32" i="19" s="1"/>
  <c r="I34" i="19" s="1"/>
  <c r="H11" i="19"/>
  <c r="H32" i="19" s="1"/>
  <c r="H34" i="19" s="1"/>
  <c r="G11" i="19"/>
  <c r="G32" i="19" s="1"/>
  <c r="G34" i="19" s="1"/>
  <c r="F11" i="19"/>
  <c r="F32" i="19" s="1"/>
  <c r="F34" i="19" s="1"/>
  <c r="E11" i="19"/>
  <c r="E32" i="19" s="1"/>
  <c r="E34" i="19" s="1"/>
  <c r="D11" i="19"/>
  <c r="D9" i="19" s="1"/>
  <c r="C11" i="19"/>
  <c r="C32" i="19" s="1"/>
  <c r="C34" i="19" s="1"/>
  <c r="B11" i="19"/>
  <c r="B32" i="19" s="1"/>
  <c r="B34" i="19" s="1"/>
  <c r="M9" i="19"/>
  <c r="G9" i="19"/>
  <c r="E9" i="19"/>
  <c r="C9" i="19"/>
  <c r="N62" i="19"/>
  <c r="N83" i="19" s="1"/>
  <c r="N85" i="19" s="1"/>
  <c r="M62" i="19"/>
  <c r="M83" i="19" s="1"/>
  <c r="M85" i="19" s="1"/>
  <c r="L62" i="19"/>
  <c r="L83" i="19" s="1"/>
  <c r="L85" i="19" s="1"/>
  <c r="K62" i="19"/>
  <c r="K83" i="19" s="1"/>
  <c r="K85" i="19" s="1"/>
  <c r="J62" i="19"/>
  <c r="J83" i="19" s="1"/>
  <c r="J85" i="19" s="1"/>
  <c r="I62" i="19"/>
  <c r="I83" i="19" s="1"/>
  <c r="I85" i="19" s="1"/>
  <c r="H62" i="19"/>
  <c r="H83" i="19" s="1"/>
  <c r="H85" i="19" s="1"/>
  <c r="G62" i="19"/>
  <c r="G83" i="19" s="1"/>
  <c r="G85" i="19" s="1"/>
  <c r="F62" i="19"/>
  <c r="F83" i="19" s="1"/>
  <c r="F85" i="19" s="1"/>
  <c r="E62" i="19"/>
  <c r="E60" i="19" s="1"/>
  <c r="D62" i="19"/>
  <c r="D83" i="19" s="1"/>
  <c r="D85" i="19" s="1"/>
  <c r="C62" i="19"/>
  <c r="C83" i="19" s="1"/>
  <c r="C85" i="19" s="1"/>
  <c r="B62" i="19"/>
  <c r="B83" i="19" s="1"/>
  <c r="B85" i="19" s="1"/>
  <c r="H60" i="19"/>
  <c r="F60" i="19"/>
  <c r="D60" i="19"/>
  <c r="O945" i="18"/>
  <c r="N945" i="18"/>
  <c r="M945" i="18"/>
  <c r="L945" i="18"/>
  <c r="K945" i="18"/>
  <c r="J945" i="18"/>
  <c r="I945" i="18"/>
  <c r="H945" i="18"/>
  <c r="G945" i="18"/>
  <c r="F945" i="18"/>
  <c r="E945" i="18"/>
  <c r="D945" i="18"/>
  <c r="C945" i="18"/>
  <c r="B945" i="18"/>
  <c r="O942" i="18"/>
  <c r="N942" i="18"/>
  <c r="M942" i="18"/>
  <c r="L942" i="18"/>
  <c r="K942" i="18"/>
  <c r="J942" i="18"/>
  <c r="I942" i="18"/>
  <c r="H942" i="18"/>
  <c r="G942" i="18"/>
  <c r="F942" i="18"/>
  <c r="E942" i="18"/>
  <c r="D942" i="18"/>
  <c r="C942" i="18"/>
  <c r="B942" i="18"/>
  <c r="O931" i="18"/>
  <c r="N931" i="18"/>
  <c r="M931" i="18"/>
  <c r="L931" i="18"/>
  <c r="K931" i="18"/>
  <c r="J931" i="18"/>
  <c r="I931" i="18"/>
  <c r="H931" i="18"/>
  <c r="G931" i="18"/>
  <c r="F931" i="18"/>
  <c r="E931" i="18"/>
  <c r="D931" i="18"/>
  <c r="C931" i="18"/>
  <c r="B931" i="18"/>
  <c r="O920" i="18"/>
  <c r="N920" i="18"/>
  <c r="M920" i="18"/>
  <c r="L920" i="18"/>
  <c r="K920" i="18"/>
  <c r="J920" i="18"/>
  <c r="I920" i="18"/>
  <c r="H920" i="18"/>
  <c r="G920" i="18"/>
  <c r="F920" i="18"/>
  <c r="E920" i="18"/>
  <c r="D920" i="18"/>
  <c r="C920" i="18"/>
  <c r="B920" i="18"/>
  <c r="O906" i="18"/>
  <c r="N906" i="18"/>
  <c r="M906" i="18"/>
  <c r="L906" i="18"/>
  <c r="K906" i="18"/>
  <c r="J906" i="18"/>
  <c r="I906" i="18"/>
  <c r="H906" i="18"/>
  <c r="G906" i="18"/>
  <c r="F906" i="18"/>
  <c r="E906" i="18"/>
  <c r="D906" i="18"/>
  <c r="C906" i="18"/>
  <c r="B906" i="18"/>
  <c r="O891" i="18"/>
  <c r="N891" i="18"/>
  <c r="M891" i="18"/>
  <c r="L891" i="18"/>
  <c r="K891" i="18"/>
  <c r="J891" i="18"/>
  <c r="I891" i="18"/>
  <c r="H891" i="18"/>
  <c r="G891" i="18"/>
  <c r="F891" i="18"/>
  <c r="E891" i="18"/>
  <c r="D891" i="18"/>
  <c r="C891" i="18"/>
  <c r="B891" i="18"/>
  <c r="O882" i="18"/>
  <c r="N882" i="18"/>
  <c r="M882" i="18"/>
  <c r="L882" i="18"/>
  <c r="K882" i="18"/>
  <c r="J882" i="18"/>
  <c r="I882" i="18"/>
  <c r="H882" i="18"/>
  <c r="G882" i="18"/>
  <c r="F882" i="18"/>
  <c r="E882" i="18"/>
  <c r="D882" i="18"/>
  <c r="C882" i="18"/>
  <c r="B882" i="18"/>
  <c r="O875" i="18"/>
  <c r="N875" i="18"/>
  <c r="M875" i="18"/>
  <c r="L875" i="18"/>
  <c r="K875" i="18"/>
  <c r="J875" i="18"/>
  <c r="I875" i="18"/>
  <c r="H875" i="18"/>
  <c r="G875" i="18"/>
  <c r="F875" i="18"/>
  <c r="E875" i="18"/>
  <c r="D875" i="18"/>
  <c r="C875" i="18"/>
  <c r="B875" i="18"/>
  <c r="O865" i="18"/>
  <c r="N865" i="18"/>
  <c r="M865" i="18"/>
  <c r="L865" i="18"/>
  <c r="K865" i="18"/>
  <c r="J865" i="18"/>
  <c r="I865" i="18"/>
  <c r="H865" i="18"/>
  <c r="G865" i="18"/>
  <c r="F865" i="18"/>
  <c r="E865" i="18"/>
  <c r="D865" i="18"/>
  <c r="C865" i="18"/>
  <c r="B865" i="18"/>
  <c r="O858" i="18"/>
  <c r="N858" i="18"/>
  <c r="M858" i="18"/>
  <c r="L858" i="18"/>
  <c r="K858" i="18"/>
  <c r="J858" i="18"/>
  <c r="I858" i="18"/>
  <c r="H858" i="18"/>
  <c r="G858" i="18"/>
  <c r="F858" i="18"/>
  <c r="E858" i="18"/>
  <c r="D858" i="18"/>
  <c r="C858" i="18"/>
  <c r="B858" i="18"/>
  <c r="O846" i="18"/>
  <c r="N846" i="18"/>
  <c r="M846" i="18"/>
  <c r="L846" i="18"/>
  <c r="K846" i="18"/>
  <c r="J846" i="18"/>
  <c r="I846" i="18"/>
  <c r="H846" i="18"/>
  <c r="G846" i="18"/>
  <c r="F846" i="18"/>
  <c r="E846" i="18"/>
  <c r="D846" i="18"/>
  <c r="C846" i="18"/>
  <c r="B846" i="18"/>
  <c r="O836" i="18"/>
  <c r="N836" i="18"/>
  <c r="M836" i="18"/>
  <c r="L836" i="18"/>
  <c r="I836" i="18"/>
  <c r="H836" i="18"/>
  <c r="G836" i="18"/>
  <c r="F836" i="18"/>
  <c r="E836" i="18"/>
  <c r="D836" i="18"/>
  <c r="C836" i="18"/>
  <c r="B836" i="18"/>
  <c r="O825" i="18"/>
  <c r="N825" i="18"/>
  <c r="M825" i="18"/>
  <c r="L825" i="18"/>
  <c r="K825" i="18"/>
  <c r="J825" i="18"/>
  <c r="I825" i="18"/>
  <c r="H825" i="18"/>
  <c r="G825" i="18"/>
  <c r="F825" i="18"/>
  <c r="E825" i="18"/>
  <c r="D825" i="18"/>
  <c r="C825" i="18"/>
  <c r="B825" i="18"/>
  <c r="O819" i="18"/>
  <c r="N819" i="18"/>
  <c r="M819" i="18"/>
  <c r="L819" i="18"/>
  <c r="K819" i="18"/>
  <c r="J819" i="18"/>
  <c r="I819" i="18"/>
  <c r="H819" i="18"/>
  <c r="G819" i="18"/>
  <c r="F819" i="18"/>
  <c r="E819" i="18"/>
  <c r="D819" i="18"/>
  <c r="C819" i="18"/>
  <c r="B819" i="18"/>
  <c r="O804" i="18"/>
  <c r="N804" i="18"/>
  <c r="M804" i="18"/>
  <c r="L804" i="18"/>
  <c r="I804" i="18"/>
  <c r="H804" i="18"/>
  <c r="G804" i="18"/>
  <c r="F804" i="18"/>
  <c r="E804" i="18"/>
  <c r="D804" i="18"/>
  <c r="C804" i="18"/>
  <c r="B804" i="18"/>
  <c r="O787" i="18"/>
  <c r="N787" i="18"/>
  <c r="M787" i="18"/>
  <c r="L787" i="18"/>
  <c r="I787" i="18"/>
  <c r="H787" i="18"/>
  <c r="G787" i="18"/>
  <c r="F787" i="18"/>
  <c r="E787" i="18"/>
  <c r="D787" i="18"/>
  <c r="C787" i="18"/>
  <c r="B787" i="18"/>
  <c r="O772" i="18"/>
  <c r="N772" i="18"/>
  <c r="M772" i="18"/>
  <c r="L772" i="18"/>
  <c r="K772" i="18"/>
  <c r="J772" i="18"/>
  <c r="I772" i="18"/>
  <c r="H772" i="18"/>
  <c r="G772" i="18"/>
  <c r="F772" i="18"/>
  <c r="E772" i="18"/>
  <c r="D772" i="18"/>
  <c r="C772" i="18"/>
  <c r="B772" i="18"/>
  <c r="O756" i="18"/>
  <c r="N756" i="18"/>
  <c r="M756" i="18"/>
  <c r="L756" i="18"/>
  <c r="K756" i="18"/>
  <c r="J756" i="18"/>
  <c r="I756" i="18"/>
  <c r="I721" i="18" s="1"/>
  <c r="H756" i="18"/>
  <c r="G756" i="18"/>
  <c r="F756" i="18"/>
  <c r="E756" i="18"/>
  <c r="D756" i="18"/>
  <c r="C756" i="18"/>
  <c r="B756" i="18"/>
  <c r="O738" i="18"/>
  <c r="O721" i="18" s="1"/>
  <c r="N738" i="18"/>
  <c r="N721" i="18" s="1"/>
  <c r="M738" i="18"/>
  <c r="L738" i="18"/>
  <c r="K738" i="18"/>
  <c r="J738" i="18"/>
  <c r="I738" i="18"/>
  <c r="H738" i="18"/>
  <c r="G738" i="18"/>
  <c r="G721" i="18" s="1"/>
  <c r="F738" i="18"/>
  <c r="F721" i="18" s="1"/>
  <c r="E738" i="18"/>
  <c r="D738" i="18"/>
  <c r="C738" i="18"/>
  <c r="B738" i="18"/>
  <c r="O722" i="18"/>
  <c r="N722" i="18"/>
  <c r="M722" i="18"/>
  <c r="M721" i="18" s="1"/>
  <c r="L722" i="18"/>
  <c r="L721" i="18" s="1"/>
  <c r="K722" i="18"/>
  <c r="J722" i="18"/>
  <c r="I722" i="18"/>
  <c r="H722" i="18"/>
  <c r="H721" i="18" s="1"/>
  <c r="G722" i="18"/>
  <c r="F722" i="18"/>
  <c r="E722" i="18"/>
  <c r="E721" i="18" s="1"/>
  <c r="D722" i="18"/>
  <c r="D721" i="18" s="1"/>
  <c r="C722" i="18"/>
  <c r="B722" i="18"/>
  <c r="K721" i="18"/>
  <c r="J721" i="18"/>
  <c r="C721" i="18"/>
  <c r="B721" i="18"/>
  <c r="F88" i="18"/>
  <c r="G88" i="18"/>
  <c r="H88" i="18"/>
  <c r="I88" i="18"/>
  <c r="J88" i="18"/>
  <c r="K88" i="18"/>
  <c r="L88" i="18"/>
  <c r="M88" i="18"/>
  <c r="N88" i="18"/>
  <c r="O88" i="18"/>
  <c r="G71" i="18"/>
  <c r="H71" i="18"/>
  <c r="I71" i="18"/>
  <c r="J71" i="18"/>
  <c r="K71" i="18"/>
  <c r="L71" i="18"/>
  <c r="M71" i="18"/>
  <c r="N71" i="18"/>
  <c r="O71" i="18"/>
  <c r="O469" i="18"/>
  <c r="N469" i="18"/>
  <c r="M469" i="18"/>
  <c r="L469" i="18"/>
  <c r="K469" i="18"/>
  <c r="J469" i="18"/>
  <c r="I469" i="18"/>
  <c r="H469" i="18"/>
  <c r="G469" i="18"/>
  <c r="F469" i="18"/>
  <c r="E469" i="18"/>
  <c r="D469" i="18"/>
  <c r="C469" i="18"/>
  <c r="B469" i="18"/>
  <c r="O466" i="18"/>
  <c r="N466" i="18"/>
  <c r="M466" i="18"/>
  <c r="L466" i="18"/>
  <c r="K466" i="18"/>
  <c r="J466" i="18"/>
  <c r="I466" i="18"/>
  <c r="H466" i="18"/>
  <c r="G466" i="18"/>
  <c r="F466" i="18"/>
  <c r="E466" i="18"/>
  <c r="D466" i="18"/>
  <c r="C466" i="18"/>
  <c r="B466" i="18"/>
  <c r="O455" i="18"/>
  <c r="N455" i="18"/>
  <c r="M455" i="18"/>
  <c r="L455" i="18"/>
  <c r="K455" i="18"/>
  <c r="J455" i="18"/>
  <c r="I455" i="18"/>
  <c r="H455" i="18"/>
  <c r="G455" i="18"/>
  <c r="F455" i="18"/>
  <c r="E455" i="18"/>
  <c r="D455" i="18"/>
  <c r="C455" i="18"/>
  <c r="B455" i="18"/>
  <c r="O444" i="18"/>
  <c r="N444" i="18"/>
  <c r="M444" i="18"/>
  <c r="L444" i="18"/>
  <c r="K444" i="18"/>
  <c r="J444" i="18"/>
  <c r="I444" i="18"/>
  <c r="H444" i="18"/>
  <c r="G444" i="18"/>
  <c r="F444" i="18"/>
  <c r="E444" i="18"/>
  <c r="D444" i="18"/>
  <c r="C444" i="18"/>
  <c r="B444" i="18"/>
  <c r="O430" i="18"/>
  <c r="N430" i="18"/>
  <c r="M430" i="18"/>
  <c r="L430" i="18"/>
  <c r="K430" i="18"/>
  <c r="J430" i="18"/>
  <c r="I430" i="18"/>
  <c r="H430" i="18"/>
  <c r="G430" i="18"/>
  <c r="F430" i="18"/>
  <c r="E430" i="18"/>
  <c r="D430" i="18"/>
  <c r="C430" i="18"/>
  <c r="B430" i="18"/>
  <c r="O415" i="18"/>
  <c r="N415" i="18"/>
  <c r="M415" i="18"/>
  <c r="L415" i="18"/>
  <c r="K415" i="18"/>
  <c r="J415" i="18"/>
  <c r="I415" i="18"/>
  <c r="H415" i="18"/>
  <c r="G415" i="18"/>
  <c r="F415" i="18"/>
  <c r="E415" i="18"/>
  <c r="D415" i="18"/>
  <c r="C415" i="18"/>
  <c r="B415" i="18"/>
  <c r="O406" i="18"/>
  <c r="N406" i="18"/>
  <c r="M406" i="18"/>
  <c r="L406" i="18"/>
  <c r="K406" i="18"/>
  <c r="J406" i="18"/>
  <c r="I406" i="18"/>
  <c r="H406" i="18"/>
  <c r="G406" i="18"/>
  <c r="F406" i="18"/>
  <c r="E406" i="18"/>
  <c r="D406" i="18"/>
  <c r="C406" i="18"/>
  <c r="B406" i="18"/>
  <c r="O399" i="18"/>
  <c r="N399" i="18"/>
  <c r="M399" i="18"/>
  <c r="L399" i="18"/>
  <c r="K399" i="18"/>
  <c r="J399" i="18"/>
  <c r="I399" i="18"/>
  <c r="H399" i="18"/>
  <c r="G399" i="18"/>
  <c r="F399" i="18"/>
  <c r="E399" i="18"/>
  <c r="D399" i="18"/>
  <c r="C399" i="18"/>
  <c r="B399" i="18"/>
  <c r="O389" i="18"/>
  <c r="N389" i="18"/>
  <c r="M389" i="18"/>
  <c r="L389" i="18"/>
  <c r="K389" i="18"/>
  <c r="J389" i="18"/>
  <c r="I389" i="18"/>
  <c r="H389" i="18"/>
  <c r="G389" i="18"/>
  <c r="F389" i="18"/>
  <c r="E389" i="18"/>
  <c r="D389" i="18"/>
  <c r="C389" i="18"/>
  <c r="B389" i="18"/>
  <c r="O382" i="18"/>
  <c r="N382" i="18"/>
  <c r="M382" i="18"/>
  <c r="L382" i="18"/>
  <c r="K382" i="18"/>
  <c r="J382" i="18"/>
  <c r="I382" i="18"/>
  <c r="H382" i="18"/>
  <c r="G382" i="18"/>
  <c r="F382" i="18"/>
  <c r="E382" i="18"/>
  <c r="D382" i="18"/>
  <c r="C382" i="18"/>
  <c r="B382" i="18"/>
  <c r="O370" i="18"/>
  <c r="N370" i="18"/>
  <c r="M370" i="18"/>
  <c r="L370" i="18"/>
  <c r="K370" i="18"/>
  <c r="J370" i="18"/>
  <c r="I370" i="18"/>
  <c r="H370" i="18"/>
  <c r="G370" i="18"/>
  <c r="F370" i="18"/>
  <c r="E370" i="18"/>
  <c r="D370" i="18"/>
  <c r="C370" i="18"/>
  <c r="B370" i="18"/>
  <c r="O360" i="18"/>
  <c r="N360" i="18"/>
  <c r="M360" i="18"/>
  <c r="L360" i="18"/>
  <c r="I360" i="18"/>
  <c r="H360" i="18"/>
  <c r="G360" i="18"/>
  <c r="F360" i="18"/>
  <c r="E360" i="18"/>
  <c r="D360" i="18"/>
  <c r="C360" i="18"/>
  <c r="B360" i="18"/>
  <c r="O349" i="18"/>
  <c r="N349" i="18"/>
  <c r="M349" i="18"/>
  <c r="L349" i="18"/>
  <c r="K349" i="18"/>
  <c r="J349" i="18"/>
  <c r="I349" i="18"/>
  <c r="H349" i="18"/>
  <c r="G349" i="18"/>
  <c r="F349" i="18"/>
  <c r="E349" i="18"/>
  <c r="D349" i="18"/>
  <c r="C349" i="18"/>
  <c r="B349" i="18"/>
  <c r="O343" i="18"/>
  <c r="N343" i="18"/>
  <c r="M343" i="18"/>
  <c r="L343" i="18"/>
  <c r="K343" i="18"/>
  <c r="J343" i="18"/>
  <c r="I343" i="18"/>
  <c r="H343" i="18"/>
  <c r="G343" i="18"/>
  <c r="F343" i="18"/>
  <c r="E343" i="18"/>
  <c r="D343" i="18"/>
  <c r="C343" i="18"/>
  <c r="B343" i="18"/>
  <c r="O328" i="18"/>
  <c r="N328" i="18"/>
  <c r="M328" i="18"/>
  <c r="L328" i="18"/>
  <c r="I328" i="18"/>
  <c r="H328" i="18"/>
  <c r="G328" i="18"/>
  <c r="F328" i="18"/>
  <c r="E328" i="18"/>
  <c r="D328" i="18"/>
  <c r="C328" i="18"/>
  <c r="B328" i="18"/>
  <c r="O311" i="18"/>
  <c r="N311" i="18"/>
  <c r="M311" i="18"/>
  <c r="L311" i="18"/>
  <c r="I311" i="18"/>
  <c r="H311" i="18"/>
  <c r="G311" i="18"/>
  <c r="F311" i="18"/>
  <c r="E311" i="18"/>
  <c r="D311" i="18"/>
  <c r="C311" i="18"/>
  <c r="B311" i="18"/>
  <c r="O296" i="18"/>
  <c r="N296" i="18"/>
  <c r="M296" i="18"/>
  <c r="L296" i="18"/>
  <c r="K296" i="18"/>
  <c r="J296" i="18"/>
  <c r="I296" i="18"/>
  <c r="H296" i="18"/>
  <c r="G296" i="18"/>
  <c r="F296" i="18"/>
  <c r="E296" i="18"/>
  <c r="D296" i="18"/>
  <c r="C296" i="18"/>
  <c r="B296" i="18"/>
  <c r="O280" i="18"/>
  <c r="N280" i="18"/>
  <c r="M280" i="18"/>
  <c r="L280" i="18"/>
  <c r="K280" i="18"/>
  <c r="J280" i="18"/>
  <c r="I280" i="18"/>
  <c r="H280" i="18"/>
  <c r="G280" i="18"/>
  <c r="F280" i="18"/>
  <c r="E280" i="18"/>
  <c r="D280" i="18"/>
  <c r="C280" i="18"/>
  <c r="B280" i="18"/>
  <c r="O262" i="18"/>
  <c r="N262" i="18"/>
  <c r="M262" i="18"/>
  <c r="L262" i="18"/>
  <c r="K262" i="18"/>
  <c r="J262" i="18"/>
  <c r="I262" i="18"/>
  <c r="H262" i="18"/>
  <c r="G262" i="18"/>
  <c r="F262" i="18"/>
  <c r="E262" i="18"/>
  <c r="D262" i="18"/>
  <c r="C262" i="18"/>
  <c r="B262" i="18"/>
  <c r="B245" i="18" s="1"/>
  <c r="O246" i="18"/>
  <c r="O245" i="18" s="1"/>
  <c r="N246" i="18"/>
  <c r="M246" i="18"/>
  <c r="L246" i="18"/>
  <c r="K246" i="18"/>
  <c r="J246" i="18"/>
  <c r="I246" i="18"/>
  <c r="H246" i="18"/>
  <c r="G246" i="18"/>
  <c r="G245" i="18" s="1"/>
  <c r="F246" i="18"/>
  <c r="E246" i="18"/>
  <c r="D246" i="18"/>
  <c r="C246" i="18"/>
  <c r="C245" i="18" s="1"/>
  <c r="B246" i="18"/>
  <c r="E245" i="18"/>
  <c r="O229" i="18"/>
  <c r="N229" i="18"/>
  <c r="M229" i="18"/>
  <c r="L229" i="18"/>
  <c r="K229" i="18"/>
  <c r="J229" i="18"/>
  <c r="I229" i="18"/>
  <c r="H229" i="18"/>
  <c r="G229" i="18"/>
  <c r="F229" i="18"/>
  <c r="E229" i="18"/>
  <c r="D229" i="18"/>
  <c r="C229" i="18"/>
  <c r="B229" i="18"/>
  <c r="O226" i="18"/>
  <c r="N226" i="18"/>
  <c r="M226" i="18"/>
  <c r="L226" i="18"/>
  <c r="K226" i="18"/>
  <c r="J226" i="18"/>
  <c r="I226" i="18"/>
  <c r="H226" i="18"/>
  <c r="G226" i="18"/>
  <c r="F226" i="18"/>
  <c r="E226" i="18"/>
  <c r="D226" i="18"/>
  <c r="C226" i="18"/>
  <c r="B226" i="18"/>
  <c r="O215" i="18"/>
  <c r="N215" i="18"/>
  <c r="M215" i="18"/>
  <c r="L215" i="18"/>
  <c r="K215" i="18"/>
  <c r="J215" i="18"/>
  <c r="I215" i="18"/>
  <c r="H215" i="18"/>
  <c r="G215" i="18"/>
  <c r="F215" i="18"/>
  <c r="E215" i="18"/>
  <c r="D215" i="18"/>
  <c r="C215" i="18"/>
  <c r="B215" i="18"/>
  <c r="O204" i="18"/>
  <c r="N204" i="18"/>
  <c r="M204" i="18"/>
  <c r="L204" i="18"/>
  <c r="K204" i="18"/>
  <c r="J204" i="18"/>
  <c r="I204" i="18"/>
  <c r="H204" i="18"/>
  <c r="G204" i="18"/>
  <c r="F204" i="18"/>
  <c r="E204" i="18"/>
  <c r="D204" i="18"/>
  <c r="C204" i="18"/>
  <c r="B204" i="18"/>
  <c r="O190" i="18"/>
  <c r="N190" i="18"/>
  <c r="M190" i="18"/>
  <c r="L190" i="18"/>
  <c r="K190" i="18"/>
  <c r="J190" i="18"/>
  <c r="I190" i="18"/>
  <c r="H190" i="18"/>
  <c r="G190" i="18"/>
  <c r="F190" i="18"/>
  <c r="E190" i="18"/>
  <c r="D190" i="18"/>
  <c r="C190" i="18"/>
  <c r="B190" i="18"/>
  <c r="O175" i="18"/>
  <c r="N175" i="18"/>
  <c r="M175" i="18"/>
  <c r="L175" i="18"/>
  <c r="K175" i="18"/>
  <c r="J175" i="18"/>
  <c r="I175" i="18"/>
  <c r="H175" i="18"/>
  <c r="G175" i="18"/>
  <c r="F175" i="18"/>
  <c r="E175" i="18"/>
  <c r="D175" i="18"/>
  <c r="C175" i="18"/>
  <c r="B175" i="18"/>
  <c r="O166" i="18"/>
  <c r="N166" i="18"/>
  <c r="M166" i="18"/>
  <c r="L166" i="18"/>
  <c r="K166" i="18"/>
  <c r="J166" i="18"/>
  <c r="I166" i="18"/>
  <c r="H166" i="18"/>
  <c r="G166" i="18"/>
  <c r="F166" i="18"/>
  <c r="E166" i="18"/>
  <c r="D166" i="18"/>
  <c r="C166" i="18"/>
  <c r="B166" i="18"/>
  <c r="O159" i="18"/>
  <c r="N159" i="18"/>
  <c r="M159" i="18"/>
  <c r="L159" i="18"/>
  <c r="K159" i="18"/>
  <c r="J159" i="18"/>
  <c r="I159" i="18"/>
  <c r="H159" i="18"/>
  <c r="G159" i="18"/>
  <c r="F159" i="18"/>
  <c r="E159" i="18"/>
  <c r="D159" i="18"/>
  <c r="C159" i="18"/>
  <c r="B159" i="18"/>
  <c r="O149" i="18"/>
  <c r="N149" i="18"/>
  <c r="M149" i="18"/>
  <c r="L149" i="18"/>
  <c r="K149" i="18"/>
  <c r="J149" i="18"/>
  <c r="I149" i="18"/>
  <c r="H149" i="18"/>
  <c r="G149" i="18"/>
  <c r="F149" i="18"/>
  <c r="E149" i="18"/>
  <c r="D149" i="18"/>
  <c r="C149" i="18"/>
  <c r="B149" i="18"/>
  <c r="O142" i="18"/>
  <c r="N142" i="18"/>
  <c r="M142" i="18"/>
  <c r="L142" i="18"/>
  <c r="K142" i="18"/>
  <c r="J142" i="18"/>
  <c r="I142" i="18"/>
  <c r="H142" i="18"/>
  <c r="G142" i="18"/>
  <c r="F142" i="18"/>
  <c r="E142" i="18"/>
  <c r="D142" i="18"/>
  <c r="C142" i="18"/>
  <c r="B142" i="18"/>
  <c r="O130" i="18"/>
  <c r="N130" i="18"/>
  <c r="M130" i="18"/>
  <c r="L130" i="18"/>
  <c r="K130" i="18"/>
  <c r="J130" i="18"/>
  <c r="I130" i="18"/>
  <c r="H130" i="18"/>
  <c r="G130" i="18"/>
  <c r="F130" i="18"/>
  <c r="E130" i="18"/>
  <c r="D130" i="18"/>
  <c r="C130" i="18"/>
  <c r="B130" i="18"/>
  <c r="O120" i="18"/>
  <c r="N120" i="18"/>
  <c r="M120" i="18"/>
  <c r="L120" i="18"/>
  <c r="I120" i="18"/>
  <c r="H120" i="18"/>
  <c r="G120" i="18"/>
  <c r="F120" i="18"/>
  <c r="E120" i="18"/>
  <c r="D120" i="18"/>
  <c r="C120" i="18"/>
  <c r="B120" i="18"/>
  <c r="O109" i="18"/>
  <c r="N109" i="18"/>
  <c r="M109" i="18"/>
  <c r="L109" i="18"/>
  <c r="K109" i="18"/>
  <c r="J109" i="18"/>
  <c r="I109" i="18"/>
  <c r="H109" i="18"/>
  <c r="G109" i="18"/>
  <c r="F109" i="18"/>
  <c r="E109" i="18"/>
  <c r="D109" i="18"/>
  <c r="C109" i="18"/>
  <c r="B109" i="18"/>
  <c r="O103" i="18"/>
  <c r="N103" i="18"/>
  <c r="M103" i="18"/>
  <c r="L103" i="18"/>
  <c r="K103" i="18"/>
  <c r="J103" i="18"/>
  <c r="I103" i="18"/>
  <c r="H103" i="18"/>
  <c r="G103" i="18"/>
  <c r="F103" i="18"/>
  <c r="E103" i="18"/>
  <c r="D103" i="18"/>
  <c r="C103" i="18"/>
  <c r="B103" i="18"/>
  <c r="E88" i="18"/>
  <c r="D88" i="18"/>
  <c r="C88" i="18"/>
  <c r="B88" i="18"/>
  <c r="F71" i="18"/>
  <c r="E71" i="18"/>
  <c r="D71" i="18"/>
  <c r="C71" i="18"/>
  <c r="B71" i="18"/>
  <c r="O56" i="18"/>
  <c r="N56" i="18"/>
  <c r="M56" i="18"/>
  <c r="M5" i="18" s="1"/>
  <c r="L56" i="18"/>
  <c r="K56" i="18"/>
  <c r="J56" i="18"/>
  <c r="I56" i="18"/>
  <c r="H56" i="18"/>
  <c r="G56" i="18"/>
  <c r="F56" i="18"/>
  <c r="E56" i="18"/>
  <c r="E5" i="18" s="1"/>
  <c r="D56" i="18"/>
  <c r="C56" i="18"/>
  <c r="B56" i="18"/>
  <c r="O40" i="18"/>
  <c r="N40" i="18"/>
  <c r="M40" i="18"/>
  <c r="L40" i="18"/>
  <c r="K40" i="18"/>
  <c r="J40" i="18"/>
  <c r="I40" i="18"/>
  <c r="H40" i="18"/>
  <c r="G40" i="18"/>
  <c r="F40" i="18"/>
  <c r="E40" i="18"/>
  <c r="D40" i="18"/>
  <c r="C40" i="18"/>
  <c r="B40" i="18"/>
  <c r="O22" i="18"/>
  <c r="N22" i="18"/>
  <c r="M22" i="18"/>
  <c r="L22" i="18"/>
  <c r="K22" i="18"/>
  <c r="J22" i="18"/>
  <c r="I22" i="18"/>
  <c r="H22" i="18"/>
  <c r="G22" i="18"/>
  <c r="F22" i="18"/>
  <c r="E22" i="18"/>
  <c r="D22" i="18"/>
  <c r="C22" i="18"/>
  <c r="B22" i="18"/>
  <c r="O6" i="18"/>
  <c r="N6" i="18"/>
  <c r="M6" i="18"/>
  <c r="L6" i="18"/>
  <c r="K6" i="18"/>
  <c r="J6" i="18"/>
  <c r="I6" i="18"/>
  <c r="H6" i="18"/>
  <c r="G6" i="18"/>
  <c r="F6" i="18"/>
  <c r="E6" i="18"/>
  <c r="D6" i="18"/>
  <c r="C6" i="18"/>
  <c r="B6" i="18"/>
  <c r="B5" i="18" s="1"/>
  <c r="C5" i="18"/>
  <c r="O8" i="17"/>
  <c r="N8" i="17"/>
  <c r="M8" i="17"/>
  <c r="L8" i="17"/>
  <c r="K8" i="17"/>
  <c r="J8" i="17"/>
  <c r="G8" i="17"/>
  <c r="G6" i="17" s="1"/>
  <c r="F8" i="17"/>
  <c r="F6" i="17" s="1"/>
  <c r="E8" i="17"/>
  <c r="D8" i="17"/>
  <c r="C8" i="17"/>
  <c r="B8" i="17"/>
  <c r="O6" i="17"/>
  <c r="N6" i="17"/>
  <c r="M6" i="17"/>
  <c r="L6" i="17"/>
  <c r="K6" i="17"/>
  <c r="J6" i="17"/>
  <c r="E6" i="17"/>
  <c r="D6" i="17"/>
  <c r="C6" i="17"/>
  <c r="B6" i="17"/>
  <c r="O39" i="17"/>
  <c r="N39" i="17"/>
  <c r="M39" i="17"/>
  <c r="L39" i="17"/>
  <c r="K39" i="17"/>
  <c r="J39" i="17"/>
  <c r="J37" i="17" s="1"/>
  <c r="G39" i="17"/>
  <c r="G37" i="17" s="1"/>
  <c r="F39" i="17"/>
  <c r="F37" i="17" s="1"/>
  <c r="E39" i="17"/>
  <c r="D39" i="17"/>
  <c r="C39" i="17"/>
  <c r="B39" i="17"/>
  <c r="B37" i="17" s="1"/>
  <c r="O37" i="17"/>
  <c r="N37" i="17"/>
  <c r="M37" i="17"/>
  <c r="L37" i="17"/>
  <c r="K37" i="17"/>
  <c r="E37" i="17"/>
  <c r="D37" i="17"/>
  <c r="C37" i="17"/>
  <c r="O70" i="17"/>
  <c r="O68" i="17" s="1"/>
  <c r="N70" i="17"/>
  <c r="N68" i="17" s="1"/>
  <c r="M70" i="17"/>
  <c r="M68" i="17" s="1"/>
  <c r="L70" i="17"/>
  <c r="K70" i="17"/>
  <c r="J70" i="17"/>
  <c r="J68" i="17" s="1"/>
  <c r="G70" i="17"/>
  <c r="G68" i="17" s="1"/>
  <c r="F70" i="17"/>
  <c r="F68" i="17" s="1"/>
  <c r="E70" i="17"/>
  <c r="E68" i="17" s="1"/>
  <c r="D70" i="17"/>
  <c r="D68" i="17" s="1"/>
  <c r="C70" i="17"/>
  <c r="C68" i="17" s="1"/>
  <c r="B70" i="17"/>
  <c r="L68" i="17"/>
  <c r="K68" i="17"/>
  <c r="B68" i="17"/>
  <c r="B59" i="15"/>
  <c r="B58" i="15"/>
  <c r="B57" i="15"/>
  <c r="B55" i="15"/>
  <c r="B54" i="15"/>
  <c r="B53" i="15"/>
  <c r="B26" i="14"/>
  <c r="B27" i="14"/>
  <c r="T6" i="11"/>
  <c r="U6" i="11"/>
  <c r="T5" i="7"/>
  <c r="U5" i="7"/>
  <c r="M74" i="2"/>
  <c r="K74" i="2" s="1"/>
  <c r="H74" i="2"/>
  <c r="E74" i="2"/>
  <c r="C74" i="2"/>
  <c r="K73" i="2"/>
  <c r="H73" i="2"/>
  <c r="E73" i="2"/>
  <c r="D73" i="2"/>
  <c r="C73" i="2"/>
  <c r="K72" i="2"/>
  <c r="H72" i="2"/>
  <c r="E72" i="2"/>
  <c r="D72" i="2"/>
  <c r="C72" i="2"/>
  <c r="L71" i="2"/>
  <c r="C71" i="2" s="1"/>
  <c r="H71" i="2"/>
  <c r="E71" i="2"/>
  <c r="D71" i="2"/>
  <c r="L70" i="2"/>
  <c r="C70" i="2" s="1"/>
  <c r="K70" i="2"/>
  <c r="H70" i="2"/>
  <c r="E70" i="2"/>
  <c r="D70" i="2"/>
  <c r="M69" i="2"/>
  <c r="J69" i="2"/>
  <c r="I69" i="2"/>
  <c r="H69" i="2"/>
  <c r="G69" i="2"/>
  <c r="F69" i="2"/>
  <c r="C5" i="23"/>
  <c r="E5" i="23"/>
  <c r="D5" i="23"/>
  <c r="B73" i="2" l="1"/>
  <c r="K71" i="2"/>
  <c r="B71" i="2" s="1"/>
  <c r="B74" i="2"/>
  <c r="E69" i="2"/>
  <c r="B70" i="2"/>
  <c r="D74" i="2"/>
  <c r="B72" i="2"/>
  <c r="K9" i="19"/>
  <c r="B224" i="19"/>
  <c r="B245" i="19" s="1"/>
  <c r="G222" i="19"/>
  <c r="D32" i="19"/>
  <c r="D34" i="19" s="1"/>
  <c r="D245" i="19"/>
  <c r="L222" i="19"/>
  <c r="N9" i="19"/>
  <c r="E224" i="19"/>
  <c r="E222" i="19" s="1"/>
  <c r="I166" i="19"/>
  <c r="L32" i="19"/>
  <c r="L34" i="19" s="1"/>
  <c r="N60" i="19"/>
  <c r="F9" i="19"/>
  <c r="H245" i="19"/>
  <c r="F224" i="19"/>
  <c r="F245" i="19"/>
  <c r="F222" i="19"/>
  <c r="G245" i="19"/>
  <c r="M245" i="19"/>
  <c r="J245" i="19"/>
  <c r="C222" i="19"/>
  <c r="G60" i="19"/>
  <c r="H9" i="19"/>
  <c r="I9" i="19"/>
  <c r="L60" i="19"/>
  <c r="B9" i="19"/>
  <c r="J9" i="19"/>
  <c r="M60" i="19"/>
  <c r="E83" i="19"/>
  <c r="E85" i="19" s="1"/>
  <c r="I60" i="19"/>
  <c r="B60" i="19"/>
  <c r="J60" i="19"/>
  <c r="C60" i="19"/>
  <c r="K60" i="19"/>
  <c r="I245" i="18"/>
  <c r="K245" i="18"/>
  <c r="M245" i="18"/>
  <c r="J5" i="18"/>
  <c r="D5" i="18"/>
  <c r="F5" i="18"/>
  <c r="N5" i="18"/>
  <c r="D245" i="18"/>
  <c r="L245" i="18"/>
  <c r="F245" i="18"/>
  <c r="N245" i="18"/>
  <c r="H245" i="18"/>
  <c r="J245" i="18"/>
  <c r="H5" i="18"/>
  <c r="G5" i="18"/>
  <c r="O5" i="18"/>
  <c r="K5" i="18"/>
  <c r="L5" i="18"/>
  <c r="I5" i="18"/>
  <c r="D69" i="2"/>
  <c r="L69" i="2"/>
  <c r="K69" i="2" s="1"/>
  <c r="B69" i="2" s="1"/>
  <c r="E245" i="19" l="1"/>
  <c r="B222" i="19"/>
  <c r="C69" i="2"/>
  <c r="J6" i="2" l="1"/>
  <c r="I6" i="2"/>
  <c r="F6" i="2"/>
  <c r="G6" i="2"/>
  <c r="H11" i="2"/>
  <c r="E11" i="2"/>
  <c r="K10" i="2"/>
  <c r="H10" i="2"/>
  <c r="E10" i="2"/>
  <c r="K9" i="2"/>
  <c r="H9" i="2"/>
  <c r="E9" i="2"/>
  <c r="H8" i="2"/>
  <c r="E8" i="2"/>
  <c r="K7" i="2"/>
  <c r="H7" i="2"/>
  <c r="E7" i="2"/>
  <c r="F10" i="1"/>
  <c r="F9" i="1"/>
  <c r="B9" i="1" s="1"/>
  <c r="F8" i="1"/>
  <c r="F7" i="1"/>
  <c r="J7" i="1"/>
  <c r="J8" i="1"/>
  <c r="J10" i="1"/>
  <c r="B8" i="1" l="1"/>
  <c r="B7" i="1"/>
  <c r="B10" i="1"/>
  <c r="B9" i="2"/>
  <c r="F6" i="1"/>
  <c r="E6" i="2"/>
  <c r="B10" i="2"/>
  <c r="L6" i="2"/>
  <c r="C6" i="2" s="1"/>
  <c r="B7" i="2"/>
  <c r="M6" i="2"/>
  <c r="D6" i="2" s="1"/>
  <c r="K11" i="2"/>
  <c r="B11" i="2" s="1"/>
  <c r="H6" i="2"/>
  <c r="K8" i="2"/>
  <c r="B8" i="2" s="1"/>
  <c r="J6" i="1"/>
  <c r="B25" i="14"/>
  <c r="B6" i="1" l="1"/>
  <c r="K6" i="2"/>
  <c r="B6" i="2" s="1"/>
  <c r="P14" i="16"/>
  <c r="O14" i="16"/>
  <c r="P13" i="16"/>
  <c r="O13" i="16"/>
  <c r="P12" i="16"/>
  <c r="O12" i="16"/>
  <c r="P11" i="16"/>
  <c r="O11" i="16"/>
  <c r="P10" i="16"/>
  <c r="O10" i="16"/>
  <c r="P9" i="16"/>
  <c r="O9" i="16"/>
  <c r="P8" i="16"/>
  <c r="O8" i="16"/>
  <c r="P7" i="16"/>
  <c r="O7" i="16"/>
  <c r="P6" i="16"/>
  <c r="O6" i="16"/>
  <c r="P5" i="16"/>
  <c r="O5" i="16"/>
  <c r="B5" i="15"/>
  <c r="B6" i="15"/>
  <c r="B7" i="15"/>
  <c r="AC14" i="15" s="1"/>
  <c r="B10" i="15"/>
  <c r="B11" i="15"/>
  <c r="AC15" i="15" s="1"/>
  <c r="B13" i="15"/>
  <c r="B15" i="15"/>
  <c r="AC16" i="15" s="1"/>
  <c r="AC17" i="15"/>
  <c r="AC18" i="15"/>
  <c r="AC19" i="15"/>
  <c r="AC20" i="15"/>
  <c r="AC21" i="15"/>
  <c r="B37" i="15"/>
  <c r="B38" i="15"/>
  <c r="B39" i="15"/>
  <c r="AC22" i="15" s="1"/>
  <c r="B41" i="15"/>
  <c r="B42" i="15"/>
  <c r="B43" i="15"/>
  <c r="AC23" i="15" s="1"/>
  <c r="B45" i="15"/>
  <c r="B46" i="15"/>
  <c r="B47" i="15"/>
  <c r="AC24" i="15" s="1"/>
  <c r="B49" i="15"/>
  <c r="B50" i="15"/>
  <c r="B51" i="15"/>
  <c r="AC25" i="15" s="1"/>
  <c r="K48" i="8" l="1"/>
  <c r="J48" i="8"/>
  <c r="I48" i="8"/>
  <c r="H48" i="8"/>
  <c r="G48" i="8"/>
  <c r="F48" i="8"/>
  <c r="K26" i="8"/>
  <c r="J26" i="8"/>
  <c r="I26" i="8"/>
  <c r="H26" i="8"/>
  <c r="G26" i="8"/>
  <c r="F26" i="8"/>
  <c r="E26" i="8"/>
  <c r="D26" i="8"/>
  <c r="C26" i="8"/>
  <c r="B26" i="8"/>
  <c r="K7" i="8"/>
  <c r="I7" i="8"/>
  <c r="H7" i="8"/>
  <c r="G7" i="8"/>
  <c r="F7" i="8"/>
  <c r="E7" i="8"/>
  <c r="D7" i="8"/>
  <c r="C7" i="8"/>
  <c r="B7" i="8"/>
  <c r="S5" i="7"/>
  <c r="R5" i="7"/>
  <c r="Q5" i="7"/>
  <c r="P5" i="7"/>
  <c r="O5" i="7"/>
  <c r="N5" i="7"/>
  <c r="M5" i="7"/>
  <c r="L5" i="7"/>
  <c r="K5" i="7"/>
  <c r="J5" i="7"/>
  <c r="I5" i="7"/>
  <c r="H5" i="7"/>
  <c r="G5" i="7"/>
  <c r="F5" i="7"/>
  <c r="E5" i="7"/>
  <c r="D5" i="7"/>
  <c r="C5" i="7"/>
  <c r="B5" i="7"/>
  <c r="B24" i="14" l="1"/>
  <c r="B23" i="14"/>
  <c r="B22" i="14"/>
  <c r="B21" i="14"/>
  <c r="B20" i="14"/>
  <c r="B19" i="14"/>
  <c r="B18" i="14"/>
  <c r="B17" i="14"/>
  <c r="B16" i="14"/>
  <c r="B15" i="14"/>
  <c r="B14" i="14"/>
  <c r="B13" i="14"/>
  <c r="B12" i="14"/>
  <c r="B11" i="14"/>
  <c r="B10" i="14"/>
  <c r="B9" i="14"/>
  <c r="B8" i="14"/>
  <c r="B7" i="14"/>
  <c r="B6" i="14"/>
  <c r="R15" i="11" l="1"/>
  <c r="R12" i="11"/>
  <c r="R9" i="11"/>
  <c r="S6" i="11" l="1"/>
  <c r="N247" i="19" l="1"/>
  <c r="M247" i="19"/>
  <c r="L247" i="19"/>
  <c r="K247" i="19"/>
  <c r="J247" i="19"/>
  <c r="I247" i="19"/>
  <c r="H247" i="19"/>
  <c r="O707" i="18"/>
  <c r="N707" i="18"/>
  <c r="M707" i="18"/>
  <c r="L707" i="18"/>
  <c r="K707" i="18"/>
  <c r="J707" i="18"/>
  <c r="I707" i="18"/>
  <c r="H707" i="18"/>
  <c r="G707" i="18"/>
  <c r="F707" i="18"/>
  <c r="E707" i="18"/>
  <c r="D707" i="18"/>
  <c r="C707" i="18"/>
  <c r="B707" i="18"/>
  <c r="O704" i="18"/>
  <c r="N704" i="18"/>
  <c r="M704" i="18"/>
  <c r="L704" i="18"/>
  <c r="K704" i="18"/>
  <c r="J704" i="18"/>
  <c r="I704" i="18"/>
  <c r="H704" i="18"/>
  <c r="G704" i="18"/>
  <c r="F704" i="18"/>
  <c r="E704" i="18"/>
  <c r="D704" i="18"/>
  <c r="C704" i="18"/>
  <c r="B704" i="18"/>
  <c r="O693" i="18"/>
  <c r="N693" i="18"/>
  <c r="M693" i="18"/>
  <c r="L693" i="18"/>
  <c r="K693" i="18"/>
  <c r="J693" i="18"/>
  <c r="I693" i="18"/>
  <c r="H693" i="18"/>
  <c r="G693" i="18"/>
  <c r="F693" i="18"/>
  <c r="E693" i="18"/>
  <c r="D693" i="18"/>
  <c r="C693" i="18"/>
  <c r="B693" i="18"/>
  <c r="O682" i="18"/>
  <c r="N682" i="18"/>
  <c r="M682" i="18"/>
  <c r="L682" i="18"/>
  <c r="K682" i="18"/>
  <c r="J682" i="18"/>
  <c r="I682" i="18"/>
  <c r="H682" i="18"/>
  <c r="G682" i="18"/>
  <c r="F682" i="18"/>
  <c r="E682" i="18"/>
  <c r="D682" i="18"/>
  <c r="C682" i="18"/>
  <c r="B682" i="18"/>
  <c r="O668" i="18"/>
  <c r="N668" i="18"/>
  <c r="M668" i="18"/>
  <c r="L668" i="18"/>
  <c r="K668" i="18"/>
  <c r="J668" i="18"/>
  <c r="I668" i="18"/>
  <c r="H668" i="18"/>
  <c r="G668" i="18"/>
  <c r="F668" i="18"/>
  <c r="E668" i="18"/>
  <c r="D668" i="18"/>
  <c r="C668" i="18"/>
  <c r="B668" i="18"/>
  <c r="O653" i="18"/>
  <c r="N653" i="18"/>
  <c r="M653" i="18"/>
  <c r="L653" i="18"/>
  <c r="K653" i="18"/>
  <c r="J653" i="18"/>
  <c r="I653" i="18"/>
  <c r="H653" i="18"/>
  <c r="G653" i="18"/>
  <c r="F653" i="18"/>
  <c r="E653" i="18"/>
  <c r="D653" i="18"/>
  <c r="C653" i="18"/>
  <c r="B653" i="18"/>
  <c r="O644" i="18"/>
  <c r="N644" i="18"/>
  <c r="M644" i="18"/>
  <c r="L644" i="18"/>
  <c r="K644" i="18"/>
  <c r="J644" i="18"/>
  <c r="I644" i="18"/>
  <c r="H644" i="18"/>
  <c r="G644" i="18"/>
  <c r="F644" i="18"/>
  <c r="E644" i="18"/>
  <c r="D644" i="18"/>
  <c r="C644" i="18"/>
  <c r="B644" i="18"/>
  <c r="O637" i="18"/>
  <c r="N637" i="18"/>
  <c r="M637" i="18"/>
  <c r="L637" i="18"/>
  <c r="K637" i="18"/>
  <c r="J637" i="18"/>
  <c r="I637" i="18"/>
  <c r="H637" i="18"/>
  <c r="G637" i="18"/>
  <c r="F637" i="18"/>
  <c r="E637" i="18"/>
  <c r="D637" i="18"/>
  <c r="C637" i="18"/>
  <c r="B637" i="18"/>
  <c r="O627" i="18"/>
  <c r="N627" i="18"/>
  <c r="M627" i="18"/>
  <c r="L627" i="18"/>
  <c r="K627" i="18"/>
  <c r="J627" i="18"/>
  <c r="I627" i="18"/>
  <c r="H627" i="18"/>
  <c r="G627" i="18"/>
  <c r="F627" i="18"/>
  <c r="E627" i="18"/>
  <c r="D627" i="18"/>
  <c r="C627" i="18"/>
  <c r="B627" i="18"/>
  <c r="O620" i="18"/>
  <c r="N620" i="18"/>
  <c r="M620" i="18"/>
  <c r="L620" i="18"/>
  <c r="K620" i="18"/>
  <c r="J620" i="18"/>
  <c r="I620" i="18"/>
  <c r="H620" i="18"/>
  <c r="G620" i="18"/>
  <c r="F620" i="18"/>
  <c r="E620" i="18"/>
  <c r="D620" i="18"/>
  <c r="C620" i="18"/>
  <c r="B620" i="18"/>
  <c r="O608" i="18"/>
  <c r="N608" i="18"/>
  <c r="M608" i="18"/>
  <c r="L608" i="18"/>
  <c r="K608" i="18"/>
  <c r="J608" i="18"/>
  <c r="I608" i="18"/>
  <c r="H608" i="18"/>
  <c r="G608" i="18"/>
  <c r="F608" i="18"/>
  <c r="E608" i="18"/>
  <c r="D608" i="18"/>
  <c r="C608" i="18"/>
  <c r="B608" i="18"/>
  <c r="O598" i="18"/>
  <c r="N598" i="18"/>
  <c r="M598" i="18"/>
  <c r="L598" i="18"/>
  <c r="I598" i="18"/>
  <c r="H598" i="18"/>
  <c r="G598" i="18"/>
  <c r="F598" i="18"/>
  <c r="E598" i="18"/>
  <c r="D598" i="18"/>
  <c r="C598" i="18"/>
  <c r="B598" i="18"/>
  <c r="O587" i="18"/>
  <c r="N587" i="18"/>
  <c r="M587" i="18"/>
  <c r="L587" i="18"/>
  <c r="K587" i="18"/>
  <c r="J587" i="18"/>
  <c r="I587" i="18"/>
  <c r="H587" i="18"/>
  <c r="G587" i="18"/>
  <c r="F587" i="18"/>
  <c r="E587" i="18"/>
  <c r="D587" i="18"/>
  <c r="C587" i="18"/>
  <c r="B587" i="18"/>
  <c r="O581" i="18"/>
  <c r="N581" i="18"/>
  <c r="M581" i="18"/>
  <c r="L581" i="18"/>
  <c r="K581" i="18"/>
  <c r="J581" i="18"/>
  <c r="I581" i="18"/>
  <c r="H581" i="18"/>
  <c r="G581" i="18"/>
  <c r="F581" i="18"/>
  <c r="E581" i="18"/>
  <c r="D581" i="18"/>
  <c r="C581" i="18"/>
  <c r="B581" i="18"/>
  <c r="O566" i="18"/>
  <c r="N566" i="18"/>
  <c r="M566" i="18"/>
  <c r="L566" i="18"/>
  <c r="I566" i="18"/>
  <c r="H566" i="18"/>
  <c r="G566" i="18"/>
  <c r="F566" i="18"/>
  <c r="E566" i="18"/>
  <c r="D566" i="18"/>
  <c r="C566" i="18"/>
  <c r="B566" i="18"/>
  <c r="O549" i="18"/>
  <c r="N549" i="18"/>
  <c r="M549" i="18"/>
  <c r="L549" i="18"/>
  <c r="I549" i="18"/>
  <c r="H549" i="18"/>
  <c r="G549" i="18"/>
  <c r="F549" i="18"/>
  <c r="E549" i="18"/>
  <c r="D549" i="18"/>
  <c r="C549" i="18"/>
  <c r="B549" i="18"/>
  <c r="O534" i="18"/>
  <c r="N534" i="18"/>
  <c r="M534" i="18"/>
  <c r="L534" i="18"/>
  <c r="K534" i="18"/>
  <c r="J534" i="18"/>
  <c r="I534" i="18"/>
  <c r="H534" i="18"/>
  <c r="G534" i="18"/>
  <c r="F534" i="18"/>
  <c r="E534" i="18"/>
  <c r="D534" i="18"/>
  <c r="C534" i="18"/>
  <c r="B534" i="18"/>
  <c r="O518" i="18"/>
  <c r="N518" i="18"/>
  <c r="M518" i="18"/>
  <c r="L518" i="18"/>
  <c r="K518" i="18"/>
  <c r="J518" i="18"/>
  <c r="I518" i="18"/>
  <c r="H518" i="18"/>
  <c r="G518" i="18"/>
  <c r="F518" i="18"/>
  <c r="E518" i="18"/>
  <c r="D518" i="18"/>
  <c r="C518" i="18"/>
  <c r="B518" i="18"/>
  <c r="O500" i="18"/>
  <c r="N500" i="18"/>
  <c r="M500" i="18"/>
  <c r="L500" i="18"/>
  <c r="K500" i="18"/>
  <c r="J500" i="18"/>
  <c r="I500" i="18"/>
  <c r="H500" i="18"/>
  <c r="G500" i="18"/>
  <c r="F500" i="18"/>
  <c r="E500" i="18"/>
  <c r="D500" i="18"/>
  <c r="C500" i="18"/>
  <c r="B500" i="18"/>
  <c r="O484" i="18"/>
  <c r="N484" i="18"/>
  <c r="M484" i="18"/>
  <c r="L484" i="18"/>
  <c r="K484" i="18"/>
  <c r="J484" i="18"/>
  <c r="I484" i="18"/>
  <c r="H484" i="18"/>
  <c r="G484" i="18"/>
  <c r="F484" i="18"/>
  <c r="E484" i="18"/>
  <c r="D484" i="18"/>
  <c r="C484" i="18"/>
  <c r="B484" i="18"/>
  <c r="O1667" i="18"/>
  <c r="N1667" i="18"/>
  <c r="M1667" i="18"/>
  <c r="L1667" i="18"/>
  <c r="K1667" i="18"/>
  <c r="J1667" i="18"/>
  <c r="I1667" i="18"/>
  <c r="H1667" i="18"/>
  <c r="G1667" i="18"/>
  <c r="F1667" i="18"/>
  <c r="E1667" i="18"/>
  <c r="D1667" i="18"/>
  <c r="C1667" i="18"/>
  <c r="B1667" i="18"/>
  <c r="O1664" i="18"/>
  <c r="N1664" i="18"/>
  <c r="M1664" i="18"/>
  <c r="L1664" i="18"/>
  <c r="K1664" i="18"/>
  <c r="J1664" i="18"/>
  <c r="I1664" i="18"/>
  <c r="H1664" i="18"/>
  <c r="G1664" i="18"/>
  <c r="F1664" i="18"/>
  <c r="E1664" i="18"/>
  <c r="D1664" i="18"/>
  <c r="C1664" i="18"/>
  <c r="B1664" i="18"/>
  <c r="O1653" i="18"/>
  <c r="N1653" i="18"/>
  <c r="M1653" i="18"/>
  <c r="L1653" i="18"/>
  <c r="K1653" i="18"/>
  <c r="J1653" i="18"/>
  <c r="I1653" i="18"/>
  <c r="H1653" i="18"/>
  <c r="G1653" i="18"/>
  <c r="F1653" i="18"/>
  <c r="E1653" i="18"/>
  <c r="D1653" i="18"/>
  <c r="C1653" i="18"/>
  <c r="B1653" i="18"/>
  <c r="O1642" i="18"/>
  <c r="N1642" i="18"/>
  <c r="M1642" i="18"/>
  <c r="L1642" i="18"/>
  <c r="K1642" i="18"/>
  <c r="J1642" i="18"/>
  <c r="I1642" i="18"/>
  <c r="H1642" i="18"/>
  <c r="G1642" i="18"/>
  <c r="F1642" i="18"/>
  <c r="E1642" i="18"/>
  <c r="D1642" i="18"/>
  <c r="C1642" i="18"/>
  <c r="B1642" i="18"/>
  <c r="O1628" i="18"/>
  <c r="N1628" i="18"/>
  <c r="M1628" i="18"/>
  <c r="L1628" i="18"/>
  <c r="K1628" i="18"/>
  <c r="J1628" i="18"/>
  <c r="I1628" i="18"/>
  <c r="H1628" i="18"/>
  <c r="G1628" i="18"/>
  <c r="F1628" i="18"/>
  <c r="E1628" i="18"/>
  <c r="D1628" i="18"/>
  <c r="C1628" i="18"/>
  <c r="B1628" i="18"/>
  <c r="O1613" i="18"/>
  <c r="N1613" i="18"/>
  <c r="M1613" i="18"/>
  <c r="L1613" i="18"/>
  <c r="K1613" i="18"/>
  <c r="J1613" i="18"/>
  <c r="I1613" i="18"/>
  <c r="H1613" i="18"/>
  <c r="G1613" i="18"/>
  <c r="F1613" i="18"/>
  <c r="E1613" i="18"/>
  <c r="D1613" i="18"/>
  <c r="C1613" i="18"/>
  <c r="B1613" i="18"/>
  <c r="O1604" i="18"/>
  <c r="N1604" i="18"/>
  <c r="M1604" i="18"/>
  <c r="L1604" i="18"/>
  <c r="K1604" i="18"/>
  <c r="J1604" i="18"/>
  <c r="I1604" i="18"/>
  <c r="H1604" i="18"/>
  <c r="G1604" i="18"/>
  <c r="F1604" i="18"/>
  <c r="E1604" i="18"/>
  <c r="D1604" i="18"/>
  <c r="C1604" i="18"/>
  <c r="B1604" i="18"/>
  <c r="O1597" i="18"/>
  <c r="N1597" i="18"/>
  <c r="M1597" i="18"/>
  <c r="L1597" i="18"/>
  <c r="K1597" i="18"/>
  <c r="J1597" i="18"/>
  <c r="I1597" i="18"/>
  <c r="H1597" i="18"/>
  <c r="G1597" i="18"/>
  <c r="F1597" i="18"/>
  <c r="E1597" i="18"/>
  <c r="D1597" i="18"/>
  <c r="C1597" i="18"/>
  <c r="B1597" i="18"/>
  <c r="O1587" i="18"/>
  <c r="N1587" i="18"/>
  <c r="M1587" i="18"/>
  <c r="L1587" i="18"/>
  <c r="K1587" i="18"/>
  <c r="J1587" i="18"/>
  <c r="I1587" i="18"/>
  <c r="H1587" i="18"/>
  <c r="G1587" i="18"/>
  <c r="F1587" i="18"/>
  <c r="E1587" i="18"/>
  <c r="D1587" i="18"/>
  <c r="C1587" i="18"/>
  <c r="B1587" i="18"/>
  <c r="O1580" i="18"/>
  <c r="N1580" i="18"/>
  <c r="M1580" i="18"/>
  <c r="L1580" i="18"/>
  <c r="K1580" i="18"/>
  <c r="J1580" i="18"/>
  <c r="I1580" i="18"/>
  <c r="H1580" i="18"/>
  <c r="G1580" i="18"/>
  <c r="F1580" i="18"/>
  <c r="E1580" i="18"/>
  <c r="D1580" i="18"/>
  <c r="C1580" i="18"/>
  <c r="B1580" i="18"/>
  <c r="O1568" i="18"/>
  <c r="N1568" i="18"/>
  <c r="M1568" i="18"/>
  <c r="L1568" i="18"/>
  <c r="K1568" i="18"/>
  <c r="J1568" i="18"/>
  <c r="I1568" i="18"/>
  <c r="H1568" i="18"/>
  <c r="G1568" i="18"/>
  <c r="F1568" i="18"/>
  <c r="E1568" i="18"/>
  <c r="D1568" i="18"/>
  <c r="C1568" i="18"/>
  <c r="B1568" i="18"/>
  <c r="O1558" i="18"/>
  <c r="N1558" i="18"/>
  <c r="M1558" i="18"/>
  <c r="L1558" i="18"/>
  <c r="I1558" i="18"/>
  <c r="H1558" i="18"/>
  <c r="G1558" i="18"/>
  <c r="F1558" i="18"/>
  <c r="E1558" i="18"/>
  <c r="D1558" i="18"/>
  <c r="C1558" i="18"/>
  <c r="B1558" i="18"/>
  <c r="O1547" i="18"/>
  <c r="N1547" i="18"/>
  <c r="M1547" i="18"/>
  <c r="L1547" i="18"/>
  <c r="K1547" i="18"/>
  <c r="J1547" i="18"/>
  <c r="I1547" i="18"/>
  <c r="H1547" i="18"/>
  <c r="G1547" i="18"/>
  <c r="F1547" i="18"/>
  <c r="E1547" i="18"/>
  <c r="D1547" i="18"/>
  <c r="C1547" i="18"/>
  <c r="B1547" i="18"/>
  <c r="O1541" i="18"/>
  <c r="N1541" i="18"/>
  <c r="M1541" i="18"/>
  <c r="L1541" i="18"/>
  <c r="K1541" i="18"/>
  <c r="J1541" i="18"/>
  <c r="I1541" i="18"/>
  <c r="H1541" i="18"/>
  <c r="G1541" i="18"/>
  <c r="F1541" i="18"/>
  <c r="E1541" i="18"/>
  <c r="D1541" i="18"/>
  <c r="C1541" i="18"/>
  <c r="B1541" i="18"/>
  <c r="O1526" i="18"/>
  <c r="N1526" i="18"/>
  <c r="M1526" i="18"/>
  <c r="L1526" i="18"/>
  <c r="I1526" i="18"/>
  <c r="H1526" i="18"/>
  <c r="G1526" i="18"/>
  <c r="F1526" i="18"/>
  <c r="E1526" i="18"/>
  <c r="D1526" i="18"/>
  <c r="C1526" i="18"/>
  <c r="B1526" i="18"/>
  <c r="O1509" i="18"/>
  <c r="N1509" i="18"/>
  <c r="M1509" i="18"/>
  <c r="L1509" i="18"/>
  <c r="I1509" i="18"/>
  <c r="H1509" i="18"/>
  <c r="G1509" i="18"/>
  <c r="F1509" i="18"/>
  <c r="E1509" i="18"/>
  <c r="D1509" i="18"/>
  <c r="C1509" i="18"/>
  <c r="B1509" i="18"/>
  <c r="O1494" i="18"/>
  <c r="N1494" i="18"/>
  <c r="M1494" i="18"/>
  <c r="L1494" i="18"/>
  <c r="K1494" i="18"/>
  <c r="J1494" i="18"/>
  <c r="I1494" i="18"/>
  <c r="H1494" i="18"/>
  <c r="G1494" i="18"/>
  <c r="F1494" i="18"/>
  <c r="E1494" i="18"/>
  <c r="D1494" i="18"/>
  <c r="C1494" i="18"/>
  <c r="B1494" i="18"/>
  <c r="O1478" i="18"/>
  <c r="N1478" i="18"/>
  <c r="M1478" i="18"/>
  <c r="L1478" i="18"/>
  <c r="K1478" i="18"/>
  <c r="J1478" i="18"/>
  <c r="I1478" i="18"/>
  <c r="H1478" i="18"/>
  <c r="G1478" i="18"/>
  <c r="F1478" i="18"/>
  <c r="E1478" i="18"/>
  <c r="D1478" i="18"/>
  <c r="C1478" i="18"/>
  <c r="B1478" i="18"/>
  <c r="O1460" i="18"/>
  <c r="N1460" i="18"/>
  <c r="M1460" i="18"/>
  <c r="L1460" i="18"/>
  <c r="K1460" i="18"/>
  <c r="J1460" i="18"/>
  <c r="I1460" i="18"/>
  <c r="H1460" i="18"/>
  <c r="G1460" i="18"/>
  <c r="F1460" i="18"/>
  <c r="E1460" i="18"/>
  <c r="D1460" i="18"/>
  <c r="C1460" i="18"/>
  <c r="B1460" i="18"/>
  <c r="O1444" i="18"/>
  <c r="N1444" i="18"/>
  <c r="M1444" i="18"/>
  <c r="L1444" i="18"/>
  <c r="K1444" i="18"/>
  <c r="J1444" i="18"/>
  <c r="I1444" i="18"/>
  <c r="H1444" i="18"/>
  <c r="G1444" i="18"/>
  <c r="F1444" i="18"/>
  <c r="E1444" i="18"/>
  <c r="D1444" i="18"/>
  <c r="C1444" i="18"/>
  <c r="B1444" i="18"/>
  <c r="O1427" i="18"/>
  <c r="N1427" i="18"/>
  <c r="M1427" i="18"/>
  <c r="L1427" i="18"/>
  <c r="K1427" i="18"/>
  <c r="J1427" i="18"/>
  <c r="I1427" i="18"/>
  <c r="H1427" i="18"/>
  <c r="G1427" i="18"/>
  <c r="F1427" i="18"/>
  <c r="E1427" i="18"/>
  <c r="D1427" i="18"/>
  <c r="C1427" i="18"/>
  <c r="B1427" i="18"/>
  <c r="O1424" i="18"/>
  <c r="N1424" i="18"/>
  <c r="M1424" i="18"/>
  <c r="L1424" i="18"/>
  <c r="K1424" i="18"/>
  <c r="J1424" i="18"/>
  <c r="I1424" i="18"/>
  <c r="H1424" i="18"/>
  <c r="G1424" i="18"/>
  <c r="F1424" i="18"/>
  <c r="E1424" i="18"/>
  <c r="D1424" i="18"/>
  <c r="C1424" i="18"/>
  <c r="B1424" i="18"/>
  <c r="O1413" i="18"/>
  <c r="N1413" i="18"/>
  <c r="M1413" i="18"/>
  <c r="L1413" i="18"/>
  <c r="K1413" i="18"/>
  <c r="J1413" i="18"/>
  <c r="I1413" i="18"/>
  <c r="H1413" i="18"/>
  <c r="G1413" i="18"/>
  <c r="F1413" i="18"/>
  <c r="E1413" i="18"/>
  <c r="D1413" i="18"/>
  <c r="C1413" i="18"/>
  <c r="B1413" i="18"/>
  <c r="O1402" i="18"/>
  <c r="N1402" i="18"/>
  <c r="M1402" i="18"/>
  <c r="L1402" i="18"/>
  <c r="K1402" i="18"/>
  <c r="J1402" i="18"/>
  <c r="I1402" i="18"/>
  <c r="H1402" i="18"/>
  <c r="G1402" i="18"/>
  <c r="F1402" i="18"/>
  <c r="E1402" i="18"/>
  <c r="D1402" i="18"/>
  <c r="C1402" i="18"/>
  <c r="B1402" i="18"/>
  <c r="O1388" i="18"/>
  <c r="N1388" i="18"/>
  <c r="M1388" i="18"/>
  <c r="L1388" i="18"/>
  <c r="K1388" i="18"/>
  <c r="J1388" i="18"/>
  <c r="I1388" i="18"/>
  <c r="H1388" i="18"/>
  <c r="G1388" i="18"/>
  <c r="F1388" i="18"/>
  <c r="E1388" i="18"/>
  <c r="D1388" i="18"/>
  <c r="C1388" i="18"/>
  <c r="B1388" i="18"/>
  <c r="O1373" i="18"/>
  <c r="N1373" i="18"/>
  <c r="M1373" i="18"/>
  <c r="L1373" i="18"/>
  <c r="K1373" i="18"/>
  <c r="J1373" i="18"/>
  <c r="I1373" i="18"/>
  <c r="H1373" i="18"/>
  <c r="G1373" i="18"/>
  <c r="F1373" i="18"/>
  <c r="E1373" i="18"/>
  <c r="D1373" i="18"/>
  <c r="C1373" i="18"/>
  <c r="B1373" i="18"/>
  <c r="O1364" i="18"/>
  <c r="N1364" i="18"/>
  <c r="M1364" i="18"/>
  <c r="L1364" i="18"/>
  <c r="K1364" i="18"/>
  <c r="J1364" i="18"/>
  <c r="I1364" i="18"/>
  <c r="H1364" i="18"/>
  <c r="G1364" i="18"/>
  <c r="F1364" i="18"/>
  <c r="E1364" i="18"/>
  <c r="D1364" i="18"/>
  <c r="C1364" i="18"/>
  <c r="B1364" i="18"/>
  <c r="O1357" i="18"/>
  <c r="N1357" i="18"/>
  <c r="M1357" i="18"/>
  <c r="L1357" i="18"/>
  <c r="K1357" i="18"/>
  <c r="J1357" i="18"/>
  <c r="I1357" i="18"/>
  <c r="H1357" i="18"/>
  <c r="G1357" i="18"/>
  <c r="F1357" i="18"/>
  <c r="E1357" i="18"/>
  <c r="D1357" i="18"/>
  <c r="C1357" i="18"/>
  <c r="B1357" i="18"/>
  <c r="O1347" i="18"/>
  <c r="N1347" i="18"/>
  <c r="M1347" i="18"/>
  <c r="L1347" i="18"/>
  <c r="K1347" i="18"/>
  <c r="J1347" i="18"/>
  <c r="I1347" i="18"/>
  <c r="H1347" i="18"/>
  <c r="G1347" i="18"/>
  <c r="F1347" i="18"/>
  <c r="E1347" i="18"/>
  <c r="D1347" i="18"/>
  <c r="C1347" i="18"/>
  <c r="B1347" i="18"/>
  <c r="O1340" i="18"/>
  <c r="N1340" i="18"/>
  <c r="M1340" i="18"/>
  <c r="L1340" i="18"/>
  <c r="K1340" i="18"/>
  <c r="J1340" i="18"/>
  <c r="I1340" i="18"/>
  <c r="H1340" i="18"/>
  <c r="G1340" i="18"/>
  <c r="F1340" i="18"/>
  <c r="E1340" i="18"/>
  <c r="D1340" i="18"/>
  <c r="C1340" i="18"/>
  <c r="B1340" i="18"/>
  <c r="O1328" i="18"/>
  <c r="N1328" i="18"/>
  <c r="M1328" i="18"/>
  <c r="L1328" i="18"/>
  <c r="K1328" i="18"/>
  <c r="J1328" i="18"/>
  <c r="I1328" i="18"/>
  <c r="H1328" i="18"/>
  <c r="G1328" i="18"/>
  <c r="F1328" i="18"/>
  <c r="E1328" i="18"/>
  <c r="D1328" i="18"/>
  <c r="C1328" i="18"/>
  <c r="B1328" i="18"/>
  <c r="O1318" i="18"/>
  <c r="N1318" i="18"/>
  <c r="M1318" i="18"/>
  <c r="L1318" i="18"/>
  <c r="I1318" i="18"/>
  <c r="H1318" i="18"/>
  <c r="G1318" i="18"/>
  <c r="F1318" i="18"/>
  <c r="E1318" i="18"/>
  <c r="D1318" i="18"/>
  <c r="C1318" i="18"/>
  <c r="B1318" i="18"/>
  <c r="O1307" i="18"/>
  <c r="N1307" i="18"/>
  <c r="M1307" i="18"/>
  <c r="L1307" i="18"/>
  <c r="K1307" i="18"/>
  <c r="J1307" i="18"/>
  <c r="I1307" i="18"/>
  <c r="H1307" i="18"/>
  <c r="G1307" i="18"/>
  <c r="F1307" i="18"/>
  <c r="E1307" i="18"/>
  <c r="D1307" i="18"/>
  <c r="C1307" i="18"/>
  <c r="B1307" i="18"/>
  <c r="O1301" i="18"/>
  <c r="N1301" i="18"/>
  <c r="M1301" i="18"/>
  <c r="L1301" i="18"/>
  <c r="K1301" i="18"/>
  <c r="J1301" i="18"/>
  <c r="I1301" i="18"/>
  <c r="H1301" i="18"/>
  <c r="G1301" i="18"/>
  <c r="F1301" i="18"/>
  <c r="E1301" i="18"/>
  <c r="D1301" i="18"/>
  <c r="C1301" i="18"/>
  <c r="B1301" i="18"/>
  <c r="O1286" i="18"/>
  <c r="N1286" i="18"/>
  <c r="M1286" i="18"/>
  <c r="L1286" i="18"/>
  <c r="I1286" i="18"/>
  <c r="H1286" i="18"/>
  <c r="G1286" i="18"/>
  <c r="F1286" i="18"/>
  <c r="E1286" i="18"/>
  <c r="D1286" i="18"/>
  <c r="C1286" i="18"/>
  <c r="B1286" i="18"/>
  <c r="O1269" i="18"/>
  <c r="N1269" i="18"/>
  <c r="M1269" i="18"/>
  <c r="L1269" i="18"/>
  <c r="I1269" i="18"/>
  <c r="H1269" i="18"/>
  <c r="G1269" i="18"/>
  <c r="F1269" i="18"/>
  <c r="E1269" i="18"/>
  <c r="D1269" i="18"/>
  <c r="C1269" i="18"/>
  <c r="B1269" i="18"/>
  <c r="O1254" i="18"/>
  <c r="N1254" i="18"/>
  <c r="M1254" i="18"/>
  <c r="L1254" i="18"/>
  <c r="K1254" i="18"/>
  <c r="J1254" i="18"/>
  <c r="I1254" i="18"/>
  <c r="H1254" i="18"/>
  <c r="G1254" i="18"/>
  <c r="F1254" i="18"/>
  <c r="E1254" i="18"/>
  <c r="D1254" i="18"/>
  <c r="C1254" i="18"/>
  <c r="B1254" i="18"/>
  <c r="O1238" i="18"/>
  <c r="N1238" i="18"/>
  <c r="M1238" i="18"/>
  <c r="L1238" i="18"/>
  <c r="K1238" i="18"/>
  <c r="K1203" i="18" s="1"/>
  <c r="J1238" i="18"/>
  <c r="I1238" i="18"/>
  <c r="H1238" i="18"/>
  <c r="G1238" i="18"/>
  <c r="F1238" i="18"/>
  <c r="E1238" i="18"/>
  <c r="D1238" i="18"/>
  <c r="C1238" i="18"/>
  <c r="B1238" i="18"/>
  <c r="O1220" i="18"/>
  <c r="N1220" i="18"/>
  <c r="M1220" i="18"/>
  <c r="L1220" i="18"/>
  <c r="K1220" i="18"/>
  <c r="J1220" i="18"/>
  <c r="I1220" i="18"/>
  <c r="H1220" i="18"/>
  <c r="G1220" i="18"/>
  <c r="F1220" i="18"/>
  <c r="E1220" i="18"/>
  <c r="D1220" i="18"/>
  <c r="C1220" i="18"/>
  <c r="B1220" i="18"/>
  <c r="O1204" i="18"/>
  <c r="N1204" i="18"/>
  <c r="M1204" i="18"/>
  <c r="L1204" i="18"/>
  <c r="K1204" i="18"/>
  <c r="J1204" i="18"/>
  <c r="J1203" i="18" s="1"/>
  <c r="I1204" i="18"/>
  <c r="H1204" i="18"/>
  <c r="G1204" i="18"/>
  <c r="F1204" i="18"/>
  <c r="E1204" i="18"/>
  <c r="D1204" i="18"/>
  <c r="C1204" i="18"/>
  <c r="B1204" i="18"/>
  <c r="O101" i="17"/>
  <c r="O99" i="17" s="1"/>
  <c r="N101" i="17"/>
  <c r="N99" i="17" s="1"/>
  <c r="M101" i="17"/>
  <c r="M99" i="17" s="1"/>
  <c r="L101" i="17"/>
  <c r="L99" i="17" s="1"/>
  <c r="K101" i="17"/>
  <c r="K99" i="17" s="1"/>
  <c r="J101" i="17"/>
  <c r="J99" i="17" s="1"/>
  <c r="G101" i="17"/>
  <c r="G99" i="17" s="1"/>
  <c r="F101" i="17"/>
  <c r="F99" i="17" s="1"/>
  <c r="E101" i="17"/>
  <c r="E99" i="17" s="1"/>
  <c r="D101" i="17"/>
  <c r="D99" i="17" s="1"/>
  <c r="C101" i="17"/>
  <c r="C99" i="17" s="1"/>
  <c r="B101" i="17"/>
  <c r="B99" i="17" s="1"/>
  <c r="O185" i="17"/>
  <c r="O183" i="17" s="1"/>
  <c r="N185" i="17"/>
  <c r="N183" i="17" s="1"/>
  <c r="M185" i="17"/>
  <c r="M183" i="17" s="1"/>
  <c r="L185" i="17"/>
  <c r="L183" i="17" s="1"/>
  <c r="K185" i="17"/>
  <c r="J185" i="17"/>
  <c r="J183" i="17" s="1"/>
  <c r="G185" i="17"/>
  <c r="G183" i="17" s="1"/>
  <c r="F185" i="17"/>
  <c r="F183" i="17" s="1"/>
  <c r="E185" i="17"/>
  <c r="E183" i="17" s="1"/>
  <c r="D185" i="17"/>
  <c r="D183" i="17" s="1"/>
  <c r="C185" i="17"/>
  <c r="C183" i="17" s="1"/>
  <c r="B185" i="17"/>
  <c r="B183" i="17" s="1"/>
  <c r="K183" i="17"/>
  <c r="B247" i="19" l="1"/>
  <c r="O1443" i="18"/>
  <c r="I1443" i="18"/>
  <c r="G1443" i="18"/>
  <c r="I483" i="18"/>
  <c r="J1443" i="18"/>
  <c r="C1443" i="18"/>
  <c r="K1443" i="18"/>
  <c r="G247" i="19"/>
  <c r="D483" i="18"/>
  <c r="L483" i="18"/>
  <c r="F483" i="18"/>
  <c r="J483" i="18"/>
  <c r="F1203" i="18"/>
  <c r="N1203" i="18"/>
  <c r="B1203" i="18"/>
  <c r="D1203" i="18"/>
  <c r="L1203" i="18"/>
  <c r="H1443" i="18"/>
  <c r="B1443" i="18"/>
  <c r="E483" i="18"/>
  <c r="M483" i="18"/>
  <c r="F247" i="19"/>
  <c r="C1203" i="18"/>
  <c r="G483" i="18"/>
  <c r="O483" i="18"/>
  <c r="C483" i="18"/>
  <c r="K483" i="18"/>
  <c r="H1203" i="18"/>
  <c r="H483" i="18"/>
  <c r="B483" i="18"/>
  <c r="N483" i="18"/>
  <c r="E247" i="19"/>
  <c r="E1443" i="18"/>
  <c r="M1443" i="18"/>
  <c r="D1443" i="18"/>
  <c r="L1443" i="18"/>
  <c r="F1443" i="18"/>
  <c r="N1443" i="18"/>
  <c r="C247" i="19"/>
  <c r="E1203" i="18"/>
  <c r="M1203" i="18"/>
  <c r="G1203" i="18"/>
  <c r="O1203" i="18"/>
  <c r="I1203" i="18"/>
  <c r="D247" i="19"/>
  <c r="R6" i="11"/>
  <c r="E9" i="4" l="1"/>
  <c r="E16" i="4"/>
  <c r="E8" i="4" s="1"/>
  <c r="E6" i="4" s="1"/>
  <c r="E38" i="4"/>
  <c r="O1185" i="18" l="1"/>
  <c r="N1185" i="18"/>
  <c r="M1185" i="18"/>
  <c r="L1185" i="18"/>
  <c r="K1185" i="18"/>
  <c r="J1185" i="18"/>
  <c r="I1185" i="18"/>
  <c r="H1185" i="18"/>
  <c r="G1185" i="18"/>
  <c r="F1185" i="18"/>
  <c r="E1185" i="18"/>
  <c r="D1185" i="18"/>
  <c r="C1185" i="18"/>
  <c r="B1185" i="18"/>
  <c r="O1182" i="18"/>
  <c r="N1182" i="18"/>
  <c r="M1182" i="18"/>
  <c r="L1182" i="18"/>
  <c r="K1182" i="18"/>
  <c r="J1182" i="18"/>
  <c r="I1182" i="18"/>
  <c r="H1182" i="18"/>
  <c r="G1182" i="18"/>
  <c r="F1182" i="18"/>
  <c r="E1182" i="18"/>
  <c r="D1182" i="18"/>
  <c r="C1182" i="18"/>
  <c r="B1182" i="18"/>
  <c r="O1171" i="18"/>
  <c r="N1171" i="18"/>
  <c r="M1171" i="18"/>
  <c r="L1171" i="18"/>
  <c r="K1171" i="18"/>
  <c r="J1171" i="18"/>
  <c r="I1171" i="18"/>
  <c r="H1171" i="18"/>
  <c r="G1171" i="18"/>
  <c r="F1171" i="18"/>
  <c r="E1171" i="18"/>
  <c r="D1171" i="18"/>
  <c r="C1171" i="18"/>
  <c r="B1171" i="18"/>
  <c r="O1160" i="18"/>
  <c r="N1160" i="18"/>
  <c r="M1160" i="18"/>
  <c r="L1160" i="18"/>
  <c r="K1160" i="18"/>
  <c r="J1160" i="18"/>
  <c r="I1160" i="18"/>
  <c r="H1160" i="18"/>
  <c r="G1160" i="18"/>
  <c r="F1160" i="18"/>
  <c r="E1160" i="18"/>
  <c r="D1160" i="18"/>
  <c r="C1160" i="18"/>
  <c r="B1160" i="18"/>
  <c r="O1146" i="18"/>
  <c r="N1146" i="18"/>
  <c r="M1146" i="18"/>
  <c r="L1146" i="18"/>
  <c r="K1146" i="18"/>
  <c r="J1146" i="18"/>
  <c r="I1146" i="18"/>
  <c r="H1146" i="18"/>
  <c r="G1146" i="18"/>
  <c r="F1146" i="18"/>
  <c r="E1146" i="18"/>
  <c r="D1146" i="18"/>
  <c r="C1146" i="18"/>
  <c r="B1146" i="18"/>
  <c r="O1131" i="18"/>
  <c r="N1131" i="18"/>
  <c r="M1131" i="18"/>
  <c r="L1131" i="18"/>
  <c r="K1131" i="18"/>
  <c r="J1131" i="18"/>
  <c r="I1131" i="18"/>
  <c r="H1131" i="18"/>
  <c r="G1131" i="18"/>
  <c r="F1131" i="18"/>
  <c r="E1131" i="18"/>
  <c r="D1131" i="18"/>
  <c r="C1131" i="18"/>
  <c r="B1131" i="18"/>
  <c r="O1122" i="18"/>
  <c r="N1122" i="18"/>
  <c r="M1122" i="18"/>
  <c r="L1122" i="18"/>
  <c r="K1122" i="18"/>
  <c r="J1122" i="18"/>
  <c r="I1122" i="18"/>
  <c r="H1122" i="18"/>
  <c r="G1122" i="18"/>
  <c r="F1122" i="18"/>
  <c r="E1122" i="18"/>
  <c r="D1122" i="18"/>
  <c r="C1122" i="18"/>
  <c r="B1122" i="18"/>
  <c r="O1115" i="18"/>
  <c r="N1115" i="18"/>
  <c r="M1115" i="18"/>
  <c r="L1115" i="18"/>
  <c r="K1115" i="18"/>
  <c r="J1115" i="18"/>
  <c r="I1115" i="18"/>
  <c r="H1115" i="18"/>
  <c r="G1115" i="18"/>
  <c r="F1115" i="18"/>
  <c r="E1115" i="18"/>
  <c r="D1115" i="18"/>
  <c r="C1115" i="18"/>
  <c r="B1115" i="18"/>
  <c r="O1105" i="18"/>
  <c r="N1105" i="18"/>
  <c r="M1105" i="18"/>
  <c r="L1105" i="18"/>
  <c r="K1105" i="18"/>
  <c r="J1105" i="18"/>
  <c r="I1105" i="18"/>
  <c r="H1105" i="18"/>
  <c r="G1105" i="18"/>
  <c r="F1105" i="18"/>
  <c r="E1105" i="18"/>
  <c r="D1105" i="18"/>
  <c r="C1105" i="18"/>
  <c r="B1105" i="18"/>
  <c r="O1098" i="18"/>
  <c r="N1098" i="18"/>
  <c r="M1098" i="18"/>
  <c r="L1098" i="18"/>
  <c r="K1098" i="18"/>
  <c r="J1098" i="18"/>
  <c r="I1098" i="18"/>
  <c r="H1098" i="18"/>
  <c r="G1098" i="18"/>
  <c r="F1098" i="18"/>
  <c r="E1098" i="18"/>
  <c r="D1098" i="18"/>
  <c r="C1098" i="18"/>
  <c r="B1098" i="18"/>
  <c r="O1086" i="18"/>
  <c r="N1086" i="18"/>
  <c r="M1086" i="18"/>
  <c r="L1086" i="18"/>
  <c r="K1086" i="18"/>
  <c r="J1086" i="18"/>
  <c r="I1086" i="18"/>
  <c r="H1086" i="18"/>
  <c r="G1086" i="18"/>
  <c r="F1086" i="18"/>
  <c r="E1086" i="18"/>
  <c r="D1086" i="18"/>
  <c r="C1086" i="18"/>
  <c r="B1086" i="18"/>
  <c r="O1076" i="18"/>
  <c r="N1076" i="18"/>
  <c r="M1076" i="18"/>
  <c r="L1076" i="18"/>
  <c r="I1076" i="18"/>
  <c r="H1076" i="18"/>
  <c r="G1076" i="18"/>
  <c r="F1076" i="18"/>
  <c r="E1076" i="18"/>
  <c r="D1076" i="18"/>
  <c r="C1076" i="18"/>
  <c r="B1076" i="18"/>
  <c r="O1065" i="18"/>
  <c r="N1065" i="18"/>
  <c r="M1065" i="18"/>
  <c r="L1065" i="18"/>
  <c r="K1065" i="18"/>
  <c r="J1065" i="18"/>
  <c r="I1065" i="18"/>
  <c r="H1065" i="18"/>
  <c r="G1065" i="18"/>
  <c r="F1065" i="18"/>
  <c r="E1065" i="18"/>
  <c r="D1065" i="18"/>
  <c r="C1065" i="18"/>
  <c r="B1065" i="18"/>
  <c r="O1059" i="18"/>
  <c r="N1059" i="18"/>
  <c r="M1059" i="18"/>
  <c r="L1059" i="18"/>
  <c r="K1059" i="18"/>
  <c r="J1059" i="18"/>
  <c r="I1059" i="18"/>
  <c r="H1059" i="18"/>
  <c r="G1059" i="18"/>
  <c r="F1059" i="18"/>
  <c r="E1059" i="18"/>
  <c r="D1059" i="18"/>
  <c r="C1059" i="18"/>
  <c r="B1059" i="18"/>
  <c r="O1044" i="18"/>
  <c r="N1044" i="18"/>
  <c r="M1044" i="18"/>
  <c r="L1044" i="18"/>
  <c r="I1044" i="18"/>
  <c r="H1044" i="18"/>
  <c r="G1044" i="18"/>
  <c r="F1044" i="18"/>
  <c r="E1044" i="18"/>
  <c r="D1044" i="18"/>
  <c r="C1044" i="18"/>
  <c r="B1044" i="18"/>
  <c r="O1027" i="18"/>
  <c r="N1027" i="18"/>
  <c r="M1027" i="18"/>
  <c r="L1027" i="18"/>
  <c r="I1027" i="18"/>
  <c r="H1027" i="18"/>
  <c r="G1027" i="18"/>
  <c r="F1027" i="18"/>
  <c r="E1027" i="18"/>
  <c r="D1027" i="18"/>
  <c r="C1027" i="18"/>
  <c r="B1027" i="18"/>
  <c r="O1012" i="18"/>
  <c r="N1012" i="18"/>
  <c r="M1012" i="18"/>
  <c r="L1012" i="18"/>
  <c r="K1012" i="18"/>
  <c r="J1012" i="18"/>
  <c r="I1012" i="18"/>
  <c r="H1012" i="18"/>
  <c r="G1012" i="18"/>
  <c r="F1012" i="18"/>
  <c r="E1012" i="18"/>
  <c r="D1012" i="18"/>
  <c r="C1012" i="18"/>
  <c r="B1012" i="18"/>
  <c r="O996" i="18"/>
  <c r="N996" i="18"/>
  <c r="M996" i="18"/>
  <c r="L996" i="18"/>
  <c r="K996" i="18"/>
  <c r="J996" i="18"/>
  <c r="I996" i="18"/>
  <c r="H996" i="18"/>
  <c r="G996" i="18"/>
  <c r="F996" i="18"/>
  <c r="E996" i="18"/>
  <c r="D996" i="18"/>
  <c r="C996" i="18"/>
  <c r="B996" i="18"/>
  <c r="O978" i="18"/>
  <c r="N978" i="18"/>
  <c r="M978" i="18"/>
  <c r="L978" i="18"/>
  <c r="K978" i="18"/>
  <c r="J978" i="18"/>
  <c r="I978" i="18"/>
  <c r="H978" i="18"/>
  <c r="G978" i="18"/>
  <c r="F978" i="18"/>
  <c r="E978" i="18"/>
  <c r="D978" i="18"/>
  <c r="C978" i="18"/>
  <c r="B978" i="18"/>
  <c r="O962" i="18"/>
  <c r="N962" i="18"/>
  <c r="M962" i="18"/>
  <c r="L962" i="18"/>
  <c r="K962" i="18"/>
  <c r="J962" i="18"/>
  <c r="I962" i="18"/>
  <c r="H962" i="18"/>
  <c r="G962" i="18"/>
  <c r="F962" i="18"/>
  <c r="E962" i="18"/>
  <c r="D962" i="18"/>
  <c r="C962" i="18"/>
  <c r="B962" i="18"/>
  <c r="O961" i="18" l="1"/>
  <c r="K961" i="18"/>
  <c r="I961" i="18"/>
  <c r="G961" i="18"/>
  <c r="M961" i="18"/>
  <c r="E961" i="18"/>
  <c r="B961" i="18"/>
  <c r="H961" i="18"/>
  <c r="J961" i="18"/>
  <c r="C961" i="18"/>
  <c r="D961" i="18"/>
  <c r="L961" i="18"/>
  <c r="F961" i="18"/>
  <c r="N961" i="18"/>
  <c r="O132" i="17" l="1"/>
  <c r="O130" i="17" s="1"/>
  <c r="N132" i="17"/>
  <c r="N130" i="17" s="1"/>
  <c r="M132" i="17"/>
  <c r="M130" i="17" s="1"/>
  <c r="L132" i="17"/>
  <c r="L130" i="17" s="1"/>
  <c r="K132" i="17"/>
  <c r="K130" i="17" s="1"/>
  <c r="J132" i="17"/>
  <c r="J130" i="17" s="1"/>
  <c r="G132" i="17"/>
  <c r="G130" i="17" s="1"/>
  <c r="F132" i="17"/>
  <c r="F130" i="17" s="1"/>
  <c r="E132" i="17"/>
  <c r="E130" i="17" s="1"/>
  <c r="D132" i="17"/>
  <c r="D130" i="17" s="1"/>
  <c r="C132" i="17"/>
  <c r="C130" i="17" s="1"/>
  <c r="B132" i="17"/>
  <c r="B130" i="17" s="1"/>
  <c r="N494" i="20"/>
  <c r="M494" i="20"/>
  <c r="L494" i="20"/>
  <c r="K494" i="20"/>
  <c r="J494" i="20"/>
  <c r="I494" i="20"/>
  <c r="H494" i="20"/>
  <c r="G494" i="20"/>
  <c r="F494" i="20"/>
  <c r="E494" i="20"/>
  <c r="D494" i="20"/>
  <c r="C494" i="20"/>
  <c r="B494" i="20"/>
  <c r="N491" i="20"/>
  <c r="M491" i="20"/>
  <c r="L491" i="20"/>
  <c r="K491" i="20"/>
  <c r="J491" i="20"/>
  <c r="I491" i="20"/>
  <c r="H491" i="20"/>
  <c r="G491" i="20"/>
  <c r="F491" i="20"/>
  <c r="E491" i="20"/>
  <c r="D491" i="20"/>
  <c r="C491" i="20"/>
  <c r="B491" i="20"/>
  <c r="N480" i="20"/>
  <c r="M480" i="20"/>
  <c r="L480" i="20"/>
  <c r="K480" i="20"/>
  <c r="J480" i="20"/>
  <c r="I480" i="20"/>
  <c r="H480" i="20"/>
  <c r="G480" i="20"/>
  <c r="F480" i="20"/>
  <c r="E480" i="20"/>
  <c r="D480" i="20"/>
  <c r="C480" i="20"/>
  <c r="B480" i="20"/>
  <c r="N469" i="20"/>
  <c r="M469" i="20"/>
  <c r="L469" i="20"/>
  <c r="K469" i="20"/>
  <c r="J469" i="20"/>
  <c r="I469" i="20"/>
  <c r="H469" i="20"/>
  <c r="G469" i="20"/>
  <c r="F469" i="20"/>
  <c r="E469" i="20"/>
  <c r="D469" i="20"/>
  <c r="C469" i="20"/>
  <c r="B469" i="20"/>
  <c r="N456" i="20"/>
  <c r="M456" i="20"/>
  <c r="L456" i="20"/>
  <c r="K456" i="20"/>
  <c r="J456" i="20"/>
  <c r="I456" i="20"/>
  <c r="H456" i="20"/>
  <c r="G456" i="20"/>
  <c r="F456" i="20"/>
  <c r="E456" i="20"/>
  <c r="D456" i="20"/>
  <c r="C456" i="20"/>
  <c r="B456" i="20"/>
  <c r="N441" i="20"/>
  <c r="M441" i="20"/>
  <c r="L441" i="20"/>
  <c r="K441" i="20"/>
  <c r="J441" i="20"/>
  <c r="I441" i="20"/>
  <c r="H441" i="20"/>
  <c r="G441" i="20"/>
  <c r="F441" i="20"/>
  <c r="E441" i="20"/>
  <c r="D441" i="20"/>
  <c r="C441" i="20"/>
  <c r="B441" i="20"/>
  <c r="N433" i="20"/>
  <c r="M433" i="20"/>
  <c r="L433" i="20"/>
  <c r="K433" i="20"/>
  <c r="J433" i="20"/>
  <c r="I433" i="20"/>
  <c r="H433" i="20"/>
  <c r="G433" i="20"/>
  <c r="F433" i="20"/>
  <c r="E433" i="20"/>
  <c r="D433" i="20"/>
  <c r="C433" i="20"/>
  <c r="B433" i="20"/>
  <c r="N426" i="20"/>
  <c r="M426" i="20"/>
  <c r="L426" i="20"/>
  <c r="K426" i="20"/>
  <c r="J426" i="20"/>
  <c r="I426" i="20"/>
  <c r="H426" i="20"/>
  <c r="G426" i="20"/>
  <c r="F426" i="20"/>
  <c r="E426" i="20"/>
  <c r="D426" i="20"/>
  <c r="C426" i="20"/>
  <c r="B426" i="20"/>
  <c r="N416" i="20"/>
  <c r="M416" i="20"/>
  <c r="L416" i="20"/>
  <c r="K416" i="20"/>
  <c r="J416" i="20"/>
  <c r="I416" i="20"/>
  <c r="H416" i="20"/>
  <c r="G416" i="20"/>
  <c r="F416" i="20"/>
  <c r="E416" i="20"/>
  <c r="D416" i="20"/>
  <c r="C416" i="20"/>
  <c r="B416" i="20"/>
  <c r="N409" i="20"/>
  <c r="M409" i="20"/>
  <c r="L409" i="20"/>
  <c r="K409" i="20"/>
  <c r="J409" i="20"/>
  <c r="I409" i="20"/>
  <c r="H409" i="20"/>
  <c r="G409" i="20"/>
  <c r="F409" i="20"/>
  <c r="E409" i="20"/>
  <c r="D409" i="20"/>
  <c r="C409" i="20"/>
  <c r="B409" i="20"/>
  <c r="N397" i="20"/>
  <c r="M397" i="20"/>
  <c r="L397" i="20"/>
  <c r="K397" i="20"/>
  <c r="J397" i="20"/>
  <c r="I397" i="20"/>
  <c r="H397" i="20"/>
  <c r="G397" i="20"/>
  <c r="F397" i="20"/>
  <c r="E397" i="20"/>
  <c r="D397" i="20"/>
  <c r="C397" i="20"/>
  <c r="B397" i="20"/>
  <c r="N387" i="20"/>
  <c r="M387" i="20"/>
  <c r="L387" i="20"/>
  <c r="K387" i="20"/>
  <c r="J387" i="20"/>
  <c r="I387" i="20"/>
  <c r="H387" i="20"/>
  <c r="G387" i="20"/>
  <c r="F387" i="20"/>
  <c r="E387" i="20"/>
  <c r="D387" i="20"/>
  <c r="C387" i="20"/>
  <c r="B387" i="20"/>
  <c r="N376" i="20"/>
  <c r="M376" i="20"/>
  <c r="L376" i="20"/>
  <c r="K376" i="20"/>
  <c r="J376" i="20"/>
  <c r="I376" i="20"/>
  <c r="H376" i="20"/>
  <c r="G376" i="20"/>
  <c r="F376" i="20"/>
  <c r="E376" i="20"/>
  <c r="D376" i="20"/>
  <c r="C376" i="20"/>
  <c r="B376" i="20"/>
  <c r="N370" i="20"/>
  <c r="M370" i="20"/>
  <c r="L370" i="20"/>
  <c r="K370" i="20"/>
  <c r="J370" i="20"/>
  <c r="I370" i="20"/>
  <c r="H370" i="20"/>
  <c r="G370" i="20"/>
  <c r="F370" i="20"/>
  <c r="E370" i="20"/>
  <c r="D370" i="20"/>
  <c r="C370" i="20"/>
  <c r="B370" i="20"/>
  <c r="N355" i="20"/>
  <c r="M355" i="20"/>
  <c r="L355" i="20"/>
  <c r="K355" i="20"/>
  <c r="J355" i="20"/>
  <c r="I355" i="20"/>
  <c r="H355" i="20"/>
  <c r="G355" i="20"/>
  <c r="F355" i="20"/>
  <c r="E355" i="20"/>
  <c r="D355" i="20"/>
  <c r="C355" i="20"/>
  <c r="B355" i="20"/>
  <c r="D344" i="20"/>
  <c r="D338" i="20" s="1"/>
  <c r="N338" i="20"/>
  <c r="M338" i="20"/>
  <c r="L338" i="20"/>
  <c r="K338" i="20"/>
  <c r="J338" i="20"/>
  <c r="I338" i="20"/>
  <c r="H338" i="20"/>
  <c r="G338" i="20"/>
  <c r="F338" i="20"/>
  <c r="E338" i="20"/>
  <c r="C338" i="20"/>
  <c r="B338" i="20"/>
  <c r="N323" i="20"/>
  <c r="M323" i="20"/>
  <c r="L323" i="20"/>
  <c r="K323" i="20"/>
  <c r="J323" i="20"/>
  <c r="I323" i="20"/>
  <c r="H323" i="20"/>
  <c r="G323" i="20"/>
  <c r="F323" i="20"/>
  <c r="E323" i="20"/>
  <c r="D323" i="20"/>
  <c r="C323" i="20"/>
  <c r="B323" i="20"/>
  <c r="N307" i="20"/>
  <c r="M307" i="20"/>
  <c r="L307" i="20"/>
  <c r="K307" i="20"/>
  <c r="J307" i="20"/>
  <c r="I307" i="20"/>
  <c r="H307" i="20"/>
  <c r="G307" i="20"/>
  <c r="F307" i="20"/>
  <c r="E307" i="20"/>
  <c r="D307" i="20"/>
  <c r="C307" i="20"/>
  <c r="B307" i="20"/>
  <c r="N292" i="20"/>
  <c r="M292" i="20"/>
  <c r="L292" i="20"/>
  <c r="K292" i="20"/>
  <c r="J292" i="20"/>
  <c r="I292" i="20"/>
  <c r="H292" i="20"/>
  <c r="G292" i="20"/>
  <c r="F292" i="20"/>
  <c r="E292" i="20"/>
  <c r="D292" i="20"/>
  <c r="C292" i="20"/>
  <c r="B292" i="20"/>
  <c r="N276" i="20"/>
  <c r="M276" i="20"/>
  <c r="L276" i="20"/>
  <c r="K276" i="20"/>
  <c r="J276" i="20"/>
  <c r="I276" i="20"/>
  <c r="H276" i="20"/>
  <c r="G276" i="20"/>
  <c r="F276" i="20"/>
  <c r="E276" i="20"/>
  <c r="D276" i="20"/>
  <c r="C276" i="20"/>
  <c r="B276" i="20"/>
  <c r="N267" i="20"/>
  <c r="M267" i="20"/>
  <c r="L267" i="20"/>
  <c r="K267" i="20"/>
  <c r="J267" i="20"/>
  <c r="I267" i="20"/>
  <c r="H267" i="20"/>
  <c r="G267" i="20"/>
  <c r="F267" i="20"/>
  <c r="E267" i="20"/>
  <c r="D267" i="20"/>
  <c r="C267" i="20"/>
  <c r="B267" i="20"/>
  <c r="N238" i="20"/>
  <c r="M238" i="20"/>
  <c r="L238" i="20"/>
  <c r="K238" i="20"/>
  <c r="J238" i="20"/>
  <c r="I238" i="20"/>
  <c r="H238" i="20"/>
  <c r="G238" i="20"/>
  <c r="F238" i="20"/>
  <c r="E238" i="20"/>
  <c r="D238" i="20"/>
  <c r="C238" i="20"/>
  <c r="B238" i="20"/>
  <c r="N235" i="20"/>
  <c r="M235" i="20"/>
  <c r="L235" i="20"/>
  <c r="K235" i="20"/>
  <c r="J235" i="20"/>
  <c r="I235" i="20"/>
  <c r="H235" i="20"/>
  <c r="G235" i="20"/>
  <c r="F235" i="20"/>
  <c r="E235" i="20"/>
  <c r="D235" i="20"/>
  <c r="C235" i="20"/>
  <c r="B235" i="20"/>
  <c r="N224" i="20"/>
  <c r="M224" i="20"/>
  <c r="L224" i="20"/>
  <c r="K224" i="20"/>
  <c r="J224" i="20"/>
  <c r="I224" i="20"/>
  <c r="H224" i="20"/>
  <c r="G224" i="20"/>
  <c r="F224" i="20"/>
  <c r="E224" i="20"/>
  <c r="D224" i="20"/>
  <c r="C224" i="20"/>
  <c r="B224" i="20"/>
  <c r="N213" i="20"/>
  <c r="M213" i="20"/>
  <c r="L213" i="20"/>
  <c r="K213" i="20"/>
  <c r="J213" i="20"/>
  <c r="I213" i="20"/>
  <c r="H213" i="20"/>
  <c r="G213" i="20"/>
  <c r="F213" i="20"/>
  <c r="E213" i="20"/>
  <c r="D213" i="20"/>
  <c r="C213" i="20"/>
  <c r="B213" i="20"/>
  <c r="N200" i="20"/>
  <c r="M200" i="20"/>
  <c r="L200" i="20"/>
  <c r="K200" i="20"/>
  <c r="J200" i="20"/>
  <c r="I200" i="20"/>
  <c r="H200" i="20"/>
  <c r="G200" i="20"/>
  <c r="F200" i="20"/>
  <c r="E200" i="20"/>
  <c r="D200" i="20"/>
  <c r="C200" i="20"/>
  <c r="B200" i="20"/>
  <c r="N185" i="20"/>
  <c r="M185" i="20"/>
  <c r="L185" i="20"/>
  <c r="K185" i="20"/>
  <c r="J185" i="20"/>
  <c r="I185" i="20"/>
  <c r="H185" i="20"/>
  <c r="G185" i="20"/>
  <c r="F185" i="20"/>
  <c r="E185" i="20"/>
  <c r="D185" i="20"/>
  <c r="C185" i="20"/>
  <c r="B185" i="20"/>
  <c r="N177" i="20"/>
  <c r="M177" i="20"/>
  <c r="L177" i="20"/>
  <c r="K177" i="20"/>
  <c r="J177" i="20"/>
  <c r="I177" i="20"/>
  <c r="H177" i="20"/>
  <c r="G177" i="20"/>
  <c r="F177" i="20"/>
  <c r="E177" i="20"/>
  <c r="D177" i="20"/>
  <c r="C177" i="20"/>
  <c r="B177" i="20"/>
  <c r="N170" i="20"/>
  <c r="M170" i="20"/>
  <c r="L170" i="20"/>
  <c r="K170" i="20"/>
  <c r="J170" i="20"/>
  <c r="I170" i="20"/>
  <c r="H170" i="20"/>
  <c r="G170" i="20"/>
  <c r="F170" i="20"/>
  <c r="E170" i="20"/>
  <c r="D170" i="20"/>
  <c r="C170" i="20"/>
  <c r="B170" i="20"/>
  <c r="N160" i="20"/>
  <c r="M160" i="20"/>
  <c r="L160" i="20"/>
  <c r="K160" i="20"/>
  <c r="J160" i="20"/>
  <c r="I160" i="20"/>
  <c r="H160" i="20"/>
  <c r="G160" i="20"/>
  <c r="F160" i="20"/>
  <c r="E160" i="20"/>
  <c r="D160" i="20"/>
  <c r="C160" i="20"/>
  <c r="B160" i="20"/>
  <c r="N153" i="20"/>
  <c r="M153" i="20"/>
  <c r="L153" i="20"/>
  <c r="K153" i="20"/>
  <c r="J153" i="20"/>
  <c r="I153" i="20"/>
  <c r="H153" i="20"/>
  <c r="G153" i="20"/>
  <c r="F153" i="20"/>
  <c r="E153" i="20"/>
  <c r="D153" i="20"/>
  <c r="C153" i="20"/>
  <c r="B153" i="20"/>
  <c r="N141" i="20"/>
  <c r="M141" i="20"/>
  <c r="L141" i="20"/>
  <c r="K141" i="20"/>
  <c r="J141" i="20"/>
  <c r="I141" i="20"/>
  <c r="H141" i="20"/>
  <c r="G141" i="20"/>
  <c r="F141" i="20"/>
  <c r="E141" i="20"/>
  <c r="D141" i="20"/>
  <c r="C141" i="20"/>
  <c r="B141" i="20"/>
  <c r="N131" i="20"/>
  <c r="M131" i="20"/>
  <c r="L131" i="20"/>
  <c r="K131" i="20"/>
  <c r="J131" i="20"/>
  <c r="I131" i="20"/>
  <c r="H131" i="20"/>
  <c r="G131" i="20"/>
  <c r="F131" i="20"/>
  <c r="E131" i="20"/>
  <c r="D131" i="20"/>
  <c r="C131" i="20"/>
  <c r="B131" i="20"/>
  <c r="N120" i="20"/>
  <c r="M120" i="20"/>
  <c r="L120" i="20"/>
  <c r="K120" i="20"/>
  <c r="J120" i="20"/>
  <c r="I120" i="20"/>
  <c r="H120" i="20"/>
  <c r="G120" i="20"/>
  <c r="F120" i="20"/>
  <c r="E120" i="20"/>
  <c r="D120" i="20"/>
  <c r="C120" i="20"/>
  <c r="B120" i="20"/>
  <c r="N114" i="20"/>
  <c r="M114" i="20"/>
  <c r="L114" i="20"/>
  <c r="K114" i="20"/>
  <c r="J114" i="20"/>
  <c r="I114" i="20"/>
  <c r="H114" i="20"/>
  <c r="G114" i="20"/>
  <c r="F114" i="20"/>
  <c r="E114" i="20"/>
  <c r="D114" i="20"/>
  <c r="C114" i="20"/>
  <c r="B114" i="20"/>
  <c r="N99" i="20"/>
  <c r="M99" i="20"/>
  <c r="L99" i="20"/>
  <c r="K99" i="20"/>
  <c r="J99" i="20"/>
  <c r="I99" i="20"/>
  <c r="H99" i="20"/>
  <c r="G99" i="20"/>
  <c r="F99" i="20"/>
  <c r="E99" i="20"/>
  <c r="D99" i="20"/>
  <c r="C99" i="20"/>
  <c r="B99" i="20"/>
  <c r="N82" i="20"/>
  <c r="M82" i="20"/>
  <c r="L82" i="20"/>
  <c r="K82" i="20"/>
  <c r="J82" i="20"/>
  <c r="I82" i="20"/>
  <c r="H82" i="20"/>
  <c r="G82" i="20"/>
  <c r="F82" i="20"/>
  <c r="E82" i="20"/>
  <c r="D82" i="20"/>
  <c r="C82" i="20"/>
  <c r="B82" i="20"/>
  <c r="N67" i="20"/>
  <c r="M67" i="20"/>
  <c r="L67" i="20"/>
  <c r="K67" i="20"/>
  <c r="J67" i="20"/>
  <c r="I67" i="20"/>
  <c r="H67" i="20"/>
  <c r="G67" i="20"/>
  <c r="F67" i="20"/>
  <c r="E67" i="20"/>
  <c r="D67" i="20"/>
  <c r="C67" i="20"/>
  <c r="B67" i="20"/>
  <c r="N51" i="20"/>
  <c r="M51" i="20"/>
  <c r="L51" i="20"/>
  <c r="K51" i="20"/>
  <c r="J51" i="20"/>
  <c r="I51" i="20"/>
  <c r="H51" i="20"/>
  <c r="G51" i="20"/>
  <c r="F51" i="20"/>
  <c r="E51" i="20"/>
  <c r="D51" i="20"/>
  <c r="C51" i="20"/>
  <c r="B51" i="20"/>
  <c r="N36" i="20"/>
  <c r="M36" i="20"/>
  <c r="L36" i="20"/>
  <c r="K36" i="20"/>
  <c r="J36" i="20"/>
  <c r="I36" i="20"/>
  <c r="H36" i="20"/>
  <c r="G36" i="20"/>
  <c r="F36" i="20"/>
  <c r="E36" i="20"/>
  <c r="D36" i="20"/>
  <c r="C36" i="20"/>
  <c r="B36" i="20"/>
  <c r="N20" i="20"/>
  <c r="M20" i="20"/>
  <c r="L20" i="20"/>
  <c r="K20" i="20"/>
  <c r="J20" i="20"/>
  <c r="I20" i="20"/>
  <c r="H20" i="20"/>
  <c r="G20" i="20"/>
  <c r="F20" i="20"/>
  <c r="E20" i="20"/>
  <c r="D20" i="20"/>
  <c r="C20" i="20"/>
  <c r="B20" i="20"/>
  <c r="N11" i="20"/>
  <c r="M11" i="20"/>
  <c r="L11" i="20"/>
  <c r="K11" i="20"/>
  <c r="J11" i="20"/>
  <c r="I11" i="20"/>
  <c r="H11" i="20"/>
  <c r="G11" i="20"/>
  <c r="F11" i="20"/>
  <c r="E11" i="20"/>
  <c r="D11" i="20"/>
  <c r="C11" i="20"/>
  <c r="B11" i="20"/>
  <c r="B113" i="19"/>
  <c r="B134" i="19" s="1"/>
  <c r="B136" i="19" s="1"/>
  <c r="N113" i="19"/>
  <c r="N134" i="19" s="1"/>
  <c r="N136" i="19" s="1"/>
  <c r="M113" i="19"/>
  <c r="M134" i="19" s="1"/>
  <c r="M136" i="19" s="1"/>
  <c r="L113" i="19"/>
  <c r="L134" i="19" s="1"/>
  <c r="L136" i="19" s="1"/>
  <c r="K113" i="19"/>
  <c r="K111" i="19" s="1"/>
  <c r="J113" i="19"/>
  <c r="J134" i="19" s="1"/>
  <c r="J136" i="19" s="1"/>
  <c r="I113" i="19"/>
  <c r="I134" i="19" s="1"/>
  <c r="I136" i="19" s="1"/>
  <c r="H113" i="19"/>
  <c r="H134" i="19" s="1"/>
  <c r="H136" i="19" s="1"/>
  <c r="G113" i="19"/>
  <c r="G111" i="19" s="1"/>
  <c r="D113" i="19"/>
  <c r="D111" i="19" s="1"/>
  <c r="C113" i="19"/>
  <c r="C134" i="19" s="1"/>
  <c r="C136" i="19" s="1"/>
  <c r="L111" i="19" l="1"/>
  <c r="M18" i="20"/>
  <c r="D274" i="20"/>
  <c r="D265" i="20" s="1"/>
  <c r="L274" i="20"/>
  <c r="L18" i="20"/>
  <c r="L9" i="20" s="1"/>
  <c r="J18" i="20"/>
  <c r="J9" i="20" s="1"/>
  <c r="D18" i="20"/>
  <c r="D9" i="20" s="1"/>
  <c r="G18" i="20"/>
  <c r="G9" i="20" s="1"/>
  <c r="E18" i="20"/>
  <c r="I18" i="20"/>
  <c r="I9" i="20" s="1"/>
  <c r="B18" i="20"/>
  <c r="H18" i="20"/>
  <c r="H9" i="20" s="1"/>
  <c r="F18" i="20"/>
  <c r="N18" i="20"/>
  <c r="N9" i="20" s="1"/>
  <c r="L265" i="20"/>
  <c r="G274" i="20"/>
  <c r="G265" i="20" s="1"/>
  <c r="E274" i="20"/>
  <c r="M274" i="20"/>
  <c r="M265" i="20" s="1"/>
  <c r="B9" i="20"/>
  <c r="C18" i="20"/>
  <c r="K18" i="20"/>
  <c r="K9" i="20" s="1"/>
  <c r="H274" i="20"/>
  <c r="H265" i="20" s="1"/>
  <c r="C274" i="20"/>
  <c r="C265" i="20" s="1"/>
  <c r="K274" i="20"/>
  <c r="K265" i="20" s="1"/>
  <c r="F274" i="20"/>
  <c r="N274" i="20"/>
  <c r="N265" i="20" s="1"/>
  <c r="I274" i="20"/>
  <c r="I265" i="20" s="1"/>
  <c r="B274" i="20"/>
  <c r="B265" i="20" s="1"/>
  <c r="J274" i="20"/>
  <c r="J265" i="20" s="1"/>
  <c r="M9" i="20"/>
  <c r="M111" i="19"/>
  <c r="N111" i="19"/>
  <c r="D134" i="19"/>
  <c r="D136" i="19" s="1"/>
  <c r="K134" i="19"/>
  <c r="K136" i="19" s="1"/>
  <c r="C111" i="19"/>
  <c r="H111" i="19"/>
  <c r="F113" i="19"/>
  <c r="F111" i="19" s="1"/>
  <c r="I111" i="19"/>
  <c r="G134" i="19"/>
  <c r="G136" i="19" s="1"/>
  <c r="E113" i="19"/>
  <c r="E111" i="19" s="1"/>
  <c r="C9" i="20"/>
  <c r="B111" i="19"/>
  <c r="J111" i="19"/>
  <c r="F134" i="19" l="1"/>
  <c r="F136" i="19" s="1"/>
  <c r="E134" i="19"/>
  <c r="E136" i="19" s="1"/>
  <c r="Q15" i="11" l="1"/>
  <c r="Q12" i="11"/>
  <c r="Q9" i="11"/>
  <c r="Q6" i="11"/>
  <c r="D38" i="4"/>
  <c r="C38" i="4"/>
  <c r="B38" i="4"/>
  <c r="AA21" i="4"/>
  <c r="D16" i="4"/>
  <c r="C16" i="4"/>
  <c r="B16" i="4"/>
  <c r="D9" i="4"/>
  <c r="C9" i="4"/>
  <c r="C8" i="4" s="1"/>
  <c r="AA20" i="4" s="1"/>
  <c r="B9" i="4"/>
  <c r="D8" i="4" l="1"/>
  <c r="D6" i="4" s="1"/>
  <c r="B8" i="4"/>
  <c r="B6" i="4" s="1"/>
  <c r="C6" i="4"/>
  <c r="Z23" i="1"/>
</calcChain>
</file>

<file path=xl/sharedStrings.xml><?xml version="1.0" encoding="utf-8"?>
<sst xmlns="http://schemas.openxmlformats.org/spreadsheetml/2006/main" count="4264" uniqueCount="1045">
  <si>
    <t>Categories of Health Personnel</t>
  </si>
  <si>
    <t xml:space="preserve"> ejcaWr</t>
  </si>
  <si>
    <t>elWm</t>
  </si>
  <si>
    <t>cawtuLotwa</t>
  </si>
  <si>
    <t>Republic</t>
  </si>
  <si>
    <t>Male'</t>
  </si>
  <si>
    <t xml:space="preserve">Atolls </t>
  </si>
  <si>
    <t>Both sexes</t>
  </si>
  <si>
    <t>Male</t>
  </si>
  <si>
    <t>Female</t>
  </si>
  <si>
    <t>Atoll</t>
  </si>
  <si>
    <t>Total</t>
  </si>
  <si>
    <t>Nurses</t>
  </si>
  <si>
    <t>Community Health Personnel</t>
  </si>
  <si>
    <t>Note:</t>
  </si>
  <si>
    <t>Source: Ministry of Health</t>
  </si>
  <si>
    <t>MALE'</t>
  </si>
  <si>
    <t>ATOLLS</t>
  </si>
  <si>
    <t xml:space="preserve">Total </t>
  </si>
  <si>
    <t>ޖުމްލަ</t>
  </si>
  <si>
    <t>Others</t>
  </si>
  <si>
    <t>Expatriates</t>
  </si>
  <si>
    <t>Locals</t>
  </si>
  <si>
    <t>IGMH</t>
  </si>
  <si>
    <t>Hulhumale' Hosp.</t>
  </si>
  <si>
    <t>ViliMale' Hosp.</t>
  </si>
  <si>
    <t>ADK</t>
  </si>
  <si>
    <t>Institutions</t>
  </si>
  <si>
    <t>No: of inpatient beds</t>
  </si>
  <si>
    <t xml:space="preserve"> TOTAL</t>
  </si>
  <si>
    <t>TOTAL PUBLIC</t>
  </si>
  <si>
    <t>DHAMANAVESHI</t>
  </si>
  <si>
    <t>SENAHIYA</t>
  </si>
  <si>
    <t xml:space="preserve">ATOLLS </t>
  </si>
  <si>
    <t>HA</t>
  </si>
  <si>
    <t>HDH</t>
  </si>
  <si>
    <t>SH</t>
  </si>
  <si>
    <t>N</t>
  </si>
  <si>
    <t>Public</t>
  </si>
  <si>
    <t>R</t>
  </si>
  <si>
    <t>Private</t>
  </si>
  <si>
    <t>B</t>
  </si>
  <si>
    <t>LH</t>
  </si>
  <si>
    <t>K</t>
  </si>
  <si>
    <t>AA</t>
  </si>
  <si>
    <t>ADH</t>
  </si>
  <si>
    <t>V</t>
  </si>
  <si>
    <t>w</t>
  </si>
  <si>
    <t>M</t>
  </si>
  <si>
    <t>d</t>
  </si>
  <si>
    <t>F</t>
  </si>
  <si>
    <t>h</t>
  </si>
  <si>
    <t>DH</t>
  </si>
  <si>
    <t>TH</t>
  </si>
  <si>
    <t>L</t>
  </si>
  <si>
    <t>GA</t>
  </si>
  <si>
    <t>GDH</t>
  </si>
  <si>
    <t>GN</t>
  </si>
  <si>
    <t>S</t>
  </si>
  <si>
    <t>TOTAL PRIVATE</t>
  </si>
  <si>
    <t>MEDICA</t>
  </si>
  <si>
    <t>IMDC (Addu)</t>
  </si>
  <si>
    <t>Particulars</t>
  </si>
  <si>
    <t>ctwvWb  clIBcfwt</t>
  </si>
  <si>
    <t>Growth Monitoring</t>
  </si>
  <si>
    <t>ކުޑަކުދިން ހެދިބޮޑުވާ މިންވަރު ބެލުނު ޢަދަދު</t>
  </si>
  <si>
    <t>EPI Vaccination</t>
  </si>
  <si>
    <t>އީ.ޕީ.އައި ވެކްސިން ޖަހައިދެވުނު ކުދިންގެ ޢަދަދު</t>
  </si>
  <si>
    <t>Optional Vaccination</t>
  </si>
  <si>
    <t>އެހެނިހެން ވެކްސިން ޖަހައިދެވުނު ޢަދަދު</t>
  </si>
  <si>
    <t>Family Planning</t>
  </si>
  <si>
    <t>ޢާއިލާ ރޭވުމާއިބެހޭ ޚިދުމަތް ހޯދި މީހުންގެ ޢަދަދު</t>
  </si>
  <si>
    <t>Travel Vaccination</t>
  </si>
  <si>
    <t>ޓްރެވަލް ވެކްސިން ޖަހައިދެވުނު މީހުންގެ ޢަދަދު</t>
  </si>
  <si>
    <t>No.of Vitamin A given to children below 1 year of age</t>
  </si>
  <si>
    <t>އެއް އަހަރުން ދަށުގެ ކުދިންނަށް ވިޓަމިން އޭ ދެވިފައިވާ ޢަދަދު</t>
  </si>
  <si>
    <t>No.of Vitamin A given to children between 1 year to 5 years of age</t>
  </si>
  <si>
    <t>އެއް އަހަރާއި 5 އަހަރާ ދެމެދުގެ އުމުރުގެ ކުދިންނަށް ވިޓަމިން އޭ ދެވިފައިވާ ޢަދަދު</t>
  </si>
  <si>
    <t>No.of Deworming Treatment given to children between 2years to 5 years of age</t>
  </si>
  <si>
    <t>ދެ އަހަރާއި 5 އަހަރާ ދެމެދުގެ ކުދިންނަށް ފަނީބޭސް ދެވިފައިވާ ޢަދަދު</t>
  </si>
  <si>
    <t>No.of A.E.F.I Reported</t>
  </si>
  <si>
    <t>އޭ.އީ.އެފް.އައި ރިޕޯރޓު ކުރެވިފައިވާ ޢަދަދު</t>
  </si>
  <si>
    <r>
      <t>General OPD</t>
    </r>
    <r>
      <rPr>
        <vertAlign val="superscript"/>
        <sz val="10"/>
        <color theme="1"/>
        <rFont val="Calibri"/>
        <family val="2"/>
        <scheme val="minor"/>
      </rPr>
      <t>1_/</t>
    </r>
  </si>
  <si>
    <r>
      <t xml:space="preserve">ޢާއްމުބަލިތަކަށް ޑޮކްޓަރަށް ދެއްކި ޢަދަދު </t>
    </r>
    <r>
      <rPr>
        <vertAlign val="superscript"/>
        <sz val="10"/>
        <rFont val="Faruma"/>
      </rPr>
      <t>1/_</t>
    </r>
  </si>
  <si>
    <t>Injection Administration</t>
  </si>
  <si>
    <t>އިންޖެކްޝަން ޖެހުނު އަދަދު</t>
  </si>
  <si>
    <t>Dressing</t>
  </si>
  <si>
    <t>ބޭސް އެޅުނު ޢަދަދު</t>
  </si>
  <si>
    <t>Minor Incision</t>
  </si>
  <si>
    <t>އިންސިޝަން ހެދުނު ޢަދަދު</t>
  </si>
  <si>
    <t>Wound Suturing</t>
  </si>
  <si>
    <t>ސޫޗަރިންގް ހެދުނު އަދަދު</t>
  </si>
  <si>
    <t>Stich Removal</t>
  </si>
  <si>
    <t>ސްޓިޗް ރިމޫވަލް ހެދުނު އަދަދު</t>
  </si>
  <si>
    <t>E.C.G</t>
  </si>
  <si>
    <t>އީ.ސީ.ޖީ ހެދުނު އަދަދު</t>
  </si>
  <si>
    <t>Nebulization</t>
  </si>
  <si>
    <t>ނެބިއުލައިޒް ކުރެވުނު އަދަދު</t>
  </si>
  <si>
    <t>Rendom Blood Sugar (By Glucometer)</t>
  </si>
  <si>
    <t>ހަކުރު ޓެސްޓު ކުރެވުނު އަދަދު (ގުލްކޯމީޓަރ ބޭނުންކޮށްގެން)</t>
  </si>
  <si>
    <r>
      <t xml:space="preserve">ވީ.އައި.އޭ ޓެސްޓު ހެދި އަދަދު  </t>
    </r>
    <r>
      <rPr>
        <vertAlign val="superscript"/>
        <sz val="10"/>
        <rFont val="Faruma"/>
      </rPr>
      <t>2/_</t>
    </r>
  </si>
  <si>
    <r>
      <t xml:space="preserve">ގައިންގަޔަށް ނާރާ ބަލިތަކުގެ ކްލިނިކަށް މީހުންދެއްކި އަދަދު  </t>
    </r>
    <r>
      <rPr>
        <vertAlign val="superscript"/>
        <sz val="10"/>
        <rFont val="Faruma"/>
      </rPr>
      <t>3/_</t>
    </r>
  </si>
  <si>
    <r>
      <t xml:space="preserve">ކައުންސެލިންގް ދެވުނު އަދަދު  </t>
    </r>
    <r>
      <rPr>
        <vertAlign val="superscript"/>
        <sz val="10"/>
        <rFont val="Faruma"/>
      </rPr>
      <t>4/_</t>
    </r>
  </si>
  <si>
    <t>*Dermatology OPD</t>
  </si>
  <si>
    <t>*ހަމުގެ ހާއްސަ ޑޮކްޓަރަށް ދެއްކި ޢަދަދު</t>
  </si>
  <si>
    <t>E.N.T OPD</t>
  </si>
  <si>
    <t>*ކަރުންމަތީގެ ހާއްސަ ޑޮކްޓަރަށް ދެއްކި އަދަދު</t>
  </si>
  <si>
    <t>Gynaecology OPD</t>
  </si>
  <si>
    <t>*އަންހެނުންގެ ހާއްސަ ޑޮކްޓަރަށް ދެއްކި އަދަދު</t>
  </si>
  <si>
    <t>Peadiatrics OPD</t>
  </si>
  <si>
    <t>*ކުޑަކުދިންގެ ހާއްސަ ޑޮކްޓަރަށް އަދަދު</t>
  </si>
  <si>
    <t>Cardiology OPD</t>
  </si>
  <si>
    <t>*ހިތުގެ ހާއްސަ ޑޮކްޓަރަށް ދެއްކި އަދަދު</t>
  </si>
  <si>
    <r>
      <t xml:space="preserve">ހަޖަމްކުރުމުގެ ނިޒާމު / ގޮހޮރުގެ ބަލިތަކަށް ޚާއްސަ ޑޮކްޓަރަށް ދެއްކި އަދަދު  </t>
    </r>
    <r>
      <rPr>
        <vertAlign val="superscript"/>
        <sz val="10"/>
        <rFont val="Faruma"/>
      </rPr>
      <t>5/_</t>
    </r>
  </si>
  <si>
    <r>
      <t xml:space="preserve">ރާއްޖެ ބަލީ ވަޔާއި ހުޅުހުޅުގައި ރިއްސުމުގެ ބަލިތަކަށް ޚާއްސަ ޑޮކްޓަރަށް ދެއްކި އަދަދު  </t>
    </r>
    <r>
      <rPr>
        <vertAlign val="superscript"/>
        <sz val="10"/>
        <rFont val="Faruma"/>
      </rPr>
      <t>5/_</t>
    </r>
  </si>
  <si>
    <r>
      <t xml:space="preserve">ލެޔަށް ދިމާވާ މައްސަލަތަކާއި ތެލަސީމިއާ ބައްޔާއި ލޭގެ ކެންސަރަށް ޚާއްސަ ޑޮކްޓަރަށް ދެއްކި އަދަދު  </t>
    </r>
    <r>
      <rPr>
        <vertAlign val="superscript"/>
        <sz val="10"/>
        <rFont val="Faruma"/>
      </rPr>
      <t>5/_</t>
    </r>
  </si>
  <si>
    <r>
      <t xml:space="preserve">ދުންފަތުގެ އިސްތިޢުމާލުކުރުމުން ދުރުހެލުވިމަށް އެހީތެރިވެދޭ ކްލިނިކު ސެޝަންގެ ޢަދަދު </t>
    </r>
    <r>
      <rPr>
        <vertAlign val="superscript"/>
        <sz val="10"/>
        <rFont val="Faruma"/>
      </rPr>
      <t>6/_</t>
    </r>
  </si>
  <si>
    <r>
      <t xml:space="preserve">ދާނުގައި ތިބޭ އުމުރުން 65 އަހަރުން މަތީގެ ބަލިމީހުންގެ ގޭގެއަށް ޒިޔާރަތްކުރެވުނު ޢަދަދު  </t>
    </r>
    <r>
      <rPr>
        <vertAlign val="superscript"/>
        <sz val="10"/>
        <rFont val="Faruma"/>
      </rPr>
      <t>7/_</t>
    </r>
  </si>
  <si>
    <r>
      <t xml:space="preserve">ފުރާވަރު ކުދިންގެ ކްލިނިކް ކްލަޔަންޓުންގެ ޢަދަދު  </t>
    </r>
    <r>
      <rPr>
        <vertAlign val="superscript"/>
        <sz val="10"/>
        <rFont val="Faruma"/>
      </rPr>
      <t>8/_</t>
    </r>
  </si>
  <si>
    <t xml:space="preserve">Note: </t>
  </si>
  <si>
    <t>ނޯޓް:</t>
  </si>
  <si>
    <t xml:space="preserve">Due to formation of Male' Health Coporation in 2010, some services has been discontinued. </t>
  </si>
  <si>
    <t xml:space="preserve">މާލޭ ހެލްތް ކޯޕަރޭޝަން 2010 ގައި އުފެއްދުމާއެކު މިސެންޓަރުން ކުރިން ދެމުންގެންދިޔަ ބައެއް ޚިދުމަތްތައް ވަނީ ހުއްޓާލެވިފައެވެ. </t>
  </si>
  <si>
    <t>E.P.I (Expanded Programme on Immunization)</t>
  </si>
  <si>
    <t xml:space="preserve">އީ.ޕީ.އައި (އެކްސް ޕެންޑެޑް ޕްރޮގްރާމް އޮން އިމިއުނައިޒޭޝަން) </t>
  </si>
  <si>
    <t>Optional Vaccination (Vaccines Prescribed by doctors that are not included in national vaccine schedule)</t>
  </si>
  <si>
    <t>އެހެނިހެން ވެކްސިން: ޤައުމީ ވެކްސިން ޝެޑިއުލްގައި  ނުހިމެނޭ އެހެނިހެން ވެކްސިންތައް.</t>
  </si>
  <si>
    <t>A.E.F.I (Adverse Events Following Immunization)</t>
  </si>
  <si>
    <t>ޓްރެވަލް ވެކްސިން: ޙައްޖު، ޢުމްރާ، ބޯޓު ދަތުރުކުރާ ފަރާތްތައް އަދި އެހެނިހެން ބޭނުންތަކުގައި ރާއްޖެއިން ބޭރަށް ފުރާވަޑައިގަންނަވާ ބޭފުޅުން ޖަހާ ވެކްސިންތައް.</t>
  </si>
  <si>
    <r>
      <rPr>
        <i/>
        <vertAlign val="superscript"/>
        <sz val="9"/>
        <color theme="1"/>
        <rFont val="Calibri"/>
        <family val="2"/>
        <scheme val="minor"/>
      </rPr>
      <t>1_/</t>
    </r>
    <r>
      <rPr>
        <i/>
        <sz val="9"/>
        <color theme="1"/>
        <rFont val="Calibri"/>
        <family val="2"/>
        <scheme val="minor"/>
      </rPr>
      <t xml:space="preserve"> OPD General Counsultations and other treatment and procedures related to general OPD service started on 30th June 2014</t>
    </r>
  </si>
  <si>
    <t>1/_ ޢާއްމު ބަލިތަކަށް ޑޮކްޓަރަށް ދެއްކުމާއި އަދި އެ ޚިދުމަތާއި ގުޅުންހުރި އެހެނިހެން ޚީދުމަތްތައް ވަނީ 2014 ޖޫން 30 ވަނަ ދުވަހުން ފެށިގެންވަނީ އަލުން ދޭން ފަށާފައެވެ.</t>
  </si>
  <si>
    <r>
      <rPr>
        <i/>
        <vertAlign val="superscript"/>
        <sz val="9"/>
        <color theme="1"/>
        <rFont val="Calibri"/>
        <family val="2"/>
        <scheme val="minor"/>
      </rPr>
      <t>2_/</t>
    </r>
    <r>
      <rPr>
        <i/>
        <sz val="9"/>
        <color theme="1"/>
        <rFont val="Calibri"/>
        <family val="2"/>
        <scheme val="minor"/>
      </rPr>
      <t xml:space="preserve">Cervical Cancer Screening (VIA Test) New Service Started on 19th January 2014 </t>
    </r>
  </si>
  <si>
    <t>2/_ ރަހިމުގެ ދޮރަށްޖެހޭ ކެންސަރު ހުރިތޯ ބެލުމަށް ހަދާ ވީ.އައި.އޭ ޓެސްޓު ހެދުމުގެ ޚިދުމަތްވަނީ 2014 ޖެނުއަރީ 19 ވަނަ ދުވަހުން ފެށިގެން ދޭން ފަށާފައެވެ. އަދި މިއީ ދަމަނަ ވެށިން މުޅިން އަލަށް ދޭންފެށި ޚިދުމަތެކެވެ.</t>
  </si>
  <si>
    <r>
      <rPr>
        <i/>
        <vertAlign val="superscript"/>
        <sz val="9"/>
        <color theme="1"/>
        <rFont val="Calibri"/>
        <family val="2"/>
        <scheme val="minor"/>
      </rPr>
      <t>3_/</t>
    </r>
    <r>
      <rPr>
        <i/>
        <sz val="9"/>
        <color theme="1"/>
        <rFont val="Calibri"/>
        <family val="2"/>
        <scheme val="minor"/>
      </rPr>
      <t xml:space="preserve"> NCD (Non Communicable Disease) Clinic New Service Started on 07th August 2014</t>
    </r>
  </si>
  <si>
    <t>3/_ ގައިންގަޔަށް ނާރާ ބަލިތަކަށް (އެން.ސީ.ޑީ ބަލިތަކަށް) ހާއްސަކޮށް ކްލިނިކެއް ހުޅުވި 2014 އޮގަސްޓް 07 ވަނަ ދުވަހުން ފެށިގެންވަނީ ޚިދުމަތް ދޭންފަށާފައެވެ. އަދި މިއީވެސް ދަމަނަ ވެށިން މުޅިން އަލަށް ދޭންފެށި ޚިދުމަތެކެވެ.</t>
  </si>
  <si>
    <r>
      <rPr>
        <i/>
        <vertAlign val="superscript"/>
        <sz val="9"/>
        <color theme="1"/>
        <rFont val="Calibri"/>
        <family val="2"/>
        <scheme val="minor"/>
      </rPr>
      <t>4_/</t>
    </r>
    <r>
      <rPr>
        <i/>
        <sz val="9"/>
        <color theme="1"/>
        <rFont val="Calibri"/>
        <family val="2"/>
        <scheme val="minor"/>
      </rPr>
      <t xml:space="preserve"> Counseling Service Started Along with NCD Clinic on 7th August 2014</t>
    </r>
  </si>
  <si>
    <t>4/_ އެން.ސީ.ޑީ ކްލިނިކުގެ ޚިދުމަތާއިއެކު 2014 އޮގަސްޓް 07 ވަނަ ދުވަހު ވަނީ ކައުންސެލިންގެ ޚިދުމަތްވެސް ދޭންފަށާފައެވެ.</t>
  </si>
  <si>
    <r>
      <rPr>
        <i/>
        <vertAlign val="superscript"/>
        <sz val="9"/>
        <color theme="1"/>
        <rFont val="Calibri"/>
        <family val="2"/>
        <scheme val="minor"/>
      </rPr>
      <t>5_/</t>
    </r>
    <r>
      <rPr>
        <i/>
        <sz val="9"/>
        <color theme="1"/>
        <rFont val="Calibri"/>
        <family val="2"/>
        <scheme val="minor"/>
      </rPr>
      <t xml:space="preserve"> Super-specialist consultation services counduted by Aasandha Company Ltd starting from 9th May 2015</t>
    </r>
  </si>
  <si>
    <t>5/_ 09 މެއި 2015 ވަނަ ދުވަހުން ފެށިގެން އާސަންދަ ކޮމްޕެނީ ލިމިޓެޑްގެ ފަރާތުން ކުރިއަށްގެންދަވަން ފެށި ސުޕަރ ސްޕެޝަލިސްޓް ކޮންސަލްޓޭޝަން ޚިދުމަތުގެ ތެރެއިން ހިންގުނު ކޭމްޕްތައް</t>
  </si>
  <si>
    <t>* Specialist Counsultations 2014 (Dermetology, ENT, Gynaecology, Peadiatrics &amp; Cardiology) were counducted during special health camps held at Dhamana Veshi in conducted by interested  private sector parties in collaboration with Health Protection Agency  and Ministry of Health</t>
  </si>
  <si>
    <t>* ޚާއްސަ ބަލިތަކަށް (ހަމުގެ، ކަރުންމަތީގެ، އަންހެނުންގެ، ކުޑަކުދިންގެ އަދި ހިތުގެ) ޑޮކްޓަރަށް ދެއްކުމުގެ ހަރަކާތްތަކަކީ 2014 ވަނަ އަހަރު 2 ފަހަރެއްގެ މަތިން ދަމަނަ ވެށީގައި ކުރިއަށްދިޔަ ހެލްތް ކޭމްޕްތަކުގައި ޑޮކްޓަރުން ބަލިމީހިން ބަލައިފައިވާ ކޭމްޕްތަކެކެވެ. މިކޭމްޕްތައް ކުރިއަށް ގެންދެވިފައިވަނީ އަމިއްލަ ފަރާތްތަކުގެ އިސްނެންގެވުމުގެ މަތިން ދަމަނަ ވެއްޓާއި ، ހެލްތް ޕްރޮޓެކްޝަން އެޖެންސީ އަދި މިނިސްޓްރީ އޮފް ހެލްތް ގުޅިގެންނެވެ.</t>
  </si>
  <si>
    <r>
      <rPr>
        <i/>
        <vertAlign val="superscript"/>
        <sz val="9"/>
        <color theme="1"/>
        <rFont val="Calibri"/>
        <family val="2"/>
        <scheme val="minor"/>
      </rPr>
      <t xml:space="preserve">6_/ </t>
    </r>
    <r>
      <rPr>
        <i/>
        <sz val="9"/>
        <color theme="1"/>
        <rFont val="Calibri"/>
        <family val="2"/>
        <scheme val="minor"/>
      </rPr>
      <t xml:space="preserve"> Tobacco Cessation Service started at 05th January 2015</t>
    </r>
  </si>
  <si>
    <t>6/_ ދުންފަތުގެ އިސްތިޢުމާލު ކުރުމުން ދުރުހެލިވުމަށް އެހީތެރިވެދިނުމަށް 05 ޖެނުއަރީ 2015 ގައި ހާއްސަ ކްލިނިކެއް ހުޅުވި ޚިދުމަތްދޭން ފަށާފައިވެއެވެ.</t>
  </si>
  <si>
    <r>
      <rPr>
        <i/>
        <vertAlign val="superscript"/>
        <sz val="9"/>
        <color theme="1"/>
        <rFont val="Calibri"/>
        <family val="2"/>
        <scheme val="minor"/>
      </rPr>
      <t>7_/</t>
    </r>
    <r>
      <rPr>
        <i/>
        <sz val="9"/>
        <color theme="1"/>
        <rFont val="Calibri"/>
        <family val="2"/>
        <scheme val="minor"/>
      </rPr>
      <t xml:space="preserve"> Home visit service to bedridden patients of age 65 and above registered at Ministry of Gender and Family started on 04th February 2015</t>
    </r>
  </si>
  <si>
    <t>7/_ މިނިސްޓްރީ އޮފް ޖެންޑަރ އެންޑް ފެމިލީގައި ރަޖިސްޓްރީވެފައިވާ އުމުރުން 65 އަހަރުން މަތީގެ ދާނުގައި ތިބޭ ބަލިމީހުންނަށް ފަރުވާ ދިނުމަށް ގޭގެއަށް ޒިޔާރަތްކުރުމުގެ ޙިދުމަތް ފަށާފައިވަނީ 04 ފެބްރުއަރީ 2015 ގައެވެ.</t>
  </si>
  <si>
    <r>
      <rPr>
        <i/>
        <vertAlign val="superscript"/>
        <sz val="9"/>
        <color theme="1"/>
        <rFont val="Calibri"/>
        <family val="2"/>
        <scheme val="minor"/>
      </rPr>
      <t>8_/</t>
    </r>
    <r>
      <rPr>
        <i/>
        <sz val="9"/>
        <color theme="1"/>
        <rFont val="Calibri"/>
        <family val="2"/>
        <scheme val="minor"/>
      </rPr>
      <t xml:space="preserve"> Adolescent Health Clinic Service Started on 22nd March 2016</t>
    </r>
  </si>
  <si>
    <t>8/_ ފުރާވަރު ކުދިންނަށް ދިމާވާ އެކިއެކި މައްސަލަތަކަށް އެހީތެރިވެދިނުމުގެ ގޮތުން އެއުމުރުގެ ކުދިންނަށް ޙާއްޞަކޮށް 22 މާރޗް 2016 ގައި ކްލިނިކެއް ހުޅުވި ޚިދުމަތް ފޯރުކޮށްދޭން ވަނީ ފަށާފައެވެ.</t>
  </si>
  <si>
    <t>Source: Dhamana Veshi</t>
  </si>
  <si>
    <t>iSev wnwmwd :ctWrwf ivcaedutWmUluAwm</t>
  </si>
  <si>
    <t>Indira Gandhi Memorial Hospital</t>
  </si>
  <si>
    <t>clwTipcsoh clwairOmem IdcnWg Wridcnia</t>
  </si>
  <si>
    <t>Number of hospital beds*</t>
  </si>
  <si>
    <t>ހޮސްޕިޓަލު އެނދުގެ އަދަދު</t>
  </si>
  <si>
    <t>out-patients</t>
  </si>
  <si>
    <t xml:space="preserve">ހޮސްޕިޓަލުން ޚިދުމަތްދެވުނު ބަލިމީހުންގެ އަދަދު </t>
  </si>
  <si>
    <t>In-patients</t>
  </si>
  <si>
    <t>cnuhImilwb unubcaitEb iawgulwTipcsoh</t>
  </si>
  <si>
    <t>In-patient Days</t>
  </si>
  <si>
    <t>udwdwA eguhwvud ivwdEh cnuhImilwb</t>
  </si>
  <si>
    <t>Average Duration of Stay (Days)</t>
  </si>
  <si>
    <t>utwdcaum ctoa iawgulwTipcsoh cSokcjercvea</t>
  </si>
  <si>
    <t>Average Occupancy Ratio (%)</t>
  </si>
  <si>
    <t>urwvcnim unubcaitEb cnuhIm cSokcjercvea cnutwbcsin egudnea</t>
  </si>
  <si>
    <t>Note:  *number of hospital beds are given according to the number on end of the year.</t>
  </si>
  <si>
    <t>clwTipcsoh clwairOmem IdcnWg Wridcnia :ctWrwf ivcaedutWmUluAwm</t>
  </si>
  <si>
    <t>Source: Indira Gandhi Memorial Hospital</t>
  </si>
  <si>
    <t xml:space="preserve">                                                         </t>
  </si>
  <si>
    <t>Type of Operation</t>
  </si>
  <si>
    <r>
      <t xml:space="preserve">                          </t>
    </r>
    <r>
      <rPr>
        <b/>
        <sz val="9"/>
        <rFont val="A_Randhoo"/>
      </rPr>
      <t xml:space="preserve"> ctwvWb egcnwxErwpoa</t>
    </r>
    <r>
      <rPr>
        <b/>
        <sz val="9"/>
        <rFont val="Win Ahamedey PRB"/>
        <family val="2"/>
      </rPr>
      <t xml:space="preserve">     </t>
    </r>
  </si>
  <si>
    <t>All Parts</t>
  </si>
  <si>
    <t>caetwvWb Whiruh</t>
  </si>
  <si>
    <t>Anaesthesia</t>
  </si>
  <si>
    <t>-</t>
  </si>
  <si>
    <t>cnutcaenEh</t>
  </si>
  <si>
    <t>Cardiology</t>
  </si>
  <si>
    <t xml:space="preserve"> - </t>
  </si>
  <si>
    <t>cnwxErwpoa egutih</t>
  </si>
  <si>
    <t>Dental</t>
  </si>
  <si>
    <t>egutwd</t>
  </si>
  <si>
    <t>E.N.T.</t>
  </si>
  <si>
    <t>urwk WtwfEn Wtwfcnwk</t>
  </si>
  <si>
    <t>Ol</t>
  </si>
  <si>
    <t xml:space="preserve">Orthopaedic </t>
  </si>
  <si>
    <t>cmWzin  egISwk iaWhwm</t>
  </si>
  <si>
    <t xml:space="preserve">Gynecology </t>
  </si>
  <si>
    <t xml:space="preserve"> EhebWkwtilwb wBcaWK egcnunehcnwa</t>
  </si>
  <si>
    <t>General surgery</t>
  </si>
  <si>
    <t>cnwxErwpoa EhebWkwtilwb umcnWa</t>
  </si>
  <si>
    <t>Urology</t>
  </si>
  <si>
    <t>cmWzin  EhebWmuaidumwkwDuk</t>
  </si>
  <si>
    <t>Pulmonology</t>
  </si>
  <si>
    <t xml:space="preserve"> umWzin egumulWvEn</t>
  </si>
  <si>
    <t>Neurology</t>
  </si>
  <si>
    <t>cawtilwb egurWn</t>
  </si>
  <si>
    <t>Nephrology</t>
  </si>
  <si>
    <t>cawtilwb egIncDik</t>
  </si>
  <si>
    <t>Respiratory Medicine</t>
  </si>
  <si>
    <t>Onco Surgery</t>
  </si>
  <si>
    <t>Oncology</t>
  </si>
  <si>
    <t>އޮންކޯ ސަރޖަރީ</t>
  </si>
  <si>
    <t>އޮންކޮލޮޖީ</t>
  </si>
  <si>
    <t>ރެސްޕިރޭޓަރީ މެޑިސިންގ</t>
  </si>
  <si>
    <t>Dental Care Services</t>
  </si>
  <si>
    <t>Dental Services by Orthodontist</t>
  </si>
  <si>
    <t>Total Number of patients consulted</t>
  </si>
  <si>
    <t>Total Number of Services by Orthodontist</t>
  </si>
  <si>
    <t>Scaling/ Polishing/ Stain removal</t>
  </si>
  <si>
    <t>Radiographs</t>
  </si>
  <si>
    <t>EXP. Plasters/ Retract E. PLC</t>
  </si>
  <si>
    <t>Retention appliance</t>
  </si>
  <si>
    <t>Extractions</t>
  </si>
  <si>
    <t>Seperators</t>
  </si>
  <si>
    <t>Fixation of Brackets (Ceramic)</t>
  </si>
  <si>
    <t>Fixation of Brackets (Metal)</t>
  </si>
  <si>
    <t>Fixation of bands</t>
  </si>
  <si>
    <t>Fixation of Arch</t>
  </si>
  <si>
    <t>Adjustments</t>
  </si>
  <si>
    <t>De-banding of brackets</t>
  </si>
  <si>
    <t>Filling (GIC, Composites, Tem filling)</t>
  </si>
  <si>
    <t>Checkups</t>
  </si>
  <si>
    <t>Dental Services of Dental Surgery</t>
  </si>
  <si>
    <t>Surgical Extractions</t>
  </si>
  <si>
    <t>M/O (Minor procedures)</t>
  </si>
  <si>
    <t>Root canal start/ Dressing</t>
  </si>
  <si>
    <t>Root Filling</t>
  </si>
  <si>
    <t>Composite fillings</t>
  </si>
  <si>
    <t>Glass lonomer Fillings</t>
  </si>
  <si>
    <t>Amalgam Fillings</t>
  </si>
  <si>
    <t>COMP+ GIC</t>
  </si>
  <si>
    <t>Temporary fillings</t>
  </si>
  <si>
    <t>Dry socket dressing</t>
  </si>
  <si>
    <t>Flouride jel applications</t>
  </si>
  <si>
    <t>Cuspal Grindings</t>
  </si>
  <si>
    <t>Fissure sealants</t>
  </si>
  <si>
    <t>Suturing</t>
  </si>
  <si>
    <t>Scaling/ polishing/Stain removal/ Curretage</t>
  </si>
  <si>
    <t>Cr/Br/ Pins/ Splint</t>
  </si>
  <si>
    <t>Checkups/ Medications</t>
  </si>
  <si>
    <t>Dental Services From Dental Lab</t>
  </si>
  <si>
    <t>Making of Full Dentures</t>
  </si>
  <si>
    <t>Making of SeperTE Denture</t>
  </si>
  <si>
    <t>Partial Dentures Teeth Total</t>
  </si>
  <si>
    <t>Repairing of Dentures Full/ Partial</t>
  </si>
  <si>
    <t>Relining of Dentures</t>
  </si>
  <si>
    <t>Study Models</t>
  </si>
  <si>
    <t>Making of Ortho appliances</t>
  </si>
  <si>
    <t>Crown/ Bridges/ Splinting</t>
  </si>
  <si>
    <t xml:space="preserve">Outpatients </t>
  </si>
  <si>
    <t>ENT</t>
  </si>
  <si>
    <t>RHC</t>
  </si>
  <si>
    <t>Number of cases registered</t>
  </si>
  <si>
    <t>udwdwA egcniduk WviawfiverukIrcTcsijwr</t>
  </si>
  <si>
    <t>އަންހެން</t>
  </si>
  <si>
    <t>ފިރިހެން</t>
  </si>
  <si>
    <t>Total deaths</t>
  </si>
  <si>
    <t>wlcmuj ivurwm</t>
  </si>
  <si>
    <t xml:space="preserve">elWm     </t>
  </si>
  <si>
    <t>Atolls</t>
  </si>
  <si>
    <t xml:space="preserve">cawtuLotwa     </t>
  </si>
  <si>
    <t>Total New cases</t>
  </si>
  <si>
    <t>wlcmuj irukIrcTcsijwr cSwlwa</t>
  </si>
  <si>
    <t>Number of thalassaemics taking treatment</t>
  </si>
  <si>
    <t>udwdwA egcniduk WdcnegcnumwdOh Wvurwf</t>
  </si>
  <si>
    <t>At Maldivian Blood Services (MBS)</t>
  </si>
  <si>
    <t xml:space="preserve">cnurwTcnes WaimIswlet clwnwxen     </t>
  </si>
  <si>
    <t>In the islands</t>
  </si>
  <si>
    <t xml:space="preserve">cnuSwrcSwr     </t>
  </si>
  <si>
    <t>Source:  Maldivian Blood Services</t>
  </si>
  <si>
    <t xml:space="preserve">cswsivrWs cDwlcb cnwaiviDclOm :ctWrwfivcaed utWmUluAwm    </t>
  </si>
  <si>
    <t>Note</t>
  </si>
  <si>
    <t>Maldivian Blood Services was formed in December 2012 after Merging National Thalassaemia Centre (NTC) and National Blood Transfusion Services (NBTS)</t>
  </si>
  <si>
    <t>Maldivian Blood Services is the parental body of Thalassaemia and Other Heamoglobinopathies Centre (TOHC) and Central Blood Bank (CBB)</t>
  </si>
  <si>
    <t>Thalassaemia and Other Heamoglobinopathies Centre was formed under Thalassaemia Control Act ( 4 / 2012 ) which was retified by President on 10 May 2012</t>
  </si>
  <si>
    <t>By law a new register had to be formed and  maintained from 10 May 2012 onwards</t>
  </si>
  <si>
    <t>އަހަރު</t>
  </si>
  <si>
    <t>udwdwA egcnuhIm unuverukcnIrckcs</t>
  </si>
  <si>
    <t>(%) rwjEm clwt - Ib</t>
  </si>
  <si>
    <t>(%) rwairek - cnwn clwt - Ib</t>
  </si>
  <si>
    <t>(%) rwairek clwt - Ib</t>
  </si>
  <si>
    <t>Year</t>
  </si>
  <si>
    <t>Number Screened</t>
  </si>
  <si>
    <t>B - Thal Major (%)</t>
  </si>
  <si>
    <t>B - Thal Non - Carrier  (%)</t>
  </si>
  <si>
    <t>B - Thal carrier  (%)</t>
  </si>
  <si>
    <t xml:space="preserve">   cswsivrWs cDwlcb cnwaiviDclOm :ctWrwfivcaed utWmUluAwm        </t>
  </si>
  <si>
    <t>Sex</t>
  </si>
  <si>
    <r>
      <t xml:space="preserve">Age group     </t>
    </r>
    <r>
      <rPr>
        <b/>
        <sz val="10"/>
        <rFont val="Faruma"/>
      </rPr>
      <t>ޢުމުރުފުރާ</t>
    </r>
    <r>
      <rPr>
        <b/>
        <sz val="11"/>
        <rFont val="Calibri"/>
        <family val="2"/>
        <scheme val="minor"/>
      </rPr>
      <t xml:space="preserve"> </t>
    </r>
  </si>
  <si>
    <t>ޖިންސް</t>
  </si>
  <si>
    <t>less than 1 yrs</t>
  </si>
  <si>
    <t>1 - 5</t>
  </si>
  <si>
    <t>6 - 9</t>
  </si>
  <si>
    <t>10 - 14</t>
  </si>
  <si>
    <t>15 - 19</t>
  </si>
  <si>
    <t>20 - 24</t>
  </si>
  <si>
    <t>25 - 29</t>
  </si>
  <si>
    <t>30+</t>
  </si>
  <si>
    <t>މަޢުލޫމާތު ދެއްވީ: މޯލްޑިވިއަން ބްލަޑް ސާރވިސަސް</t>
  </si>
  <si>
    <r>
      <t xml:space="preserve">Age Group   </t>
    </r>
    <r>
      <rPr>
        <b/>
        <sz val="9"/>
        <rFont val="Faruma"/>
        <family val="3"/>
      </rPr>
      <t xml:space="preserve"> ޢުމުރުފުރާ</t>
    </r>
    <r>
      <rPr>
        <b/>
        <sz val="9"/>
        <rFont val="Arial"/>
        <family val="2"/>
      </rPr>
      <t xml:space="preserve">  </t>
    </r>
  </si>
  <si>
    <t>Under 16</t>
  </si>
  <si>
    <t>16 - 24</t>
  </si>
  <si>
    <t>25 - 39</t>
  </si>
  <si>
    <t>Note:  This table includes use of  Narcotic drugs only.</t>
  </si>
  <si>
    <t xml:space="preserve">Before 2017, the figures were the number of arrests made for each age category. From 2017 onwards, the figures will be the unique number of persons under each age category. Due to this reason, the figures will be much lesser than the previous years. </t>
  </si>
  <si>
    <t>Source: Maldives Police Service</t>
  </si>
  <si>
    <t xml:space="preserve">ނޯޓު: މިތާވަލުގައި ހިމެނެނީ ހަމައެކަނި މަސްތުވާތަކެތި (ހިކި ތަކެތި) ބޭނުންކުރި މީހުންގެ ޢަދަދެވެ. </t>
  </si>
  <si>
    <t>މަޢުލޫމާތު ދެއްވި ފަރާތް: މޯލްޑިވްސް ޕޮލިސް ސަރވިސް</t>
  </si>
  <si>
    <t>40+</t>
  </si>
  <si>
    <t>Type of Treatment</t>
  </si>
  <si>
    <t>0 - 14</t>
  </si>
  <si>
    <t>15 - 24</t>
  </si>
  <si>
    <t>25 - 34</t>
  </si>
  <si>
    <t>35 - 44</t>
  </si>
  <si>
    <t>45 &amp; over</t>
  </si>
  <si>
    <t>Cases Under Treatment</t>
  </si>
  <si>
    <t>Cases Released from Control</t>
  </si>
  <si>
    <t>Newly Detected Tuberculosis Cases</t>
  </si>
  <si>
    <t>Source:Health Protection Agency</t>
  </si>
  <si>
    <t xml:space="preserve">މަޢުލޫމާތު ދެއްވީ: ހެލްތް ޕްރޮޓެކްޝަން އޭޖެންސީ </t>
  </si>
  <si>
    <t>Type</t>
  </si>
  <si>
    <t>1. Cases Under Treatment</t>
  </si>
  <si>
    <t>2. Cases Released from Control</t>
  </si>
  <si>
    <t>2.1 Treatment completed ( Sputum negative )</t>
  </si>
  <si>
    <t>2.2 Cured ( Sputum positive )</t>
  </si>
  <si>
    <t>2.3 Transferred Out</t>
  </si>
  <si>
    <t xml:space="preserve">2.4 Default </t>
  </si>
  <si>
    <t>2.5 Failure</t>
  </si>
  <si>
    <t>Mortality of Tuberculosis Cases</t>
  </si>
  <si>
    <t>Relapse Cases *</t>
  </si>
  <si>
    <t>Newly Detected Tuberculosis  Cases</t>
  </si>
  <si>
    <t>2.1Treatment completed ( Sputum negative )</t>
  </si>
  <si>
    <t>* A person who has been declared cured of any form of TB in the past by a physician, after one full course of chemotherapy and has become re infected.</t>
  </si>
  <si>
    <t>Source: Center for Commununity Health Disease Control</t>
  </si>
  <si>
    <t xml:space="preserve">Locality </t>
  </si>
  <si>
    <t xml:space="preserve">Acute Respiratory Infection </t>
  </si>
  <si>
    <t>Viral Fever</t>
  </si>
  <si>
    <t xml:space="preserve">Diarrhoea </t>
  </si>
  <si>
    <t xml:space="preserve">Measles </t>
  </si>
  <si>
    <t>Scrub Typhus</t>
  </si>
  <si>
    <t>*Dengue Fever</t>
  </si>
  <si>
    <t xml:space="preserve">**Typhoid </t>
  </si>
  <si>
    <t>Under 5 years</t>
  </si>
  <si>
    <t>Above 5 years</t>
  </si>
  <si>
    <t xml:space="preserve">Male' </t>
  </si>
  <si>
    <t xml:space="preserve">Atoll </t>
  </si>
  <si>
    <t>HDh</t>
  </si>
  <si>
    <t>Sh</t>
  </si>
  <si>
    <t>Lh</t>
  </si>
  <si>
    <t>A Dh</t>
  </si>
  <si>
    <t>Dh</t>
  </si>
  <si>
    <t>Th</t>
  </si>
  <si>
    <t>GDh</t>
  </si>
  <si>
    <t>Gn</t>
  </si>
  <si>
    <t>* Include DHF and DSS cases / ** vital positive cases only</t>
  </si>
  <si>
    <t>Source: Health Protection Agency</t>
  </si>
  <si>
    <t>މަޢުލޫމާތު ދެއްވި ފަރާތް: ހެލްތް ޕްރޮޓެކްޝަން އޭޖެންސީ</t>
  </si>
  <si>
    <t>ބީ.ސީ.ޖީ</t>
  </si>
  <si>
    <t>ޓެޓްނަސް ޑިޕްތީރިއާ</t>
  </si>
  <si>
    <t>ހެޕަޓައިޓިސް ބީ</t>
  </si>
  <si>
    <t>ޕެންޓަވަލެންޓް ވެކްސިން</t>
  </si>
  <si>
    <t>cnisckev OailOp clwrOa</t>
  </si>
  <si>
    <t xml:space="preserve">އައި ޕީ </t>
  </si>
  <si>
    <t>އަތޮޅު</t>
  </si>
  <si>
    <t>މީސްލްސް، ރުބެއްލާ</t>
  </si>
  <si>
    <t>އެމް އެމް އާރް</t>
  </si>
  <si>
    <t>uzOD (IjIsIb) cnireaug</t>
  </si>
  <si>
    <t>uzOD (Td)</t>
  </si>
  <si>
    <t>uzOD (IvIpOa)</t>
  </si>
  <si>
    <t>Locality</t>
  </si>
  <si>
    <t>csclcsIm</t>
  </si>
  <si>
    <t>Bacillus Calmette–Guérin</t>
  </si>
  <si>
    <t>Tetanus Diptheria</t>
  </si>
  <si>
    <t>Hepatitis B</t>
  </si>
  <si>
    <t>Pentavalent Vaccine</t>
  </si>
  <si>
    <t>Oral Polio Vaccine</t>
  </si>
  <si>
    <t xml:space="preserve">IPV </t>
  </si>
  <si>
    <t xml:space="preserve">Measles Rubella </t>
  </si>
  <si>
    <t>MMR</t>
  </si>
  <si>
    <t>(Td Dozes *</t>
  </si>
  <si>
    <t>(bOPV) Dozes</t>
  </si>
  <si>
    <t>(BCG) Dozes</t>
  </si>
  <si>
    <t>1st</t>
  </si>
  <si>
    <t>2nd</t>
  </si>
  <si>
    <t>3rd</t>
  </si>
  <si>
    <t>ejcaWriLum</t>
  </si>
  <si>
    <t xml:space="preserve"> North Thiladhunmathi (H.A)</t>
  </si>
  <si>
    <t>ah</t>
  </si>
  <si>
    <t xml:space="preserve"> South Thiladhunmathi (H.Dh)</t>
  </si>
  <si>
    <t>dh</t>
  </si>
  <si>
    <t xml:space="preserve"> North Miladhunmadulu (Sh)</t>
  </si>
  <si>
    <t xml:space="preserve"> South Miladhunmadulu (N)</t>
  </si>
  <si>
    <t>n</t>
  </si>
  <si>
    <t xml:space="preserve"> North Maalhosmadulu (R)</t>
  </si>
  <si>
    <t>r</t>
  </si>
  <si>
    <t xml:space="preserve"> South Maalhosmadulu (B)</t>
  </si>
  <si>
    <t>b</t>
  </si>
  <si>
    <t xml:space="preserve"> Faadhippolhu (Lh)</t>
  </si>
  <si>
    <t xml:space="preserve"> Male' Atoll (K)</t>
  </si>
  <si>
    <t>k</t>
  </si>
  <si>
    <t xml:space="preserve"> North Ari Atoll (AA)</t>
  </si>
  <si>
    <t xml:space="preserve"> aa</t>
  </si>
  <si>
    <t xml:space="preserve"> South Ari Atoll (ADh)</t>
  </si>
  <si>
    <t>da</t>
  </si>
  <si>
    <t xml:space="preserve"> Felidhu Atoll (V)</t>
  </si>
  <si>
    <t>v</t>
  </si>
  <si>
    <t xml:space="preserve"> Mulakatholhu (M)</t>
  </si>
  <si>
    <t>m</t>
  </si>
  <si>
    <t xml:space="preserve"> North Nilandhe Atoll (F)</t>
  </si>
  <si>
    <t>f</t>
  </si>
  <si>
    <t xml:space="preserve"> South Nilandhe Atoll (D)</t>
  </si>
  <si>
    <t xml:space="preserve"> Kolhumadulu (Th)</t>
  </si>
  <si>
    <t>t</t>
  </si>
  <si>
    <t xml:space="preserve"> Hadhdhunmathi (L)</t>
  </si>
  <si>
    <t>l</t>
  </si>
  <si>
    <t xml:space="preserve"> North Huvadhu Atoll (GA)</t>
  </si>
  <si>
    <t>ag</t>
  </si>
  <si>
    <t xml:space="preserve"> South Huvadhu Atoll (GDh)</t>
  </si>
  <si>
    <t>dg</t>
  </si>
  <si>
    <t xml:space="preserve"> Fuvahmulah (Gn)</t>
  </si>
  <si>
    <t xml:space="preserve"> Addu Atoll (S)</t>
  </si>
  <si>
    <t>s</t>
  </si>
  <si>
    <t>Children vaccinated</t>
  </si>
  <si>
    <t>cniduk unuvedcnisckev</t>
  </si>
  <si>
    <t>Eligible children</t>
  </si>
  <si>
    <t>cniduk EhejcnEdcnisckev</t>
  </si>
  <si>
    <t>Coverage</t>
  </si>
  <si>
    <t>urwvcnim unuvedcnisckev</t>
  </si>
  <si>
    <t xml:space="preserve">* Td Dose is given to 15 - 49 yrs woman, 1st Pregnancy: Td1, Td2 </t>
  </si>
  <si>
    <t xml:space="preserve">           bOPV - bivalent Oral Polio Vaccine</t>
  </si>
  <si>
    <t>.eveSwnunehcnwa egudemed iaWrwhwa 49 iawWrwhwa 15 Ineved czOD cޑިޕްތީރިއާ cswncTeT</t>
  </si>
  <si>
    <t>Estimated coverage based on data's received from atoll health facilities</t>
  </si>
  <si>
    <t xml:space="preserve">             Td - Tetanus Toxide (Adult)</t>
  </si>
  <si>
    <t>ސިއްޚީ ފަރުވާދޭ ތަންތަނުން ލިބިފައިވާ މަޢުލޫމާތަށް ބިނާކޮށް ހަދާފައިވާ އަންދާޒީއެކެވެ.</t>
  </si>
  <si>
    <r>
      <rPr>
        <b/>
        <i/>
        <sz val="10"/>
        <rFont val="Calibri"/>
        <family val="2"/>
        <scheme val="minor"/>
      </rPr>
      <t>At Birth:</t>
    </r>
    <r>
      <rPr>
        <i/>
        <sz val="10"/>
        <rFont val="Calibri"/>
        <family val="2"/>
        <scheme val="minor"/>
      </rPr>
      <t xml:space="preserve"> BCG, Hepatitis B1,      </t>
    </r>
  </si>
  <si>
    <r>
      <rPr>
        <b/>
        <sz val="10"/>
        <color theme="1"/>
        <rFont val="Faruma"/>
      </rPr>
      <t>މަޢުލޫމާތު ދެއްވީ:</t>
    </r>
    <r>
      <rPr>
        <sz val="10"/>
        <color theme="1"/>
        <rFont val="Faruma"/>
      </rPr>
      <t xml:space="preserve"> ޤައުމީ ވެކްސިން ޕްރޮގްރާމް، ހެލްތް ޕްރޮޓެކްޝަން އޭޖެންސީ </t>
    </r>
  </si>
  <si>
    <r>
      <rPr>
        <b/>
        <i/>
        <sz val="10"/>
        <rFont val="Calibri"/>
        <family val="2"/>
        <scheme val="minor"/>
      </rPr>
      <t>2 months:</t>
    </r>
    <r>
      <rPr>
        <i/>
        <sz val="10"/>
        <rFont val="Calibri"/>
        <family val="2"/>
        <scheme val="minor"/>
      </rPr>
      <t xml:space="preserve"> bOPV1, Pentavalent 1  </t>
    </r>
  </si>
  <si>
    <r>
      <rPr>
        <b/>
        <i/>
        <sz val="10"/>
        <rFont val="Calibri"/>
        <family val="2"/>
        <scheme val="minor"/>
      </rPr>
      <t>4 months:</t>
    </r>
    <r>
      <rPr>
        <i/>
        <sz val="10"/>
        <rFont val="Calibri"/>
        <family val="2"/>
        <scheme val="minor"/>
      </rPr>
      <t xml:space="preserve"> bOPV2, Pentavalent 2</t>
    </r>
  </si>
  <si>
    <r>
      <rPr>
        <b/>
        <i/>
        <sz val="10"/>
        <rFont val="Calibri"/>
        <family val="2"/>
        <scheme val="minor"/>
      </rPr>
      <t xml:space="preserve">6 </t>
    </r>
    <r>
      <rPr>
        <sz val="11"/>
        <color theme="1"/>
        <rFont val="Calibri"/>
        <family val="2"/>
        <scheme val="minor"/>
      </rPr>
      <t>months:</t>
    </r>
    <r>
      <rPr>
        <i/>
        <sz val="10"/>
        <rFont val="Calibri"/>
        <family val="2"/>
        <scheme val="minor"/>
      </rPr>
      <t xml:space="preserve"> bOPV3, Pentavalent 3</t>
    </r>
  </si>
  <si>
    <t>IPV</t>
  </si>
  <si>
    <r>
      <rPr>
        <b/>
        <i/>
        <sz val="10"/>
        <rFont val="Calibri"/>
        <family val="2"/>
        <scheme val="minor"/>
      </rPr>
      <t>9 Months:</t>
    </r>
    <r>
      <rPr>
        <i/>
        <sz val="10"/>
        <rFont val="Calibri"/>
        <family val="2"/>
        <scheme val="minor"/>
      </rPr>
      <t xml:space="preserve"> Measles Rubella, Vitamin A  1</t>
    </r>
  </si>
  <si>
    <r>
      <rPr>
        <b/>
        <i/>
        <sz val="10"/>
        <rFont val="Calibri"/>
        <family val="2"/>
        <scheme val="minor"/>
      </rPr>
      <t>18 Months:</t>
    </r>
    <r>
      <rPr>
        <i/>
        <sz val="10"/>
        <rFont val="Calibri"/>
        <family val="2"/>
        <scheme val="minor"/>
      </rPr>
      <t xml:space="preserve"> Measles-Mumps-Rubella (MMR), Vitamin A 2</t>
    </r>
  </si>
  <si>
    <t>Td Vaccine:</t>
  </si>
  <si>
    <r>
      <rPr>
        <b/>
        <i/>
        <sz val="10"/>
        <rFont val="Calibri"/>
        <family val="2"/>
        <scheme val="minor"/>
      </rPr>
      <t>Childhood vaccine not completed:</t>
    </r>
    <r>
      <rPr>
        <i/>
        <sz val="10"/>
        <rFont val="Calibri"/>
        <family val="2"/>
        <scheme val="minor"/>
      </rPr>
      <t xml:space="preserve"> Td1st dose, Td2nd dose, Td3rd dose, Td4th dose, Td5th dose                                                                                               </t>
    </r>
  </si>
  <si>
    <r>
      <rPr>
        <b/>
        <i/>
        <sz val="10"/>
        <color theme="1"/>
        <rFont val="Times New Roman"/>
        <family val="1"/>
      </rPr>
      <t>Childhood vaccine completed:</t>
    </r>
    <r>
      <rPr>
        <i/>
        <sz val="10"/>
        <color theme="1"/>
        <rFont val="Times New Roman"/>
        <family val="1"/>
      </rPr>
      <t xml:space="preserve"> Td3rd dose, Td4th dose , Td5th dose</t>
    </r>
  </si>
  <si>
    <t>Diptheria Partasis Tatnus (DPT) Dozes: Combined with Pantavalent Vaccine since 2013</t>
  </si>
  <si>
    <t>Hepatitis B: Combined with Pantavalent Vaccine since 2013</t>
  </si>
  <si>
    <t>TT is replaced by Td in 2015</t>
  </si>
  <si>
    <t>Measles vaccine replaced by MR in 2017</t>
  </si>
  <si>
    <r>
      <rPr>
        <b/>
        <sz val="9"/>
        <rFont val="Calibri"/>
        <family val="2"/>
        <scheme val="minor"/>
      </rPr>
      <t xml:space="preserve">Source: </t>
    </r>
    <r>
      <rPr>
        <sz val="9"/>
        <rFont val="Calibri"/>
        <family val="2"/>
        <scheme val="minor"/>
      </rPr>
      <t>Health Protection Agency / National program on Immunization</t>
    </r>
  </si>
  <si>
    <t>Measles</t>
  </si>
  <si>
    <t>North Thiladhunmathi (HA)</t>
  </si>
  <si>
    <t>Thuraakunu</t>
  </si>
  <si>
    <t>Uligamu</t>
  </si>
  <si>
    <t>Mulhadhoo</t>
  </si>
  <si>
    <t>Hoarafushi</t>
  </si>
  <si>
    <t>Ihavandhoo</t>
  </si>
  <si>
    <t>Kelaa</t>
  </si>
  <si>
    <t>Vashafaru</t>
  </si>
  <si>
    <t>Dhidhdhoo</t>
  </si>
  <si>
    <t>Filladhoo</t>
  </si>
  <si>
    <t>Maarandhoo</t>
  </si>
  <si>
    <t>Thakandhoo</t>
  </si>
  <si>
    <t>Utheemu</t>
  </si>
  <si>
    <t>Muraidhoo</t>
  </si>
  <si>
    <t>Baarah</t>
  </si>
  <si>
    <t>South Thiladhunmathi (HDh)</t>
  </si>
  <si>
    <t>Faridhoo</t>
  </si>
  <si>
    <t>Hanimaadhoo</t>
  </si>
  <si>
    <t>Finey</t>
  </si>
  <si>
    <t>Naivaadhoo</t>
  </si>
  <si>
    <t>Hirimaradhoo</t>
  </si>
  <si>
    <t>Nolhivaranfaru</t>
  </si>
  <si>
    <t>Nellaidhoo</t>
  </si>
  <si>
    <t>Nolhivaramu</t>
  </si>
  <si>
    <t>Kurinbi</t>
  </si>
  <si>
    <t>Kunburudhoo</t>
  </si>
  <si>
    <t>Kulhudhuffushi</t>
  </si>
  <si>
    <t>Kumundhoo</t>
  </si>
  <si>
    <t>Neykurendhoo</t>
  </si>
  <si>
    <t>Vaikaradhoo</t>
  </si>
  <si>
    <t>Maavaidhoo</t>
  </si>
  <si>
    <t>Makunudhoo</t>
  </si>
  <si>
    <t>North Miladhunmadulu (Sh)</t>
  </si>
  <si>
    <t>Kanditheemu</t>
  </si>
  <si>
    <t>Noomaraa</t>
  </si>
  <si>
    <t>Goidhoo</t>
  </si>
  <si>
    <t>Feydhoo</t>
  </si>
  <si>
    <t>Feevah</t>
  </si>
  <si>
    <t>Billeffahi</t>
  </si>
  <si>
    <t>Foakaidhoo</t>
  </si>
  <si>
    <t>Narudhoo</t>
  </si>
  <si>
    <t>Maroshi</t>
  </si>
  <si>
    <t>Lhaimagu</t>
  </si>
  <si>
    <t>Komandhoo</t>
  </si>
  <si>
    <t>Maaun'goodhoo</t>
  </si>
  <si>
    <t>Funadhoo</t>
  </si>
  <si>
    <t>Milandhoo</t>
  </si>
  <si>
    <t>South Miladhunmadulu (N)</t>
  </si>
  <si>
    <t>Hen'badhoo</t>
  </si>
  <si>
    <t>Ken'dhikulhudhoo</t>
  </si>
  <si>
    <t>Maalhendhoo</t>
  </si>
  <si>
    <t>Kudafari</t>
  </si>
  <si>
    <t>Landhoo</t>
  </si>
  <si>
    <t>Maafaru</t>
  </si>
  <si>
    <t>Lhohi</t>
  </si>
  <si>
    <t>Miladhoo</t>
  </si>
  <si>
    <t>Magoodhoo</t>
  </si>
  <si>
    <t>Manadhoo</t>
  </si>
  <si>
    <t>Holhudhoo</t>
  </si>
  <si>
    <t>Fodhdhoo</t>
  </si>
  <si>
    <t>Velidhoo</t>
  </si>
  <si>
    <t>North Maalhosmadulu (R)</t>
  </si>
  <si>
    <t>Un'goofaaru</t>
  </si>
  <si>
    <t>Alifushi</t>
  </si>
  <si>
    <t>Vaadhoo</t>
  </si>
  <si>
    <t>Rasgetheemu</t>
  </si>
  <si>
    <t>An'golhitheemu</t>
  </si>
  <si>
    <t>Fainu</t>
  </si>
  <si>
    <t>Meedhoo</t>
  </si>
  <si>
    <t>Rasmaadhoo</t>
  </si>
  <si>
    <t>Kinolhas</t>
  </si>
  <si>
    <t>Dhuvaafaru</t>
  </si>
  <si>
    <t>Innamaadhoo</t>
  </si>
  <si>
    <t>Maduvvari</t>
  </si>
  <si>
    <t>Hulhudhuffaaru</t>
  </si>
  <si>
    <t>Maakurathu</t>
  </si>
  <si>
    <t>In'guraidhoo</t>
  </si>
  <si>
    <t>South Maalhosmadulu (B)</t>
  </si>
  <si>
    <t>Eydhafushi</t>
  </si>
  <si>
    <t>Kudarikilu</t>
  </si>
  <si>
    <t>Kamadhoo</t>
  </si>
  <si>
    <t>Dhonfanu</t>
  </si>
  <si>
    <t>Kihaadhoo</t>
  </si>
  <si>
    <t>Maalhos</t>
  </si>
  <si>
    <t>Fulhadhoo</t>
  </si>
  <si>
    <t>Fehendhoo</t>
  </si>
  <si>
    <t>Thulhaadhoo</t>
  </si>
  <si>
    <t>Hithaadhoo</t>
  </si>
  <si>
    <t>Kendhoo</t>
  </si>
  <si>
    <t>Daravandhoo</t>
  </si>
  <si>
    <t>Faadhippolhu (Lh)</t>
  </si>
  <si>
    <t>Naifaru</t>
  </si>
  <si>
    <t>Hinnavaru</t>
  </si>
  <si>
    <t>Kurendhoo</t>
  </si>
  <si>
    <t>Olhuvelifushi</t>
  </si>
  <si>
    <t>Male' Atoll (K)</t>
  </si>
  <si>
    <t>Thulusdhoo</t>
  </si>
  <si>
    <t>Guraidhoo</t>
  </si>
  <si>
    <t>Huraa</t>
  </si>
  <si>
    <t>Maafushi</t>
  </si>
  <si>
    <t>Himmafushi</t>
  </si>
  <si>
    <t>Kaashidhoo</t>
  </si>
  <si>
    <t>Gulhi</t>
  </si>
  <si>
    <t>Dhiffushi</t>
  </si>
  <si>
    <t>Gaafaru</t>
  </si>
  <si>
    <t>North Ari Atoll (AA)</t>
  </si>
  <si>
    <t>Rasdhoo</t>
  </si>
  <si>
    <t>Feridhoo</t>
  </si>
  <si>
    <t>Thoddoo</t>
  </si>
  <si>
    <t>Mathiveri</t>
  </si>
  <si>
    <t>Bodufolhudhoo</t>
  </si>
  <si>
    <t>Ukulhas</t>
  </si>
  <si>
    <t>Himandhoo</t>
  </si>
  <si>
    <t>South Ari Atoll (ADh)</t>
  </si>
  <si>
    <t>Omadhoo</t>
  </si>
  <si>
    <t>Kun'burudhoo</t>
  </si>
  <si>
    <t>Mahibadhoo</t>
  </si>
  <si>
    <t>Mandhoo</t>
  </si>
  <si>
    <t>Dhn'agethi</t>
  </si>
  <si>
    <t>Dhigurah</t>
  </si>
  <si>
    <t>Fenfushi</t>
  </si>
  <si>
    <t>Maamigili</t>
  </si>
  <si>
    <t>Felidhu Atoll (V)</t>
  </si>
  <si>
    <t>Fulidhoo</t>
  </si>
  <si>
    <t>Thinadhoo</t>
  </si>
  <si>
    <t>Felidhoo</t>
  </si>
  <si>
    <t>Keyodhoo</t>
  </si>
  <si>
    <t>Rakeedhoo</t>
  </si>
  <si>
    <t>Mulakatholhu (M)</t>
  </si>
  <si>
    <t>Raiymandhoo</t>
  </si>
  <si>
    <t>Veyvah</t>
  </si>
  <si>
    <t>Mulah</t>
  </si>
  <si>
    <t>Muli</t>
  </si>
  <si>
    <t>Naalaafushi</t>
  </si>
  <si>
    <t>Kolhufushi</t>
  </si>
  <si>
    <t>Dhiggaru</t>
  </si>
  <si>
    <t>North Nilandhe Atoll (F)</t>
  </si>
  <si>
    <t>Nilandhoo</t>
  </si>
  <si>
    <t>Dharan'boodhoo</t>
  </si>
  <si>
    <t>Biledhhdhoo</t>
  </si>
  <si>
    <t>Feali</t>
  </si>
  <si>
    <t>South Nilandhe Atoll (Dh)</t>
  </si>
  <si>
    <t>Ban'didhoo</t>
  </si>
  <si>
    <t>Rin'budhoo</t>
  </si>
  <si>
    <t>Hulhudeli</t>
  </si>
  <si>
    <t>Vaani</t>
  </si>
  <si>
    <t>Maaen'boodhoo</t>
  </si>
  <si>
    <t>Kudahuvadhoo</t>
  </si>
  <si>
    <t>Kolhumadulu (Th)</t>
  </si>
  <si>
    <t>Veymandoo</t>
  </si>
  <si>
    <t>Thimarafushi</t>
  </si>
  <si>
    <t>Madifushi</t>
  </si>
  <si>
    <t>Hirilandhoo</t>
  </si>
  <si>
    <t>Buruni</t>
  </si>
  <si>
    <t>Vilufushi</t>
  </si>
  <si>
    <t>Vandhoo</t>
  </si>
  <si>
    <t>Gaadhiffushi</t>
  </si>
  <si>
    <t>Kinbidhoo</t>
  </si>
  <si>
    <t>Kan'doodhoo</t>
  </si>
  <si>
    <t>Dhiyamigili</t>
  </si>
  <si>
    <t>Hadhdhunmathi (L)</t>
  </si>
  <si>
    <t>Ishdhoo</t>
  </si>
  <si>
    <t>Dhan'bidhoo</t>
  </si>
  <si>
    <t>Maabaidhoo</t>
  </si>
  <si>
    <t>Mundoo</t>
  </si>
  <si>
    <t>Gamu</t>
  </si>
  <si>
    <t>Maavah</t>
  </si>
  <si>
    <t>Fonadhoo</t>
  </si>
  <si>
    <t>Gaadhoo</t>
  </si>
  <si>
    <t>Maamendhoo</t>
  </si>
  <si>
    <t>Hithadhoo</t>
  </si>
  <si>
    <t>Kunahandhoo</t>
  </si>
  <si>
    <t>Kalhaidhoo</t>
  </si>
  <si>
    <t>North Huvadhu Atoll (GA)</t>
  </si>
  <si>
    <t>Viligili</t>
  </si>
  <si>
    <t>Kolamaafushi</t>
  </si>
  <si>
    <t>Devvadhoo</t>
  </si>
  <si>
    <t>Dhaandhoo</t>
  </si>
  <si>
    <t>Kodey</t>
  </si>
  <si>
    <t>Gemanafushi</t>
  </si>
  <si>
    <t>Kandhuhulhudhoo</t>
  </si>
  <si>
    <t>South Huvadhu Atoll (GDh)</t>
  </si>
  <si>
    <t>Gadhdhoo</t>
  </si>
  <si>
    <t>Nadallaa</t>
  </si>
  <si>
    <t>Faresmaathoda</t>
  </si>
  <si>
    <t>Fiyoari</t>
  </si>
  <si>
    <t>Rathafandhoo</t>
  </si>
  <si>
    <t>Hoadhedhdhoo</t>
  </si>
  <si>
    <t>Madaveli</t>
  </si>
  <si>
    <t>Fuvahmulah (Gn)</t>
  </si>
  <si>
    <t>Fuvahmulah</t>
  </si>
  <si>
    <t>Addu Atoll (S)</t>
  </si>
  <si>
    <t>Maradhoo</t>
  </si>
  <si>
    <t>Maradhoofeydhoo</t>
  </si>
  <si>
    <t>Hulhudhoo</t>
  </si>
  <si>
    <t>Source: Centre for Community Health and Disease Control / EPI program</t>
  </si>
  <si>
    <t xml:space="preserve">HPA COMMENT:  would like remove  table 6.11 from now onwards as it is very minor data to publish and table 6.10 shows summary of the 6.11 as well. </t>
  </si>
  <si>
    <t>cTEmiawlckcswliseb</t>
  </si>
  <si>
    <t>cDiawsckoT cswncTeT</t>
  </si>
  <si>
    <t>Ib csiTiawTwpeh</t>
  </si>
  <si>
    <t>uzOD (ITIT)</t>
  </si>
  <si>
    <t>Bacillus</t>
  </si>
  <si>
    <t>Tetanus Toxide</t>
  </si>
  <si>
    <t>Climate Guerin</t>
  </si>
  <si>
    <t>(TT) Dozes *  (Pregnant women)</t>
  </si>
  <si>
    <t>(OPV) Dozes</t>
  </si>
  <si>
    <t>4th</t>
  </si>
  <si>
    <t>MHC (Dhamana Veshi)</t>
  </si>
  <si>
    <t>HMH</t>
  </si>
  <si>
    <t>VHC</t>
  </si>
  <si>
    <t>Hanimaadhoo HC</t>
  </si>
  <si>
    <t>Finey HP</t>
  </si>
  <si>
    <t>Naavaaidhoo HP</t>
  </si>
  <si>
    <t>Hirimaradhoo HP</t>
  </si>
  <si>
    <t>Nolhivaranfaru HC</t>
  </si>
  <si>
    <t>Neillaidhoo</t>
  </si>
  <si>
    <t>Nolhivaram HC</t>
  </si>
  <si>
    <t>Kurinbee HP</t>
  </si>
  <si>
    <t>Kulhudhuffushi RH</t>
  </si>
  <si>
    <t>Kumundhoo HC</t>
  </si>
  <si>
    <t>Neykurendhoo HC</t>
  </si>
  <si>
    <t>Vaikaradhoo HC</t>
  </si>
  <si>
    <t>Makunudhoo HC</t>
  </si>
  <si>
    <t>Kanditheem HC</t>
  </si>
  <si>
    <t>Noomara HC</t>
  </si>
  <si>
    <t>Goidhoo HC</t>
  </si>
  <si>
    <t>Feydhoo HC</t>
  </si>
  <si>
    <t>Feevah HC</t>
  </si>
  <si>
    <t>Bileiyfahi HC</t>
  </si>
  <si>
    <t>Fokaidhoo HC</t>
  </si>
  <si>
    <t>Narudhoo HC</t>
  </si>
  <si>
    <t>Maroshi HC</t>
  </si>
  <si>
    <t>Lhaimagu HC</t>
  </si>
  <si>
    <t>Komandoo HC</t>
  </si>
  <si>
    <t>Maaugoodhoo HC</t>
  </si>
  <si>
    <t>Funadhoo AH</t>
  </si>
  <si>
    <t>Milandhoo HC</t>
  </si>
  <si>
    <t>Henbadhoo HC</t>
  </si>
  <si>
    <t>Ken'dhikulhudhoo HC</t>
  </si>
  <si>
    <t>Maalhendhoo HC</t>
  </si>
  <si>
    <t>Kudafari HC</t>
  </si>
  <si>
    <t>Landhoo HP</t>
  </si>
  <si>
    <t>Maafaru HC</t>
  </si>
  <si>
    <t>Lhohi HC</t>
  </si>
  <si>
    <t>Miladhoo HC</t>
  </si>
  <si>
    <t>Magoodhoo HP</t>
  </si>
  <si>
    <t>Manadhoo AH</t>
  </si>
  <si>
    <t>Holhudhoo HC</t>
  </si>
  <si>
    <t>Fohdhoo</t>
  </si>
  <si>
    <t>Velidhoo HC</t>
  </si>
  <si>
    <t>Alifushi HC</t>
  </si>
  <si>
    <t xml:space="preserve">Vaadhoo </t>
  </si>
  <si>
    <t>Rasgetheem</t>
  </si>
  <si>
    <t>Angolhitheem hp</t>
  </si>
  <si>
    <t>Hulhudhuffaaru HC</t>
  </si>
  <si>
    <t>Ungoofaaru RH</t>
  </si>
  <si>
    <t>Maakurathu HC</t>
  </si>
  <si>
    <t>Rasmaadhoo HC</t>
  </si>
  <si>
    <t xml:space="preserve">Maduvvari HC </t>
  </si>
  <si>
    <t>Inguraidhoo HC</t>
  </si>
  <si>
    <t>Fainu hp</t>
  </si>
  <si>
    <t>Meedhoo HC</t>
  </si>
  <si>
    <t>Kinolhus hp</t>
  </si>
  <si>
    <t>Kudarikilu HP</t>
  </si>
  <si>
    <t>Kamadhoo HP</t>
  </si>
  <si>
    <t>Kendhoo HC</t>
  </si>
  <si>
    <t>Dhonfanu HP</t>
  </si>
  <si>
    <t>Kihaadhoo HP</t>
  </si>
  <si>
    <t>Maalhos HP</t>
  </si>
  <si>
    <t>Dharavandhoo HC</t>
  </si>
  <si>
    <t>Eydhafushi AH</t>
  </si>
  <si>
    <t>Thulhaadhoo HC</t>
  </si>
  <si>
    <t>Hithaadhoo HC</t>
  </si>
  <si>
    <t>Fulhadhoo FHS</t>
  </si>
  <si>
    <t>Fehendhoo FHS</t>
  </si>
  <si>
    <t>Kaashidhoo HC</t>
  </si>
  <si>
    <t>Gaafaru HP</t>
  </si>
  <si>
    <t>Dhiffushi HP</t>
  </si>
  <si>
    <t>Thulusdhoo HC</t>
  </si>
  <si>
    <t>Huraa HC</t>
  </si>
  <si>
    <t>Hinmafushi</t>
  </si>
  <si>
    <t>Gulhi HC</t>
  </si>
  <si>
    <t>Maafushi HC</t>
  </si>
  <si>
    <t>Guraidhoo HC</t>
  </si>
  <si>
    <t>Rasdhoo AH</t>
  </si>
  <si>
    <t>Thoddoo HC</t>
  </si>
  <si>
    <t>Ukulhas HC</t>
  </si>
  <si>
    <t>Mathiveri HC</t>
  </si>
  <si>
    <t>Bodufoludhoo HC</t>
  </si>
  <si>
    <t>Feridhoo HC</t>
  </si>
  <si>
    <t>Maalhos HC</t>
  </si>
  <si>
    <t>Himandhoo HC</t>
  </si>
  <si>
    <t>Hangn'aameedhoo</t>
  </si>
  <si>
    <t xml:space="preserve">Thinadhoo </t>
  </si>
  <si>
    <t>Feeali HC</t>
  </si>
  <si>
    <t>Bileidhoo HC</t>
  </si>
  <si>
    <t>Dharanboodhoo HP</t>
  </si>
  <si>
    <t>Nilandhoo HC</t>
  </si>
  <si>
    <t xml:space="preserve">Kudahuvadhoo </t>
  </si>
  <si>
    <t xml:space="preserve">Meedhoo </t>
  </si>
  <si>
    <t>Maaenboodhoo</t>
  </si>
  <si>
    <t xml:space="preserve">Bandidhoo </t>
  </si>
  <si>
    <t xml:space="preserve">Hulhudheli </t>
  </si>
  <si>
    <t>Rinbudhoo</t>
  </si>
  <si>
    <t xml:space="preserve">Buruni </t>
  </si>
  <si>
    <t xml:space="preserve">Vilufushi </t>
  </si>
  <si>
    <t xml:space="preserve">Madifushi </t>
  </si>
  <si>
    <t xml:space="preserve">Dhiyamigili </t>
  </si>
  <si>
    <t xml:space="preserve">Guraidhoo </t>
  </si>
  <si>
    <t xml:space="preserve">Kan'doodhoo </t>
  </si>
  <si>
    <t xml:space="preserve">Vandhoo </t>
  </si>
  <si>
    <t xml:space="preserve">Hirilandhoo </t>
  </si>
  <si>
    <t xml:space="preserve">Gadhifushi </t>
  </si>
  <si>
    <t xml:space="preserve">Thimarafushi </t>
  </si>
  <si>
    <t xml:space="preserve">Kinbidhoo </t>
  </si>
  <si>
    <t xml:space="preserve">Omadhoo </t>
  </si>
  <si>
    <t xml:space="preserve">Isdhoo - Kalhaidhoo </t>
  </si>
  <si>
    <t xml:space="preserve">Dhanbidhoo </t>
  </si>
  <si>
    <t xml:space="preserve">Mundoo </t>
  </si>
  <si>
    <t>Gan</t>
  </si>
  <si>
    <t xml:space="preserve">Maavashu </t>
  </si>
  <si>
    <t xml:space="preserve">Fonadhoo </t>
  </si>
  <si>
    <t xml:space="preserve">Maamendhoo  </t>
  </si>
  <si>
    <t xml:space="preserve">Hithadhoo </t>
  </si>
  <si>
    <t xml:space="preserve">Kunahandhoo </t>
  </si>
  <si>
    <t>Villigilli</t>
  </si>
  <si>
    <t xml:space="preserve">Maamendhoo </t>
  </si>
  <si>
    <t xml:space="preserve">Nilandhoo </t>
  </si>
  <si>
    <t>Dhevvadhoo</t>
  </si>
  <si>
    <t xml:space="preserve">Dhaandhoo </t>
  </si>
  <si>
    <t xml:space="preserve">Kondey </t>
  </si>
  <si>
    <t xml:space="preserve">Kanduhulhudhoo </t>
  </si>
  <si>
    <t>Ma.Feydhoo</t>
  </si>
  <si>
    <t>* Td coverage (2 doses) is for Pregnat women in the republic.</t>
  </si>
  <si>
    <t xml:space="preserve">*DPT- No longer used in national vaccine schedule. </t>
  </si>
  <si>
    <t>* Hep B  alone vaccine is given only as birth dose.</t>
  </si>
  <si>
    <t xml:space="preserve"> DPT is no longer used in National Vaccine schedule</t>
  </si>
  <si>
    <t xml:space="preserve"> we are now calculating the percent of pregnancy 2 doses only .</t>
  </si>
  <si>
    <t xml:space="preserve"> Hep B - alone vaccine is given as a birth dose only.</t>
  </si>
  <si>
    <t>Source: Health Protection Agency / EPI program</t>
  </si>
  <si>
    <t xml:space="preserve">           OPV - Oral Polio Vaccine</t>
  </si>
  <si>
    <t xml:space="preserve">             TT - Tetanus Toxide</t>
  </si>
  <si>
    <t>2015 ,WzWdcnwa egurwvcnim Wviawfivedcnisckev :6.11 ulwvWt</t>
  </si>
  <si>
    <t>Table 6.11: ESTIMATED IMMUNIZATION COVERAGE BY ISLAND, 2015</t>
  </si>
  <si>
    <t xml:space="preserve">  </t>
  </si>
  <si>
    <t xml:space="preserve">( % ) </t>
  </si>
  <si>
    <t>cnwt</t>
  </si>
  <si>
    <t xml:space="preserve"> HA</t>
  </si>
  <si>
    <t xml:space="preserve"> HDh</t>
  </si>
  <si>
    <t xml:space="preserve"> Sh</t>
  </si>
  <si>
    <t xml:space="preserve"> N</t>
  </si>
  <si>
    <t xml:space="preserve"> R</t>
  </si>
  <si>
    <t xml:space="preserve"> AA</t>
  </si>
  <si>
    <t>ADh</t>
  </si>
  <si>
    <t xml:space="preserve"> L</t>
  </si>
  <si>
    <t xml:space="preserve">               ejcaWriLum</t>
  </si>
  <si>
    <t>Both Sexes</t>
  </si>
  <si>
    <t xml:space="preserve">        cscnijed</t>
  </si>
  <si>
    <t>cnehirif</t>
  </si>
  <si>
    <t>cnehcnwa</t>
  </si>
  <si>
    <t xml:space="preserve">                 elWm</t>
  </si>
  <si>
    <t xml:space="preserve">               cawtuLotwa</t>
  </si>
  <si>
    <t>Anaesthesiology</t>
  </si>
  <si>
    <t>Dermatology</t>
  </si>
  <si>
    <t>Dietetics and nutrition therapy</t>
  </si>
  <si>
    <t>Ent</t>
  </si>
  <si>
    <t>Internal medicine</t>
  </si>
  <si>
    <t>Neuro surgery</t>
  </si>
  <si>
    <t>Obstetrics and gynaecology</t>
  </si>
  <si>
    <t>Onco surgery</t>
  </si>
  <si>
    <t>Ophthalmology</t>
  </si>
  <si>
    <t>Optometry</t>
  </si>
  <si>
    <t>Orthopaedics</t>
  </si>
  <si>
    <t>Paediatrics</t>
  </si>
  <si>
    <t>Post interventional clinic</t>
  </si>
  <si>
    <t>Prosthetics and orthotics</t>
  </si>
  <si>
    <t>Psychiatry</t>
  </si>
  <si>
    <t>Respiratory medicine</t>
  </si>
  <si>
    <t>Surgery</t>
  </si>
  <si>
    <t>Other ( casualty)</t>
  </si>
  <si>
    <r>
      <t xml:space="preserve">Table 6.18: TOTAL NO. OF REPORTED CASES BY SELECTED </t>
    </r>
    <r>
      <rPr>
        <b/>
        <sz val="11"/>
        <color indexed="8"/>
        <rFont val="Calibri"/>
        <family val="2"/>
      </rPr>
      <t xml:space="preserve"> DISEASES BY ISLAND, 2017</t>
    </r>
  </si>
  <si>
    <t>ތާވަލު 6.18: ރަށްރަށުން ރިޕޯޓްކުރެވިފައިވާ ބަލިތައް، 2017</t>
  </si>
  <si>
    <t>Table 6.19: ESTIMATED IMMUNIZATION COVERAGE, 2018</t>
  </si>
  <si>
    <t>2018 ,WzWdcnwa egurwvcnim Wviawfivedcnisckev  :6.19 ulwvWt</t>
  </si>
  <si>
    <t>Table 6.20: ESTIMATED IMMUNIZATION COVERAGE BY ISLAND, 2016</t>
  </si>
  <si>
    <t>2016 ,WzWdcnwa egurwvcnim Wviawfivedcnisckev :6.20 ulwvWt</t>
  </si>
  <si>
    <t xml:space="preserve">       (ah)  iruburutua Itwmcnudwlit</t>
  </si>
  <si>
    <t>(dh) irubunuked Itwmcnudwlit</t>
  </si>
  <si>
    <t>(S) iruburutua uluDwmcnudwlim</t>
  </si>
  <si>
    <t>(n) irubunuked uluDwmcnudwlim</t>
  </si>
  <si>
    <t>(r) iruburutuauluDwmcsoLWm</t>
  </si>
  <si>
    <t>(b) irubunukeduluDwcsoLWm</t>
  </si>
  <si>
    <t>(L) uLopcaidWf</t>
  </si>
  <si>
    <t>(k) uLotwa elWm</t>
  </si>
  <si>
    <t>(aa) iruburutuauLotwairwa</t>
  </si>
  <si>
    <t>(da) iruburutuauLotwairwa</t>
  </si>
  <si>
    <t>(v) uLotwa udilef</t>
  </si>
  <si>
    <t>(m) uLotwkwlum</t>
  </si>
  <si>
    <t>(f) iruburutua uLotwaedcnwlin</t>
  </si>
  <si>
    <t>(d) irubunuked uLotwaedcnwlin</t>
  </si>
  <si>
    <t>(t) uluDwmuLok</t>
  </si>
  <si>
    <t>(l) itwmcnudcawh</t>
  </si>
  <si>
    <t>(ag) iruburutua uLotwaudwvuh</t>
  </si>
  <si>
    <t xml:space="preserve"> (dg) irubunuked uLotwaudwvuh</t>
  </si>
  <si>
    <t>(N)cawlumcawvuf</t>
  </si>
  <si>
    <t>(s) uLotwauDcawa</t>
  </si>
  <si>
    <r>
      <t xml:space="preserve">Table 6.17: TOTAL NO. OF REPORTED CASES BY SELECTED </t>
    </r>
    <r>
      <rPr>
        <b/>
        <sz val="11"/>
        <color indexed="8"/>
        <rFont val="Calibri"/>
        <family val="2"/>
      </rPr>
      <t xml:space="preserve"> DISEASES BY LOCALITY, 2017</t>
    </r>
  </si>
  <si>
    <t>ތާވަލު 6.17: ތަނުގެ ގޮތުން ރިޕޯޓްކުރެވިފައިވާ ބަލިތައް، 2017</t>
  </si>
  <si>
    <t>Table 6.4: INPATIENT BEDS IN HEALTH FACILITIES - 2016 - 2019</t>
  </si>
  <si>
    <t>Table 6.10: Number of Inpatients by speciality and sex, 2019</t>
  </si>
  <si>
    <r>
      <t xml:space="preserve">Table 6.17: TOTAL NO. OF REPORTED CASES BY SELECTED </t>
    </r>
    <r>
      <rPr>
        <b/>
        <sz val="11"/>
        <color indexed="8"/>
        <rFont val="Calibri"/>
        <family val="2"/>
      </rPr>
      <t xml:space="preserve"> DISEASES BY LOCALITY, 2018</t>
    </r>
  </si>
  <si>
    <t>ތާވަލު 6.17: ތަނުގެ ގޮތުން ރިޕޯޓްކުރެވިފައިވާ ބަލިތައް، 2018</t>
  </si>
  <si>
    <t>ތާވަލު 6.17: ތަނުގެ ގޮތުން ރިޕޯޓްކުރެވިފައިވާ ބަލިތައް، 2019</t>
  </si>
  <si>
    <r>
      <t xml:space="preserve">Table 6.17: TOTAL NO. OF REPORTED CASES BY SELECTED </t>
    </r>
    <r>
      <rPr>
        <b/>
        <sz val="11"/>
        <color indexed="8"/>
        <rFont val="Calibri"/>
        <family val="2"/>
      </rPr>
      <t xml:space="preserve"> DISEASES BY LOCALITY, 2019</t>
    </r>
  </si>
  <si>
    <t>Kalaidhoo</t>
  </si>
  <si>
    <r>
      <t xml:space="preserve">Table 6.18: TOTAL NO. OF REPORTED CASES BY SELECTED </t>
    </r>
    <r>
      <rPr>
        <b/>
        <sz val="11"/>
        <color indexed="8"/>
        <rFont val="Calibri"/>
        <family val="2"/>
      </rPr>
      <t xml:space="preserve"> DISEASES BY ISLAND, 2018</t>
    </r>
  </si>
  <si>
    <t>ތާވަލު 6.18: ރަށްރަށުން ރިޕޯޓްކުރެވިފައިވާ ބަލިތައް، 2018</t>
  </si>
  <si>
    <t>ތާވަލު 6.18: ރަށްރަށުން ރިޕޯޓްކުރެވިފައިވާ ބަލިތައް، 2019</t>
  </si>
  <si>
    <r>
      <t xml:space="preserve">Table 6.18: TOTAL NO. OF REPORTED CASES BY SELECTED </t>
    </r>
    <r>
      <rPr>
        <b/>
        <sz val="11"/>
        <color indexed="8"/>
        <rFont val="Calibri"/>
        <family val="2"/>
      </rPr>
      <t xml:space="preserve"> DISEASES BY ISLAND, 2019</t>
    </r>
  </si>
  <si>
    <t>Internal Medicine</t>
  </si>
  <si>
    <t>Neuro Surgery</t>
  </si>
  <si>
    <t>Fertility &amp; Reproduction</t>
  </si>
  <si>
    <t>Gastroenterology</t>
  </si>
  <si>
    <t>Prosthetics and Orthotics</t>
  </si>
  <si>
    <t>0</t>
  </si>
  <si>
    <t>Data taken from the HR reports collected from health facilities via DHIS2</t>
  </si>
  <si>
    <t xml:space="preserve">Atoll data includes hospitals and Health Centers </t>
  </si>
  <si>
    <t>Pvt. Sector data includes ADK,IMDC,TreeTop hospital only ,IMDC is the only private hospital in periphery</t>
  </si>
  <si>
    <r>
      <t>Psycho-social Education Sessions</t>
    </r>
    <r>
      <rPr>
        <vertAlign val="superscript"/>
        <sz val="10"/>
        <rFont val="Calibri"/>
        <family val="2"/>
        <scheme val="minor"/>
      </rPr>
      <t>9_/</t>
    </r>
  </si>
  <si>
    <r>
      <t xml:space="preserve">ސައިކޯސޯޝަލް އެޑިއުކޭޝަން ސެޝަންގެ ޢަދަދު  </t>
    </r>
    <r>
      <rPr>
        <vertAlign val="superscript"/>
        <sz val="10"/>
        <rFont val="Faruma"/>
      </rPr>
      <t>9/_</t>
    </r>
  </si>
  <si>
    <r>
      <rPr>
        <i/>
        <vertAlign val="superscript"/>
        <sz val="9"/>
        <color theme="1"/>
        <rFont val="Calibri"/>
        <family val="2"/>
        <scheme val="minor"/>
      </rPr>
      <t>9_/</t>
    </r>
    <r>
      <rPr>
        <i/>
        <sz val="9"/>
        <color theme="1"/>
        <rFont val="Calibri"/>
        <family val="2"/>
        <scheme val="minor"/>
      </rPr>
      <t xml:space="preserve"> Psyco-social Education Session Service Started on January 2017</t>
    </r>
  </si>
  <si>
    <t>9/_ ނަފްސާނީ މައްސަލަތަކަށް އެހީތެރިވެދިނުމުގެ ގޮތުން ހުރިހާ އުމުރެއްގެ މީހުންނަށް ޙާއްޞަކޮށް 2017 ޖެނުއަރީ މަހުން ފެށިގެން ސައިކޯސޯޝަލް އެޑިއުކޭޝަންގެ ޚިދުމަތް ފޯރުކޮށްދޭން ވަނީ ފަށާފައެވެ.</t>
  </si>
  <si>
    <t>Table 6.10: Number of Inpatients by speciality and sex, 2020</t>
  </si>
  <si>
    <t>Table 6.13:  Number of registered  thalassaemia cases by Age group and sex, 2020</t>
  </si>
  <si>
    <t>ތާވަލު 6.13: ޖިންސުގެ ގޮތުން އަލަށް ރަޖިސްޓްރީކުރެވިފައިވާ ތެލެސީމިއާ ކުދިންގެ އަދަދު، 2020</t>
  </si>
  <si>
    <t>HbE trait  (%)</t>
  </si>
  <si>
    <t>HbD trait  (%)</t>
  </si>
  <si>
    <t>HbS trait  (%)</t>
  </si>
  <si>
    <t>Homozygous D (%)</t>
  </si>
  <si>
    <t>IDA (%)</t>
  </si>
  <si>
    <t>DNA (%)</t>
  </si>
  <si>
    <t>Cardiovascular and Thoracic surgery</t>
  </si>
  <si>
    <t>ކާޑިއޯވަސްކިއުލަރ އެންޑް ތޮރެކިކް ސަރޖަރީ</t>
  </si>
  <si>
    <t>އެތެރެހަށީގެ ބަލިތައް</t>
  </si>
  <si>
    <t>ގޮހޮރުގެ ބަލިތައް</t>
  </si>
  <si>
    <t>ނިއުރޯ ސަރގަރީ</t>
  </si>
  <si>
    <t>Center for mental health</t>
  </si>
  <si>
    <t xml:space="preserve"> Endocrinology</t>
  </si>
  <si>
    <t>National diabetes center</t>
  </si>
  <si>
    <t>PNC paediatrics</t>
  </si>
  <si>
    <t>Endocrinology</t>
  </si>
  <si>
    <t>Paediatrics  Cardiology</t>
  </si>
  <si>
    <r>
      <t>Cervical Cancer VIA Test Clients</t>
    </r>
    <r>
      <rPr>
        <vertAlign val="superscript"/>
        <sz val="10"/>
        <rFont val="Calibri"/>
        <family val="2"/>
        <scheme val="minor"/>
      </rPr>
      <t>2_/</t>
    </r>
  </si>
  <si>
    <r>
      <t>NCD Clients</t>
    </r>
    <r>
      <rPr>
        <vertAlign val="superscript"/>
        <sz val="10"/>
        <rFont val="Calibri"/>
        <family val="2"/>
        <scheme val="minor"/>
      </rPr>
      <t>3_/</t>
    </r>
  </si>
  <si>
    <t>Counseling Service4_/</t>
  </si>
  <si>
    <r>
      <t>Gastroentrology OPD</t>
    </r>
    <r>
      <rPr>
        <vertAlign val="superscript"/>
        <sz val="10"/>
        <rFont val="Calibri"/>
        <family val="2"/>
        <scheme val="minor"/>
      </rPr>
      <t>5_/</t>
    </r>
  </si>
  <si>
    <r>
      <t>Rheumatology OPD</t>
    </r>
    <r>
      <rPr>
        <vertAlign val="superscript"/>
        <sz val="10"/>
        <rFont val="Calibri"/>
        <family val="2"/>
        <scheme val="minor"/>
      </rPr>
      <t>5_/</t>
    </r>
  </si>
  <si>
    <r>
      <t>Heamatology/Oncology OPD</t>
    </r>
    <r>
      <rPr>
        <vertAlign val="superscript"/>
        <sz val="10"/>
        <rFont val="Calibri"/>
        <family val="2"/>
        <scheme val="minor"/>
      </rPr>
      <t>5_/</t>
    </r>
  </si>
  <si>
    <r>
      <t>Tobacco Cessation Sessions</t>
    </r>
    <r>
      <rPr>
        <vertAlign val="superscript"/>
        <sz val="10"/>
        <rFont val="Calibri"/>
        <family val="2"/>
        <scheme val="minor"/>
      </rPr>
      <t>6_/</t>
    </r>
  </si>
  <si>
    <r>
      <t>Home Visits</t>
    </r>
    <r>
      <rPr>
        <vertAlign val="superscript"/>
        <sz val="10"/>
        <rFont val="Calibri"/>
        <family val="2"/>
        <scheme val="minor"/>
      </rPr>
      <t>7_/</t>
    </r>
  </si>
  <si>
    <r>
      <t>Adolescent Health Clinic Clients</t>
    </r>
    <r>
      <rPr>
        <vertAlign val="superscript"/>
        <sz val="10"/>
        <rFont val="Calibri"/>
        <family val="2"/>
        <scheme val="minor"/>
      </rPr>
      <t>8_/</t>
    </r>
  </si>
  <si>
    <r>
      <t>Psycho-social Support Sessions</t>
    </r>
    <r>
      <rPr>
        <vertAlign val="superscript"/>
        <sz val="10"/>
        <rFont val="Calibri"/>
        <family val="2"/>
        <scheme val="minor"/>
      </rPr>
      <t>10_/</t>
    </r>
  </si>
  <si>
    <r>
      <t xml:space="preserve">ސައިކޯސޯޝަލް ސަޕޯޓް ސެޝަންގެ ޢަދަދު  </t>
    </r>
    <r>
      <rPr>
        <vertAlign val="superscript"/>
        <sz val="10"/>
        <rFont val="Faruma"/>
      </rPr>
      <t>10/_</t>
    </r>
  </si>
  <si>
    <r>
      <t>Nutrition Counselling Sessions</t>
    </r>
    <r>
      <rPr>
        <vertAlign val="superscript"/>
        <sz val="10"/>
        <rFont val="Calibri"/>
        <family val="2"/>
        <scheme val="minor"/>
      </rPr>
      <t>10_/</t>
    </r>
  </si>
  <si>
    <r>
      <t xml:space="preserve">ނިއުޓްރިޝަން ކައުންސެލިން ސެޝަންގެ ޢަދަދު  </t>
    </r>
    <r>
      <rPr>
        <vertAlign val="superscript"/>
        <sz val="10"/>
        <rFont val="Faruma"/>
      </rPr>
      <t>10/_</t>
    </r>
  </si>
  <si>
    <r>
      <t>Phone Counselling Sessions</t>
    </r>
    <r>
      <rPr>
        <vertAlign val="superscript"/>
        <sz val="10"/>
        <rFont val="Calibri"/>
        <family val="2"/>
        <scheme val="minor"/>
      </rPr>
      <t>10_/</t>
    </r>
  </si>
  <si>
    <r>
      <t xml:space="preserve">ފޯނުން ކައުންސެލިން ސެޝަން ނަގައިދިން ޢަދަދު  </t>
    </r>
    <r>
      <rPr>
        <vertAlign val="superscript"/>
        <sz val="10"/>
        <rFont val="Faruma"/>
      </rPr>
      <t>10/_</t>
    </r>
  </si>
  <si>
    <r>
      <t>Phone Psycho-social Education Sessions</t>
    </r>
    <r>
      <rPr>
        <vertAlign val="superscript"/>
        <sz val="10"/>
        <rFont val="Calibri"/>
        <family val="2"/>
        <scheme val="minor"/>
      </rPr>
      <t>10_/</t>
    </r>
  </si>
  <si>
    <r>
      <t xml:space="preserve">ފޯނުން ސައިކޯސޯޝަލް އެޑިއުކޭޝަން ސެޝަން ނަގައިދިން ޢަދަދު  </t>
    </r>
    <r>
      <rPr>
        <vertAlign val="superscript"/>
        <sz val="10"/>
        <rFont val="Faruma"/>
      </rPr>
      <t>10/_</t>
    </r>
  </si>
  <si>
    <r>
      <t>Phone Psycho-social Support Sessions</t>
    </r>
    <r>
      <rPr>
        <vertAlign val="superscript"/>
        <sz val="10"/>
        <rFont val="Calibri"/>
        <family val="2"/>
        <scheme val="minor"/>
      </rPr>
      <t>10_/</t>
    </r>
  </si>
  <si>
    <r>
      <t xml:space="preserve">ފޯނުންސައިކޯސޯޝަލް ސަޕޯޓް ސެޝަން ނަގައިދިން ޢަދަދު  </t>
    </r>
    <r>
      <rPr>
        <vertAlign val="superscript"/>
        <sz val="10"/>
        <rFont val="Faruma"/>
      </rPr>
      <t>10/_</t>
    </r>
  </si>
  <si>
    <r>
      <t>Phone Nutrition Counselling Sessions</t>
    </r>
    <r>
      <rPr>
        <vertAlign val="superscript"/>
        <sz val="10"/>
        <rFont val="Calibri"/>
        <family val="2"/>
        <scheme val="minor"/>
      </rPr>
      <t>10_/</t>
    </r>
  </si>
  <si>
    <r>
      <t xml:space="preserve">ފޯނުން ނިއުޓްރިޝަން ކައުންސެލިން ސެޝަން ނަގައިދިން ޢަދަދު  </t>
    </r>
    <r>
      <rPr>
        <vertAlign val="superscript"/>
        <sz val="10"/>
        <rFont val="Faruma"/>
      </rPr>
      <t>10/_</t>
    </r>
  </si>
  <si>
    <r>
      <rPr>
        <i/>
        <vertAlign val="superscript"/>
        <sz val="9"/>
        <color theme="1"/>
        <rFont val="Calibri"/>
        <family val="2"/>
        <scheme val="minor"/>
      </rPr>
      <t>10_/</t>
    </r>
    <r>
      <rPr>
        <i/>
        <sz val="9"/>
        <color theme="1"/>
        <rFont val="Calibri"/>
        <family val="2"/>
        <scheme val="minor"/>
      </rPr>
      <t xml:space="preserve"> Psyco-social Support Sessions Started on January 2020. Due to covid-19 counselling related services through phone cmmenced starting from July 2020 &amp; Nutrition counselling service was aslo commenced from October 2020</t>
    </r>
  </si>
  <si>
    <t>10/_ ނަފްސާނީ މައްސަލަތަކަށް އެހީތެރިވެދިނުމުގެ ގޮތުން ހުރިހާ އުމުރެއްގެ މީހުންނަށް ޙާއްޞަކޮށް 2020 ޖެނުއަރީ މަހުން ފެށިގެން ސައިކޯސޯޝަލް އެޑިއުކޭޝަންގެ ޚިދުމަތް ފޯރުކޮށްދޭން ވަނީ ފަށާފައެވެ. އަދި މީގެ އިތުރުން ކޮވިޑް-19 އާއި ގުޅިގެން ފޯނު މެދުވެރިކޮށް ކައުންސެލިން އާއި ގުޅުން ހުރި ޚިދުމަތައް 2020 ޖުލައި މަހުން ފެށިގެން ދޭން ފަށާފައި ވާނެއެވެ. އަދި ހަމައެހެންމެ 2020 އޮކްޓޯބަރު މަހުން ފެށިގެން ނިއުޓްރިޝަން ކައުންސެލިންގެ ޚިދުމަތްވެސް ވަނީ ދޭން ފަށާފައެވެ.</t>
  </si>
  <si>
    <t>Age not stated</t>
  </si>
  <si>
    <t>Medical professionals</t>
  </si>
  <si>
    <t>Allied Health Professionals</t>
  </si>
  <si>
    <t>Non-medical staff</t>
  </si>
  <si>
    <t xml:space="preserve">Data as of : 01 January to 31 December 2020   </t>
  </si>
  <si>
    <t>19th Oct 2021</t>
  </si>
  <si>
    <t>TOTAL</t>
  </si>
  <si>
    <t>PUBLIC SECTOR MALE'</t>
  </si>
  <si>
    <t>PUBLIC SECTOR ATOLLS</t>
  </si>
  <si>
    <t>PRIVATE SECTOR</t>
  </si>
  <si>
    <t>Table 6.2: HEALTH PERSONNEL BY LOCALS AND EXPATRIATES, 2020</t>
  </si>
  <si>
    <t xml:space="preserve">2020, udwdwA egcnIsEdib iaWncnihevid Wrukctwkcawswm iawgWriaWd IHcaiB : 6.2 clwvWt   </t>
  </si>
  <si>
    <t>Location</t>
  </si>
  <si>
    <t>Category</t>
  </si>
  <si>
    <t>Atoll Hospital</t>
  </si>
  <si>
    <t>Health Centre</t>
  </si>
  <si>
    <t>Regional Hospital</t>
  </si>
  <si>
    <t>Tertiary*</t>
  </si>
  <si>
    <t>Indhira Gandhi Memorial Hospital</t>
  </si>
  <si>
    <t>Tertiary</t>
  </si>
  <si>
    <t xml:space="preserve">Hulhumale' Hospital </t>
  </si>
  <si>
    <t>Hospital</t>
  </si>
  <si>
    <t>Villimale Hospital</t>
  </si>
  <si>
    <t>Senahiya Hospital</t>
  </si>
  <si>
    <t>ADK Hospital</t>
  </si>
  <si>
    <t xml:space="preserve">Treetop Hospital </t>
  </si>
  <si>
    <t>Medica Hospital</t>
  </si>
  <si>
    <t>*SRH (prv)</t>
  </si>
  <si>
    <t xml:space="preserve">** IMDC/ Addu </t>
  </si>
  <si>
    <t>Outpatient</t>
  </si>
  <si>
    <t>Inpatient</t>
  </si>
  <si>
    <r>
      <t>Non-medical staff</t>
    </r>
    <r>
      <rPr>
        <vertAlign val="superscript"/>
        <sz val="11"/>
        <color theme="1"/>
        <rFont val="Calibri"/>
        <family val="2"/>
        <scheme val="minor"/>
      </rPr>
      <t>1_/</t>
    </r>
  </si>
  <si>
    <t>1_/:  Non-Medical staff are refered as Administrative staff working at the Health Sector</t>
  </si>
  <si>
    <t>Inpatient Beds</t>
  </si>
  <si>
    <t>ތާވަލު 6.1: ޞިއްޙީ ދާއިރާގައި މަސައްކަތްކުރާ މީހުންގެ އަދަދު، 2021</t>
  </si>
  <si>
    <t>Table 6.1 :  DISTRIBUTION OF MEDICAL STAFF IN MALE' AND ATOLLS - 2021</t>
  </si>
  <si>
    <t>Pvt. Hospital **</t>
  </si>
  <si>
    <t xml:space="preserve">Data as of : 01 January to 31 December 2021 </t>
  </si>
  <si>
    <t>Pvt. Sector data includes ADK,Medica,TreeTop hospital and IMDC only ,IMDC is the only private hospital in periphery</t>
  </si>
  <si>
    <t>Inpatient data  cleaning and compilation process is ongoing</t>
  </si>
  <si>
    <t>Source: HIMR Dvision , Ministry of Health</t>
  </si>
  <si>
    <t>04th July 2022</t>
  </si>
  <si>
    <t>Table 6.3 : OUT- PATIENT FLOW, INPATIENT FLOW AND  BED OCCUPANCY RATE OF GOVERNMENT HOSPITALS, 2021</t>
  </si>
  <si>
    <t>ތާވަލު 6.3:  މާލެއާއި އަތޮޅުތަކުގައިވާ ސަރުކާރު ހޮސްޕިޓަލްތަކުގައި ބެލުނު ބަލިމީހުންނާއި އެނދުމަތިކުރެވުނު ބަލި މީހުން، 2021</t>
  </si>
  <si>
    <t>Table 6.2: HEALTH PERSONNEL BY LOCALS AND EXPATRIATES, 2021</t>
  </si>
  <si>
    <t xml:space="preserve">2021, udwdwA egcnIsEdib iaWncnihevid Wrukctwkcawswm iawgWriaWd IHcaiB : 6.2 clwvWt   </t>
  </si>
  <si>
    <t xml:space="preserve">2022- 2010 ,cnuhImilwb unuverukcnwxErwpoa cnutogctog ikeaikea : 6.7 ulwvWt    </t>
  </si>
  <si>
    <t>Table 6.7 : PATIENTS BY TYPE OF SURGICAL INTERVENTION, 2010 - 2022</t>
  </si>
  <si>
    <t xml:space="preserve">ތާވަލު 6.8: އިންދިރާ ގާންދީ މެމޯރިއަލް ހޮސްޕިޓަލުގެ ޑެންޓަލު ކްލިނިކުން ދެވިފައިވާ ދަތުގެ ފަރުވާތައް، 2011 - 2022 </t>
  </si>
  <si>
    <t>Table 6.8 : DENTAL CARE SERVICES BY THE DENTAL CLINIC, 2011  - 2022</t>
  </si>
  <si>
    <t>Table 6.9: Number of outpatients by speciality and sex, 2021</t>
  </si>
  <si>
    <t>Table 6.10: Number of Inpatients by speciality and sex, 2021</t>
  </si>
  <si>
    <t>Table 6.10: Number of Inpatients by speciality and sex, 2022</t>
  </si>
  <si>
    <t xml:space="preserve"> Table 6.11 : REGISTERED THALASSAEMIA CASES IN MALE' AND ATOLLS, 2010- 2022</t>
  </si>
  <si>
    <t>2022 - 2010 ,cniduk WaimIselet WviawfiverukIrcTcsijwr cnukwtuLotwa iaWaelWM :6.11 ulwvWt</t>
  </si>
  <si>
    <t>2022- 2002 ,cnuhIm Wviawfiveruk cTcseT WaimIselet :6.12 ulwvWt</t>
  </si>
  <si>
    <t>Table 6.12 : PERSONS SCREENED FOR THALASSAEMIA, 2002 - 2022</t>
  </si>
  <si>
    <t>ތާވަލު 6.13: ޖިންސުގެ ގޮތުން އަލަށް ރަޖިސްޓްރީކުރެވިފައިވާ ތެލެސީމިއާ ކުދިންގެ އަދަދު، 2021</t>
  </si>
  <si>
    <t>Table 6.13:  Number of registered  thalassaemia cases by Age group and sex, 2021</t>
  </si>
  <si>
    <t>Table 6.13:  Number of registered  thalassaemia cases by Age group and sex, 2022</t>
  </si>
  <si>
    <t>ތާވަލު 6.13: ޖިންސުގެ ގޮތުން އަލަށް ރަޖިސްޓްރީކުރެވިފައިވާ ތެލެސީމިއާ ކުދިންގެ އަދަދު، 2022</t>
  </si>
  <si>
    <t>Table 6.14 : DRUG ABUSE CASES REPORTED, BY AGE GROUP, 2001 - 2022</t>
  </si>
  <si>
    <t>ތާވަލު 6.14: މަސްތުވާތަކެތި ބޭނުންކުރާމީހުންގެ އަދަދު އަދި އުމުރުފުރާ، 2001 - 2022</t>
  </si>
  <si>
    <t>Table 6.15 : TUBERCULOSIS CASES, BY AGE GROUP, 2011 - 2022</t>
  </si>
  <si>
    <t>ތާވަލު 6.15: ޓީ.ބީގެ ބަލިމީހުންގެ ޢަދަދު، ޢުމުރުފުރާގެ ގޮތުން، 2011 - 2022</t>
  </si>
  <si>
    <t>ތާވަލު 6.16: ޓީ.ބީގެ ބަލި މީހުންގެ ޢަދަދު، ޖިންސުގެ ގޮތުން، 2007 - 2022</t>
  </si>
  <si>
    <t>Table 6.16 : TUBERCULOSIS CASES BY SEX, 2007 - 2022</t>
  </si>
  <si>
    <t>ތާވަލު 6.17: ތަނުގެ ގޮތުން ރިޕޯޓްކުރެވިފައިވާ ބަލިތައް، 2022</t>
  </si>
  <si>
    <r>
      <t xml:space="preserve">Table 6.17: TOTAL NO. OF REPORTED CASES BY SELECTED </t>
    </r>
    <r>
      <rPr>
        <b/>
        <sz val="11"/>
        <color indexed="8"/>
        <rFont val="Calibri"/>
        <family val="2"/>
      </rPr>
      <t xml:space="preserve"> DISEASES BY LOCALITY, 2022</t>
    </r>
  </si>
  <si>
    <t>ތާވަލު 6.17: ތަނުގެ ގޮތުން ރިޕޯޓްކުރެވިފައިވާ ބަލިތައް، 2021</t>
  </si>
  <si>
    <r>
      <t xml:space="preserve">Table 6.17: TOTAL NO. OF REPORTED CASES BY SELECTED </t>
    </r>
    <r>
      <rPr>
        <b/>
        <sz val="11"/>
        <color indexed="8"/>
        <rFont val="Calibri"/>
        <family val="2"/>
      </rPr>
      <t xml:space="preserve"> DISEASES BY LOCALITY, 2021</t>
    </r>
  </si>
  <si>
    <t>ތާވަލު 6.17: ތަނުގެ ގޮތުން ރިޕޯޓްކުރެވިފައިވާ ބަލިތައް، 2020</t>
  </si>
  <si>
    <r>
      <t xml:space="preserve">Table 6.17: TOTAL NO. OF REPORTED CASES BY SELECTED </t>
    </r>
    <r>
      <rPr>
        <b/>
        <sz val="11"/>
        <color indexed="8"/>
        <rFont val="Calibri"/>
        <family val="2"/>
      </rPr>
      <t xml:space="preserve"> DISEASES BY LOCALITY, 2020</t>
    </r>
  </si>
  <si>
    <t>ތާވަލު 6.18: ރަށްރަށުން ރިޕޯޓްކުރެވިފައިވާ ބަލިތައް، 2022</t>
  </si>
  <si>
    <r>
      <t xml:space="preserve">Table 6.18: TOTAL NO. OF REPORTED CASES BY SELECTED </t>
    </r>
    <r>
      <rPr>
        <b/>
        <sz val="11"/>
        <color indexed="8"/>
        <rFont val="Calibri"/>
        <family val="2"/>
      </rPr>
      <t xml:space="preserve"> DISEASES BY ISLAND, 2022</t>
    </r>
  </si>
  <si>
    <r>
      <t xml:space="preserve">Table 6.18: TOTAL NO. OF REPORTED CASES BY SELECTED </t>
    </r>
    <r>
      <rPr>
        <b/>
        <sz val="11"/>
        <color indexed="8"/>
        <rFont val="Calibri"/>
        <family val="2"/>
      </rPr>
      <t xml:space="preserve"> DISEASES BY ISLAND, 2021</t>
    </r>
  </si>
  <si>
    <t>ތާވަލު 6.18: ރަށްރަށުން ރިޕޯޓްކުރެވިފައިވާ ބަލިތައް، 2021</t>
  </si>
  <si>
    <t>ތާވަލު 6.18: ރަށްރަށުން ރިޕޯޓްކުރެވިފައިވާ ބަލިތައް، 2020</t>
  </si>
  <si>
    <r>
      <t xml:space="preserve">Table 6.18: TOTAL NO. OF REPORTED CASES BY SELECTED </t>
    </r>
    <r>
      <rPr>
        <b/>
        <sz val="11"/>
        <color indexed="8"/>
        <rFont val="Calibri"/>
        <family val="2"/>
      </rPr>
      <t xml:space="preserve"> DISEASES BY ISLAND, 2020</t>
    </r>
  </si>
  <si>
    <t>2022 ,WzWdcnwa egurwvcnim Wviawfivedcnisckev  :6.19 ulwvWt</t>
  </si>
  <si>
    <t>Table 6.19: ESTIMATED IMMUNIZATION COVERAGE, 2022</t>
  </si>
  <si>
    <t>2021 ,WzWdcnwa egurwvcnim Wviawfivedcnisckev  :6.19 ulwvWt</t>
  </si>
  <si>
    <t>Table 6.19: ESTIMATED IMMUNIZATION COVERAGE, 2021</t>
  </si>
  <si>
    <t>2020 ,WzWdcnwa egurwvcnim Wviawfivedcnisckev  :6.19 ulwvWt</t>
  </si>
  <si>
    <t>Table 6.19: ESTIMATED IMMUNIZATION COVERAGE, 2020</t>
  </si>
  <si>
    <t>2019 ,WzWdcnwa egurwvcnim Wviawfivedcnisckev  :6.19 ulwvWt</t>
  </si>
  <si>
    <t>Table 6.19: ESTIMATED IMMUNIZATION COVERAGE, 2019</t>
  </si>
  <si>
    <t>Table 6.21 : CONTRACEPTIVE USER RATE BY LOCALITY, 2010 - 2022</t>
  </si>
  <si>
    <t>2022- 2010 ,urwvcnim EverukcnunEb cawtctwlIswv egumurukuruderetEd cnutogegunwt : 6.21 ulwvWt</t>
  </si>
  <si>
    <t>Cardiology (National Cardiac Centre)</t>
  </si>
  <si>
    <t>Urology (NATIONAL URO RENAL FERTILITY CENTRE)</t>
  </si>
  <si>
    <t>From April this count goes Under NATIONAL URO RENAL FERTILITY CENTRE</t>
  </si>
  <si>
    <t>Pulmonology Counts is Under Respiratory  medicine</t>
  </si>
  <si>
    <t>Post interventional clinic Counts is Under Cardiology</t>
  </si>
  <si>
    <t xml:space="preserve"> 2022 - 2015 ulIBcfwt egutog WviawfivedcSokurOf cawtctwmudiK cniSev wnwmwd : 6.5 ulwvWt</t>
  </si>
  <si>
    <t>Table 6.5 : OUT - PATIENT HEALTH CARE IN DHAMANA VESHI,  2015 - 2022</t>
  </si>
  <si>
    <t>Table 6.6 : IN - PATIENT HEALTH CARE IN INDIRA GANDHI MEMORIAL HOSPITAL,  2010 - 2022</t>
  </si>
  <si>
    <t>2022 - 2010 ,cnuhIm unuvedWvurwf cnegiawbcaitiawb iawgulwTipcsoh clwairOmem IdcnWgWridcnia : 6.6 ulwvWt</t>
  </si>
  <si>
    <t>1</t>
  </si>
  <si>
    <t>Table 6.9: Number of outpatients by speciality and sex, 2022</t>
  </si>
  <si>
    <r>
      <t xml:space="preserve">Note: </t>
    </r>
    <r>
      <rPr>
        <i/>
        <sz val="10"/>
        <color theme="1"/>
        <rFont val="Calibri"/>
        <family val="2"/>
        <scheme val="minor"/>
      </rPr>
      <t>Previously Pulmonology Counts is now Under Respiratory  medicine, Direct prescription (COVID-19 situation) Counts is Under Casualty, Post interventional clinic Counts is Under Cardiology, Paediatric cardiology Counts Under  National Cardiac Centre, Neuro surgery- From April this count goes under National Uro Renal Fertility Centre, Fertility &amp; Reproduction Count goes under National Uro Renal Fertility Centre</t>
    </r>
  </si>
  <si>
    <t>PUBLIC SETOR MALE'</t>
  </si>
  <si>
    <t>PUBLIC SETOR ATOLLS</t>
  </si>
  <si>
    <t xml:space="preserve">PRIVATE SETOR </t>
  </si>
  <si>
    <t>EXPATRIATES</t>
  </si>
  <si>
    <t>LOCALS</t>
  </si>
  <si>
    <t>HR_Allied Health Professionals</t>
  </si>
  <si>
    <t>HR_Doctors (Including Specialists)</t>
  </si>
  <si>
    <t>HR_Non Medical Staff</t>
  </si>
  <si>
    <t>HR_Nurse</t>
  </si>
  <si>
    <t>HR_Other Staff</t>
  </si>
  <si>
    <t>Grand Total</t>
  </si>
  <si>
    <t>HR_Doctors[Including Specialists]</t>
  </si>
  <si>
    <t>12th March 2023</t>
  </si>
  <si>
    <t>Doctors (Including Specialists)</t>
  </si>
  <si>
    <t>Other Staff</t>
  </si>
  <si>
    <t xml:space="preserve">Data as of : 01 January to 31 December 2021  </t>
  </si>
  <si>
    <t>Non Medical Staff</t>
  </si>
  <si>
    <t>Nurse</t>
  </si>
  <si>
    <t>Table 6.22 : CONTRACEPTIVE USER RATE BY SEX AND LOCALITY, 2009 - 2022</t>
  </si>
  <si>
    <t>2022 - 2009 ,urwvcnim EverukcnunEb cawtctwlIswv egumurukuruderetEd cnutogegunwt iaWncnutogeguscnij : 6.22 ulwvWt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</si>
</sst>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General_)"/>
    <numFmt numFmtId="166" formatCode="#,##0.0"/>
    <numFmt numFmtId="167" formatCode="0.0"/>
    <numFmt numFmtId="168" formatCode="#,##0.0_);[Red]\(#,##0.0\)"/>
    <numFmt numFmtId="169" formatCode="0_);[Red]\(0\)"/>
    <numFmt numFmtId="170" formatCode="0.0%"/>
    <numFmt numFmtId="171" formatCode="_(* #,##0.0_);_(* \(#,##0.0\);_(* &quot;-&quot;??_);_(@_)"/>
  </numFmts>
  <fonts count="115">
    <font>
      <sz val="11"/>
      <color theme="1"/>
      <name val="Calibri"/>
      <family val="2"/>
      <scheme val="minor"/>
    </font>
    <font>
      <sz val="11"/>
      <color theme="1"/>
      <name val="Calibri"/>
      <family val="2"/>
      <scheme val="minor"/>
    </font>
    <font>
      <b/>
      <sz val="11"/>
      <color theme="1"/>
      <name val="Calibri"/>
      <family val="2"/>
      <scheme val="minor"/>
    </font>
    <font>
      <b/>
      <sz val="12"/>
      <color theme="1"/>
      <name val="Faruma"/>
    </font>
    <font>
      <b/>
      <sz val="10"/>
      <name val="Arial"/>
      <family val="2"/>
    </font>
    <font>
      <b/>
      <sz val="11"/>
      <name val="Calibri"/>
      <family val="2"/>
      <scheme val="minor"/>
    </font>
    <font>
      <b/>
      <sz val="10"/>
      <name val="A_Randhoo"/>
    </font>
    <font>
      <b/>
      <sz val="10"/>
      <name val="Faruma"/>
    </font>
    <font>
      <b/>
      <sz val="9"/>
      <name val="Arial"/>
      <family val="2"/>
    </font>
    <font>
      <b/>
      <sz val="10"/>
      <name val="Calibri"/>
      <family val="2"/>
      <scheme val="minor"/>
    </font>
    <font>
      <b/>
      <sz val="11"/>
      <name val="Faruma"/>
    </font>
    <font>
      <sz val="9"/>
      <name val="Calibri"/>
      <family val="2"/>
      <scheme val="minor"/>
    </font>
    <font>
      <sz val="10"/>
      <name val="Calibri"/>
      <family val="2"/>
      <scheme val="minor"/>
    </font>
    <font>
      <b/>
      <i/>
      <sz val="9"/>
      <color theme="1"/>
      <name val="Calibri"/>
      <family val="2"/>
      <scheme val="minor"/>
    </font>
    <font>
      <i/>
      <sz val="9"/>
      <color theme="1"/>
      <name val="Calibri"/>
      <family val="2"/>
      <scheme val="minor"/>
    </font>
    <font>
      <i/>
      <sz val="11"/>
      <color theme="1"/>
      <name val="Calibri"/>
      <family val="2"/>
      <scheme val="minor"/>
    </font>
    <font>
      <i/>
      <sz val="9"/>
      <name val="Calibri"/>
      <family val="2"/>
      <scheme val="minor"/>
    </font>
    <font>
      <sz val="10"/>
      <color theme="1"/>
      <name val="Calibri"/>
      <family val="2"/>
      <scheme val="minor"/>
    </font>
    <font>
      <sz val="9"/>
      <name val="Faruma"/>
    </font>
    <font>
      <b/>
      <sz val="9"/>
      <name val="Calibri Light"/>
      <family val="1"/>
      <scheme val="major"/>
    </font>
    <font>
      <i/>
      <sz val="10"/>
      <color theme="1"/>
      <name val="Calibri"/>
      <family val="2"/>
      <scheme val="minor"/>
    </font>
    <font>
      <b/>
      <sz val="12"/>
      <name val="A_Randhoo"/>
    </font>
    <font>
      <b/>
      <sz val="12"/>
      <name val="Calibri"/>
      <family val="2"/>
      <scheme val="minor"/>
    </font>
    <font>
      <b/>
      <i/>
      <sz val="10"/>
      <name val="Calibri"/>
      <family val="2"/>
      <scheme val="minor"/>
    </font>
    <font>
      <b/>
      <sz val="10"/>
      <color theme="1"/>
      <name val="Calibri"/>
      <family val="2"/>
      <scheme val="minor"/>
    </font>
    <font>
      <b/>
      <sz val="9"/>
      <name val="A_Randhoo"/>
    </font>
    <font>
      <b/>
      <sz val="9"/>
      <name val="Faruma"/>
    </font>
    <font>
      <b/>
      <sz val="11"/>
      <color rgb="FFFF0000"/>
      <name val="Calibri"/>
      <family val="2"/>
      <scheme val="minor"/>
    </font>
    <font>
      <sz val="9"/>
      <name val="A_Randhoo"/>
    </font>
    <font>
      <b/>
      <i/>
      <sz val="11"/>
      <color theme="1"/>
      <name val="Calibri"/>
      <family val="2"/>
      <scheme val="minor"/>
    </font>
    <font>
      <i/>
      <sz val="9"/>
      <name val="Arial"/>
      <family val="2"/>
    </font>
    <font>
      <b/>
      <sz val="11"/>
      <color theme="1"/>
      <name val="Faruma"/>
    </font>
    <font>
      <vertAlign val="superscript"/>
      <sz val="10"/>
      <name val="Calibri"/>
      <family val="2"/>
      <scheme val="minor"/>
    </font>
    <font>
      <i/>
      <sz val="10"/>
      <name val="Calibri"/>
      <family val="2"/>
      <scheme val="minor"/>
    </font>
    <font>
      <sz val="10"/>
      <color theme="1"/>
      <name val="Faruma"/>
    </font>
    <font>
      <b/>
      <i/>
      <sz val="10"/>
      <color theme="1"/>
      <name val="Calibri"/>
      <family val="2"/>
      <scheme val="minor"/>
    </font>
    <font>
      <b/>
      <sz val="12"/>
      <name val="Faruma"/>
    </font>
    <font>
      <b/>
      <sz val="12"/>
      <color theme="1"/>
      <name val="Calibri"/>
      <family val="2"/>
      <scheme val="minor"/>
    </font>
    <font>
      <b/>
      <sz val="14"/>
      <color theme="1"/>
      <name val="Calibri"/>
      <family val="2"/>
      <scheme val="minor"/>
    </font>
    <font>
      <sz val="9"/>
      <name val="Arial"/>
      <family val="2"/>
    </font>
    <font>
      <sz val="12"/>
      <name val="Arial"/>
      <family val="2"/>
    </font>
    <font>
      <b/>
      <sz val="12"/>
      <color theme="1"/>
      <name val="A_Faseyha"/>
    </font>
    <font>
      <sz val="9"/>
      <color theme="1"/>
      <name val="Arial"/>
      <family val="2"/>
    </font>
    <font>
      <sz val="10"/>
      <color theme="1"/>
      <name val="Arial"/>
      <family val="2"/>
    </font>
    <font>
      <b/>
      <sz val="10"/>
      <color theme="1"/>
      <name val="Arial"/>
      <family val="2"/>
    </font>
    <font>
      <b/>
      <sz val="9"/>
      <color theme="1"/>
      <name val="A_Faseyha"/>
    </font>
    <font>
      <sz val="10"/>
      <color theme="1"/>
      <name val="A_Randhoo"/>
    </font>
    <font>
      <sz val="10"/>
      <name val="Faruma"/>
    </font>
    <font>
      <vertAlign val="superscript"/>
      <sz val="10"/>
      <color theme="1"/>
      <name val="Calibri"/>
      <family val="2"/>
      <scheme val="minor"/>
    </font>
    <font>
      <vertAlign val="superscript"/>
      <sz val="10"/>
      <name val="Faruma"/>
    </font>
    <font>
      <sz val="10"/>
      <name val="A_Randhoo"/>
    </font>
    <font>
      <sz val="10"/>
      <name val="Arial"/>
      <family val="2"/>
    </font>
    <font>
      <sz val="9"/>
      <color theme="1"/>
      <name val="Faruma"/>
    </font>
    <font>
      <i/>
      <vertAlign val="superscript"/>
      <sz val="9"/>
      <color theme="1"/>
      <name val="Calibri"/>
      <family val="2"/>
      <scheme val="minor"/>
    </font>
    <font>
      <sz val="9"/>
      <name val="A_Faseyha"/>
    </font>
    <font>
      <sz val="10.5"/>
      <color theme="1"/>
      <name val="Faruma"/>
    </font>
    <font>
      <b/>
      <sz val="10.5"/>
      <color theme="1"/>
      <name val="Consolas"/>
      <family val="3"/>
    </font>
    <font>
      <b/>
      <sz val="9"/>
      <name val="Win Ahamedey PRB"/>
      <family val="2"/>
    </font>
    <font>
      <sz val="11"/>
      <name val="Calibri"/>
      <family val="2"/>
      <scheme val="minor"/>
    </font>
    <font>
      <sz val="10"/>
      <name val="Courier"/>
      <family val="3"/>
    </font>
    <font>
      <sz val="9"/>
      <color theme="1"/>
      <name val="Calibri"/>
      <family val="2"/>
      <scheme val="minor"/>
    </font>
    <font>
      <sz val="10"/>
      <name val="MS Sans Serif"/>
      <family val="2"/>
    </font>
    <font>
      <b/>
      <sz val="11"/>
      <name val="Calibri"/>
      <family val="2"/>
    </font>
    <font>
      <i/>
      <sz val="11"/>
      <name val="Calibri"/>
      <family val="2"/>
      <scheme val="minor"/>
    </font>
    <font>
      <sz val="11"/>
      <name val="Calibri"/>
      <family val="2"/>
    </font>
    <font>
      <sz val="12"/>
      <color theme="1"/>
      <name val="Calibri"/>
      <family val="2"/>
      <scheme val="minor"/>
    </font>
    <font>
      <sz val="10"/>
      <name val="Calibri"/>
      <family val="2"/>
    </font>
    <font>
      <b/>
      <sz val="11"/>
      <name val="Faruma"/>
      <family val="3"/>
    </font>
    <font>
      <b/>
      <sz val="9"/>
      <name val="Faruma"/>
      <family val="3"/>
    </font>
    <font>
      <b/>
      <sz val="9"/>
      <name val="Calibri"/>
      <family val="2"/>
      <scheme val="minor"/>
    </font>
    <font>
      <i/>
      <sz val="9"/>
      <name val="Courier"/>
      <family val="3"/>
    </font>
    <font>
      <sz val="9"/>
      <name val="Courier"/>
      <family val="3"/>
    </font>
    <font>
      <sz val="9"/>
      <color theme="1"/>
      <name val="Faruma"/>
      <family val="3"/>
    </font>
    <font>
      <sz val="9"/>
      <name val="Faruma"/>
      <family val="3"/>
    </font>
    <font>
      <b/>
      <sz val="10"/>
      <color rgb="FFC00000"/>
      <name val="Courier"/>
      <family val="3"/>
    </font>
    <font>
      <b/>
      <sz val="10"/>
      <color theme="1"/>
      <name val="Faruma"/>
    </font>
    <font>
      <b/>
      <sz val="9"/>
      <color theme="1"/>
      <name val="Calibri"/>
      <family val="2"/>
      <scheme val="minor"/>
    </font>
    <font>
      <sz val="9"/>
      <color theme="1"/>
      <name val="Courier"/>
      <family val="3"/>
    </font>
    <font>
      <sz val="11"/>
      <name val="Arial"/>
      <family val="2"/>
    </font>
    <font>
      <b/>
      <sz val="11"/>
      <color indexed="8"/>
      <name val="Calibri"/>
      <family val="2"/>
    </font>
    <font>
      <b/>
      <sz val="11"/>
      <name val="Arial"/>
      <family val="2"/>
    </font>
    <font>
      <sz val="11"/>
      <color rgb="FF000000"/>
      <name val="Calibri"/>
      <family val="2"/>
      <scheme val="minor"/>
    </font>
    <font>
      <b/>
      <sz val="10"/>
      <color theme="1"/>
      <name val="A_Faseyha"/>
    </font>
    <font>
      <b/>
      <sz val="11"/>
      <color theme="1"/>
      <name val="A_Faseyha"/>
    </font>
    <font>
      <b/>
      <sz val="8"/>
      <name val="A_Ilham"/>
    </font>
    <font>
      <b/>
      <sz val="8"/>
      <name val="Faruma"/>
    </font>
    <font>
      <sz val="8"/>
      <name val="A_Huraa"/>
    </font>
    <font>
      <b/>
      <sz val="8"/>
      <name val="A_Huraa"/>
    </font>
    <font>
      <b/>
      <i/>
      <u/>
      <sz val="10"/>
      <name val="Calibri"/>
      <family val="2"/>
      <scheme val="minor"/>
    </font>
    <font>
      <i/>
      <sz val="10"/>
      <color theme="1"/>
      <name val="Times New Roman"/>
      <family val="1"/>
    </font>
    <font>
      <b/>
      <i/>
      <sz val="10"/>
      <color theme="1"/>
      <name val="Times New Roman"/>
      <family val="1"/>
    </font>
    <font>
      <b/>
      <sz val="11"/>
      <color theme="1" tint="0.14999847407452621"/>
      <name val="Calibri"/>
      <family val="2"/>
      <scheme val="minor"/>
    </font>
    <font>
      <sz val="11"/>
      <color theme="1" tint="0.14999847407452621"/>
      <name val="Calibri"/>
      <family val="2"/>
      <scheme val="minor"/>
    </font>
    <font>
      <b/>
      <i/>
      <sz val="11"/>
      <color theme="1" tint="0.14999847407452621"/>
      <name val="Calibri"/>
      <family val="2"/>
      <scheme val="minor"/>
    </font>
    <font>
      <sz val="10"/>
      <color rgb="FFFF0000"/>
      <name val="Tahoma"/>
      <family val="2"/>
    </font>
    <font>
      <b/>
      <sz val="10"/>
      <color theme="1"/>
      <name val="A_Reethi"/>
    </font>
    <font>
      <b/>
      <sz val="12"/>
      <name val="A_Faseyha"/>
    </font>
    <font>
      <sz val="8"/>
      <color rgb="FFFF0000"/>
      <name val="Tahoma"/>
      <family val="2"/>
    </font>
    <font>
      <sz val="10"/>
      <name val="A_Ilham"/>
    </font>
    <font>
      <b/>
      <sz val="10"/>
      <name val="A_Faseyha"/>
    </font>
    <font>
      <b/>
      <sz val="11"/>
      <name val="A_Faseyha"/>
    </font>
    <font>
      <sz val="10"/>
      <color theme="1"/>
      <name val="Courier"/>
      <family val="3"/>
    </font>
    <font>
      <sz val="10"/>
      <color theme="1"/>
      <name val="A_Faseyha"/>
    </font>
    <font>
      <sz val="9"/>
      <color theme="1"/>
      <name val="A_Faseyha"/>
    </font>
    <font>
      <b/>
      <i/>
      <u/>
      <sz val="9"/>
      <color theme="1"/>
      <name val="Calibri"/>
      <family val="2"/>
      <scheme val="minor"/>
    </font>
    <font>
      <i/>
      <sz val="10"/>
      <name val="Arial"/>
      <family val="2"/>
    </font>
    <font>
      <b/>
      <i/>
      <sz val="11"/>
      <name val="Calibri"/>
      <family val="2"/>
      <scheme val="minor"/>
    </font>
    <font>
      <vertAlign val="superscript"/>
      <sz val="11"/>
      <color theme="1"/>
      <name val="Calibri"/>
      <family val="2"/>
      <scheme val="minor"/>
    </font>
    <font>
      <sz val="11"/>
      <color rgb="FFFF0000"/>
      <name val="Calibri"/>
      <family val="2"/>
      <scheme val="minor"/>
    </font>
    <font>
      <i/>
      <sz val="12"/>
      <color theme="1"/>
      <name val="Calibri"/>
      <family val="2"/>
      <scheme val="minor"/>
    </font>
    <font>
      <b/>
      <sz val="8"/>
      <name val="A_Faseyha"/>
    </font>
    <font>
      <b/>
      <sz val="8"/>
      <name val="A_Haleem Fasdhee"/>
      <family val="2"/>
    </font>
    <font>
      <b/>
      <sz val="9"/>
      <name val="A_Faseyha"/>
    </font>
    <font>
      <sz val="11"/>
      <name val="A_Faseyha"/>
    </font>
    <font>
      <b/>
      <sz val="10"/>
      <name val="Calibri"/>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000000"/>
      </patternFill>
    </fill>
  </fills>
  <borders count="126">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hair">
        <color indexed="64"/>
      </right>
      <top style="thin">
        <color indexed="64"/>
      </top>
      <bottom/>
      <diagonal/>
    </border>
    <border>
      <left/>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dotted">
        <color indexed="64"/>
      </bottom>
      <diagonal/>
    </border>
    <border>
      <left/>
      <right style="thin">
        <color theme="0"/>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style="thin">
        <color theme="0"/>
      </left>
      <right style="thin">
        <color theme="0"/>
      </right>
      <top/>
      <bottom/>
      <diagonal/>
    </border>
    <border>
      <left/>
      <right/>
      <top style="hair">
        <color indexed="64"/>
      </top>
      <bottom/>
      <diagonal/>
    </border>
    <border>
      <left/>
      <right/>
      <top style="thin">
        <color indexed="64"/>
      </top>
      <bottom style="hair">
        <color indexed="64"/>
      </bottom>
      <diagonal/>
    </border>
    <border>
      <left/>
      <right/>
      <top/>
      <bottom style="hair">
        <color theme="1" tint="4.9989318521683403E-2"/>
      </bottom>
      <diagonal/>
    </border>
    <border>
      <left style="hair">
        <color indexed="64"/>
      </left>
      <right/>
      <top style="thin">
        <color indexed="64"/>
      </top>
      <bottom style="hair">
        <color theme="1"/>
      </bottom>
      <diagonal/>
    </border>
    <border>
      <left/>
      <right style="hair">
        <color indexed="64"/>
      </right>
      <top style="thin">
        <color indexed="64"/>
      </top>
      <bottom style="hair">
        <color theme="1"/>
      </bottom>
      <diagonal/>
    </border>
    <border>
      <left/>
      <right/>
      <top style="thin">
        <color indexed="64"/>
      </top>
      <bottom style="hair">
        <color theme="1"/>
      </bottom>
      <diagonal/>
    </border>
    <border>
      <left/>
      <right/>
      <top style="thin">
        <color indexed="64"/>
      </top>
      <bottom style="thin">
        <color theme="0"/>
      </bottom>
      <diagonal/>
    </border>
    <border>
      <left style="hair">
        <color indexed="64"/>
      </left>
      <right style="hair">
        <color indexed="64"/>
      </right>
      <top style="thin">
        <color indexed="64"/>
      </top>
      <bottom style="thin">
        <color theme="0"/>
      </bottom>
      <diagonal/>
    </border>
    <border>
      <left/>
      <right style="hair">
        <color indexed="64"/>
      </right>
      <top style="thin">
        <color indexed="64"/>
      </top>
      <bottom style="thin">
        <color theme="0"/>
      </bottom>
      <diagonal/>
    </border>
    <border>
      <left style="hair">
        <color indexed="64"/>
      </left>
      <right/>
      <top style="thin">
        <color indexed="64"/>
      </top>
      <bottom style="thin">
        <color theme="0"/>
      </bottom>
      <diagonal/>
    </border>
    <border>
      <left style="hair">
        <color indexed="64"/>
      </left>
      <right/>
      <top style="thin">
        <color indexed="64"/>
      </top>
      <bottom/>
      <diagonal/>
    </border>
    <border>
      <left style="hair">
        <color indexed="64"/>
      </left>
      <right style="hair">
        <color indexed="64"/>
      </right>
      <top style="thin">
        <color theme="0"/>
      </top>
      <bottom style="thin">
        <color theme="0"/>
      </bottom>
      <diagonal/>
    </border>
    <border>
      <left/>
      <right style="hair">
        <color indexed="64"/>
      </right>
      <top style="thin">
        <color theme="0"/>
      </top>
      <bottom style="thin">
        <color theme="0"/>
      </bottom>
      <diagonal/>
    </border>
    <border>
      <left style="hair">
        <color indexed="64"/>
      </left>
      <right/>
      <top style="thin">
        <color theme="0"/>
      </top>
      <bottom style="hair">
        <color theme="1" tint="4.9989318521683403E-2"/>
      </bottom>
      <diagonal/>
    </border>
    <border>
      <left/>
      <right/>
      <top style="thin">
        <color theme="0"/>
      </top>
      <bottom style="hair">
        <color theme="1" tint="4.9989318521683403E-2"/>
      </bottom>
      <diagonal/>
    </border>
    <border>
      <left style="hair">
        <color indexed="64"/>
      </left>
      <right/>
      <top/>
      <bottom style="hair">
        <color theme="1" tint="4.9989318521683403E-2"/>
      </bottom>
      <diagonal/>
    </border>
    <border>
      <left/>
      <right style="hair">
        <color indexed="64"/>
      </right>
      <top/>
      <bottom style="hair">
        <color theme="1" tint="4.9989318521683403E-2"/>
      </bottom>
      <diagonal/>
    </border>
    <border>
      <left style="hair">
        <color indexed="64"/>
      </left>
      <right style="hair">
        <color indexed="64"/>
      </right>
      <top style="thin">
        <color theme="0"/>
      </top>
      <bottom/>
      <diagonal/>
    </border>
    <border>
      <left style="hair">
        <color indexed="64"/>
      </left>
      <right/>
      <top style="hair">
        <color theme="1" tint="4.9989318521683403E-2"/>
      </top>
      <bottom style="thin">
        <color theme="0"/>
      </bottom>
      <diagonal/>
    </border>
    <border>
      <left/>
      <right/>
      <top style="hair">
        <color theme="1" tint="4.9989318521683403E-2"/>
      </top>
      <bottom style="thin">
        <color theme="0"/>
      </bottom>
      <diagonal/>
    </border>
    <border>
      <left style="hair">
        <color theme="1" tint="4.9989318521683403E-2"/>
      </left>
      <right/>
      <top style="hair">
        <color theme="1" tint="4.9989318521683403E-2"/>
      </top>
      <bottom/>
      <diagonal/>
    </border>
    <border>
      <left style="hair">
        <color indexed="64"/>
      </left>
      <right/>
      <top style="hair">
        <color theme="1" tint="4.9989318521683403E-2"/>
      </top>
      <bottom/>
      <diagonal/>
    </border>
    <border>
      <left/>
      <right/>
      <top style="hair">
        <color theme="1" tint="4.9989318521683403E-2"/>
      </top>
      <bottom/>
      <diagonal/>
    </border>
    <border>
      <left/>
      <right style="hair">
        <color indexed="64"/>
      </right>
      <top style="hair">
        <color theme="1" tint="4.9989318521683403E-2"/>
      </top>
      <bottom/>
      <diagonal/>
    </border>
    <border>
      <left style="hair">
        <color indexed="64"/>
      </left>
      <right style="hair">
        <color indexed="64"/>
      </right>
      <top/>
      <bottom style="thin">
        <color theme="0"/>
      </bottom>
      <diagonal/>
    </border>
    <border>
      <left style="hair">
        <color indexed="64"/>
      </left>
      <right/>
      <top style="thin">
        <color theme="0"/>
      </top>
      <bottom style="hair">
        <color indexed="64"/>
      </bottom>
      <diagonal/>
    </border>
    <border>
      <left/>
      <right/>
      <top style="thin">
        <color theme="0"/>
      </top>
      <bottom style="hair">
        <color indexed="64"/>
      </bottom>
      <diagonal/>
    </border>
    <border>
      <left style="hair">
        <color theme="1" tint="4.9989318521683403E-2"/>
      </left>
      <right/>
      <top/>
      <bottom style="hair">
        <color indexed="64"/>
      </bottom>
      <diagonal/>
    </border>
    <border>
      <left style="hair">
        <color indexed="64"/>
      </left>
      <right/>
      <top/>
      <bottom style="hair">
        <color indexed="64"/>
      </bottom>
      <diagonal/>
    </border>
    <border>
      <left style="hair">
        <color indexed="64"/>
      </left>
      <right style="hair">
        <color indexed="64"/>
      </right>
      <top style="thin">
        <color theme="0"/>
      </top>
      <bottom style="thin">
        <color indexed="64"/>
      </bottom>
      <diagonal/>
    </border>
    <border>
      <left/>
      <right style="hair">
        <color indexed="64"/>
      </right>
      <top style="thin">
        <color theme="0"/>
      </top>
      <bottom style="thin">
        <color indexed="64"/>
      </bottom>
      <diagonal/>
    </border>
    <border>
      <left style="hair">
        <color indexed="64"/>
      </left>
      <right style="thin">
        <color theme="0"/>
      </right>
      <top style="hair">
        <color indexed="64"/>
      </top>
      <bottom style="thin">
        <color indexed="64"/>
      </bottom>
      <diagonal/>
    </border>
    <border>
      <left style="thin">
        <color theme="0"/>
      </left>
      <right/>
      <top style="hair">
        <color indexed="64"/>
      </top>
      <bottom style="thin">
        <color indexed="64"/>
      </bottom>
      <diagonal/>
    </border>
    <border>
      <left style="hair">
        <color theme="1" tint="4.9989318521683403E-2"/>
      </left>
      <right style="hair">
        <color theme="1" tint="4.9989318521683403E-2"/>
      </right>
      <top style="hair">
        <color indexed="64"/>
      </top>
      <bottom style="thin">
        <color indexed="64"/>
      </bottom>
      <diagonal/>
    </border>
    <border>
      <left/>
      <right style="hair">
        <color indexed="64"/>
      </right>
      <top style="hair">
        <color indexed="64"/>
      </top>
      <bottom style="thin">
        <color indexed="64"/>
      </bottom>
      <diagonal/>
    </border>
    <border>
      <left/>
      <right style="thin">
        <color theme="0"/>
      </right>
      <top style="hair">
        <color indexed="64"/>
      </top>
      <bottom style="thin">
        <color indexed="64"/>
      </bottom>
      <diagonal/>
    </border>
    <border>
      <left style="thin">
        <color theme="0"/>
      </left>
      <right style="thin">
        <color theme="0"/>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style="thin">
        <color indexed="64"/>
      </left>
      <right/>
      <top style="thin">
        <color indexed="64"/>
      </top>
      <bottom style="thin">
        <color indexed="64"/>
      </bottom>
      <diagonal/>
    </border>
    <border>
      <left style="thin">
        <color indexed="64"/>
      </left>
      <right/>
      <top style="thin">
        <color indexed="64"/>
      </top>
      <bottom style="thin">
        <color theme="0"/>
      </bottom>
      <diagonal/>
    </border>
    <border>
      <left style="hair">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hair">
        <color theme="1"/>
      </left>
      <right/>
      <top style="thin">
        <color indexed="64"/>
      </top>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top style="thin">
        <color theme="0"/>
      </top>
      <bottom style="thin">
        <color theme="0"/>
      </bottom>
      <diagonal/>
    </border>
    <border>
      <left style="thin">
        <color indexed="64"/>
      </left>
      <right style="hair">
        <color indexed="64"/>
      </right>
      <top style="thin">
        <color theme="0"/>
      </top>
      <bottom style="thin">
        <color theme="0"/>
      </bottom>
      <diagonal/>
    </border>
    <border>
      <left style="hair">
        <color indexed="64"/>
      </left>
      <right style="thin">
        <color theme="0"/>
      </right>
      <top style="thin">
        <color theme="0"/>
      </top>
      <bottom style="hair">
        <color theme="1" tint="4.9989318521683403E-2"/>
      </bottom>
      <diagonal/>
    </border>
    <border>
      <left style="thin">
        <color theme="0"/>
      </left>
      <right/>
      <top style="thin">
        <color theme="0"/>
      </top>
      <bottom style="hair">
        <color theme="1" tint="4.9989318521683403E-2"/>
      </bottom>
      <diagonal/>
    </border>
    <border>
      <left style="hair">
        <color theme="1"/>
      </left>
      <right/>
      <top/>
      <bottom style="hair">
        <color theme="1" tint="4.9989318521683403E-2"/>
      </bottom>
      <diagonal/>
    </border>
    <border>
      <left/>
      <right style="thin">
        <color theme="0"/>
      </right>
      <top style="thin">
        <color theme="0"/>
      </top>
      <bottom style="hair">
        <color theme="1" tint="4.9989318521683403E-2"/>
      </bottom>
      <diagonal/>
    </border>
    <border>
      <left style="thin">
        <color theme="0"/>
      </left>
      <right style="thin">
        <color theme="0"/>
      </right>
      <top style="thin">
        <color theme="0"/>
      </top>
      <bottom style="hair">
        <color theme="1" tint="4.9989318521683403E-2"/>
      </bottom>
      <diagonal/>
    </border>
    <border>
      <left style="thin">
        <color theme="0"/>
      </left>
      <right style="thin">
        <color indexed="64"/>
      </right>
      <top style="thin">
        <color theme="0"/>
      </top>
      <bottom style="hair">
        <color theme="1" tint="4.9989318521683403E-2"/>
      </bottom>
      <diagonal/>
    </border>
    <border>
      <left style="hair">
        <color indexed="64"/>
      </left>
      <right style="thin">
        <color theme="0"/>
      </right>
      <top/>
      <bottom style="thin">
        <color theme="0"/>
      </bottom>
      <diagonal/>
    </border>
    <border>
      <left style="hair">
        <color theme="1"/>
      </left>
      <right/>
      <top/>
      <bottom style="thin">
        <color theme="0"/>
      </bottom>
      <diagonal/>
    </border>
    <border>
      <left style="thin">
        <color theme="0"/>
      </left>
      <right style="thin">
        <color indexed="64"/>
      </right>
      <top/>
      <bottom style="thin">
        <color theme="0"/>
      </bottom>
      <diagonal/>
    </border>
    <border>
      <left style="hair">
        <color indexed="64"/>
      </left>
      <right style="thin">
        <color theme="0"/>
      </right>
      <top style="thin">
        <color theme="0"/>
      </top>
      <bottom/>
      <diagonal/>
    </border>
    <border>
      <left style="hair">
        <color theme="1"/>
      </left>
      <right/>
      <top style="thin">
        <color theme="0"/>
      </top>
      <bottom/>
      <diagonal/>
    </border>
    <border>
      <left style="thin">
        <color theme="0"/>
      </left>
      <right style="thin">
        <color indexed="64"/>
      </right>
      <top style="thin">
        <color theme="0"/>
      </top>
      <bottom/>
      <diagonal/>
    </border>
    <border>
      <left style="thin">
        <color indexed="64"/>
      </left>
      <right/>
      <top style="thin">
        <color theme="0"/>
      </top>
      <bottom style="thin">
        <color indexed="64"/>
      </bottom>
      <diagonal/>
    </border>
    <border>
      <left style="hair">
        <color theme="1"/>
      </left>
      <right/>
      <top style="hair">
        <color indexed="64"/>
      </top>
      <bottom style="thin">
        <color indexed="64"/>
      </bottom>
      <diagonal/>
    </border>
    <border>
      <left style="hair">
        <color indexed="64"/>
      </left>
      <right/>
      <top style="hair">
        <color indexed="64"/>
      </top>
      <bottom style="thin">
        <color indexed="64"/>
      </bottom>
      <diagonal/>
    </border>
    <border>
      <left style="thin">
        <color theme="0"/>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dotted">
        <color indexed="64"/>
      </top>
      <bottom style="thin">
        <color indexed="64"/>
      </bottom>
      <diagonal/>
    </border>
    <border>
      <left/>
      <right style="hair">
        <color theme="1" tint="4.9989318521683403E-2"/>
      </right>
      <top/>
      <bottom/>
      <diagonal/>
    </border>
    <border>
      <left/>
      <right style="hair">
        <color indexed="64"/>
      </right>
      <top style="thin">
        <color indexed="64"/>
      </top>
      <bottom style="hair">
        <color indexed="64"/>
      </bottom>
      <diagonal/>
    </border>
    <border>
      <left style="hair">
        <color indexed="64"/>
      </left>
      <right/>
      <top style="thin">
        <color auto="1"/>
      </top>
      <bottom style="hair">
        <color indexed="64"/>
      </bottom>
      <diagonal/>
    </border>
    <border>
      <left/>
      <right/>
      <top style="hair">
        <color indexed="64"/>
      </top>
      <bottom style="hair">
        <color indexed="64"/>
      </bottom>
      <diagonal/>
    </border>
    <border>
      <left style="hair">
        <color theme="1" tint="4.9989318521683403E-2"/>
      </left>
      <right style="hair">
        <color indexed="64"/>
      </right>
      <top style="hair">
        <color theme="1" tint="4.9989318521683403E-2"/>
      </top>
      <bottom/>
      <diagonal/>
    </border>
    <border>
      <left style="hair">
        <color theme="1" tint="4.9989318521683403E-2"/>
      </left>
      <right style="hair">
        <color indexed="64"/>
      </right>
      <top/>
      <bottom style="hair">
        <color indexed="64"/>
      </bottom>
      <diagonal/>
    </border>
    <border>
      <left/>
      <right style="hair">
        <color theme="1" tint="4.9989318521683403E-2"/>
      </right>
      <top style="hair">
        <color theme="1" tint="4.9989318521683403E-2"/>
      </top>
      <bottom style="thin">
        <color theme="0"/>
      </bottom>
      <diagonal/>
    </border>
    <border>
      <left/>
      <right style="hair">
        <color indexed="64"/>
      </right>
      <top style="thin">
        <color theme="0"/>
      </top>
      <bottom style="hair">
        <color theme="1" tint="4.9989318521683403E-2"/>
      </bottom>
      <diagonal/>
    </border>
    <border>
      <left/>
      <right style="hair">
        <color theme="1" tint="4.9989318521683403E-2"/>
      </right>
      <top style="thin">
        <color theme="0"/>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theme="1" tint="4.9989318521683403E-2"/>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5">
    <xf numFmtId="0" fontId="0" fillId="0" borderId="0"/>
    <xf numFmtId="43" fontId="1" fillId="0" borderId="0" applyFont="0" applyFill="0" applyBorder="0" applyAlignment="0" applyProtection="0"/>
    <xf numFmtId="0" fontId="1" fillId="0" borderId="0"/>
    <xf numFmtId="0" fontId="51" fillId="0" borderId="0"/>
    <xf numFmtId="165" fontId="59" fillId="0" borderId="0"/>
    <xf numFmtId="165" fontId="59" fillId="0" borderId="0"/>
    <xf numFmtId="165" fontId="59" fillId="0" borderId="0"/>
    <xf numFmtId="40" fontId="61" fillId="0" borderId="0" applyFont="0" applyFill="0" applyBorder="0" applyAlignment="0" applyProtection="0"/>
    <xf numFmtId="0" fontId="51" fillId="0" borderId="0"/>
    <xf numFmtId="165" fontId="59" fillId="0" borderId="0"/>
    <xf numFmtId="165" fontId="59" fillId="0" borderId="0"/>
    <xf numFmtId="9" fontId="1" fillId="0" borderId="0" applyFont="0" applyFill="0" applyBorder="0" applyAlignment="0" applyProtection="0"/>
    <xf numFmtId="0" fontId="1" fillId="0" borderId="0"/>
    <xf numFmtId="0" fontId="51" fillId="0" borderId="0"/>
    <xf numFmtId="0" fontId="51" fillId="0" borderId="0"/>
  </cellStyleXfs>
  <cellXfs count="1137">
    <xf numFmtId="0" fontId="0" fillId="0" borderId="0" xfId="0"/>
    <xf numFmtId="0" fontId="3" fillId="2" borderId="0" xfId="0" applyFont="1" applyFill="1" applyAlignment="1">
      <alignment vertical="center" wrapText="1"/>
    </xf>
    <xf numFmtId="0" fontId="0" fillId="2" borderId="0" xfId="0" applyFill="1" applyAlignment="1">
      <alignment vertical="center"/>
    </xf>
    <xf numFmtId="0" fontId="0" fillId="2" borderId="3" xfId="0" applyFill="1" applyBorder="1" applyAlignment="1">
      <alignment vertical="center"/>
    </xf>
    <xf numFmtId="0" fontId="4" fillId="2" borderId="0" xfId="0" applyFont="1" applyFill="1" applyAlignment="1">
      <alignment vertical="center"/>
    </xf>
    <xf numFmtId="0" fontId="6" fillId="2" borderId="8" xfId="0" applyFont="1" applyFill="1" applyBorder="1" applyAlignment="1">
      <alignment vertical="center"/>
    </xf>
    <xf numFmtId="0" fontId="6" fillId="2" borderId="0" xfId="0" applyFont="1" applyFill="1" applyAlignment="1">
      <alignment vertical="center"/>
    </xf>
    <xf numFmtId="0" fontId="8" fillId="2" borderId="11" xfId="0" applyFont="1" applyFill="1" applyBorder="1" applyAlignment="1">
      <alignment horizontal="center" vertical="center"/>
    </xf>
    <xf numFmtId="0" fontId="8" fillId="2" borderId="11" xfId="0" applyFont="1" applyFill="1" applyBorder="1" applyAlignment="1">
      <alignment vertical="center"/>
    </xf>
    <xf numFmtId="0" fontId="8" fillId="2" borderId="0" xfId="0" applyFont="1" applyFill="1" applyAlignment="1">
      <alignment vertical="center"/>
    </xf>
    <xf numFmtId="0" fontId="9" fillId="2" borderId="13" xfId="0" applyFont="1" applyFill="1" applyBorder="1" applyAlignment="1">
      <alignment horizontal="center" vertical="center"/>
    </xf>
    <xf numFmtId="0" fontId="5" fillId="2" borderId="10" xfId="0" applyFont="1" applyFill="1" applyBorder="1" applyAlignment="1">
      <alignment horizontal="left" vertical="center" wrapText="1"/>
    </xf>
    <xf numFmtId="3" fontId="9" fillId="2" borderId="0" xfId="0" applyNumberFormat="1" applyFont="1" applyFill="1" applyAlignment="1">
      <alignment horizontal="right" vertical="center"/>
    </xf>
    <xf numFmtId="0" fontId="0" fillId="2" borderId="2" xfId="0" applyFill="1" applyBorder="1" applyAlignment="1">
      <alignment vertical="center"/>
    </xf>
    <xf numFmtId="3" fontId="0" fillId="2" borderId="0" xfId="0" applyNumberFormat="1" applyFill="1" applyAlignment="1">
      <alignment vertical="center"/>
    </xf>
    <xf numFmtId="0" fontId="2" fillId="2" borderId="0" xfId="0" applyFont="1" applyFill="1" applyAlignment="1">
      <alignment vertical="center"/>
    </xf>
    <xf numFmtId="0" fontId="2" fillId="2" borderId="3" xfId="0" applyFont="1" applyFill="1" applyBorder="1" applyAlignment="1">
      <alignment vertical="center"/>
    </xf>
    <xf numFmtId="0" fontId="13" fillId="2" borderId="0" xfId="0" applyFont="1" applyFill="1" applyAlignment="1">
      <alignment horizontal="left" vertical="center"/>
    </xf>
    <xf numFmtId="0" fontId="0" fillId="2" borderId="0" xfId="0" applyFill="1"/>
    <xf numFmtId="0" fontId="0" fillId="2" borderId="0" xfId="0" applyFill="1" applyAlignment="1">
      <alignment horizontal="right"/>
    </xf>
    <xf numFmtId="0" fontId="0" fillId="2" borderId="17" xfId="0" applyFill="1" applyBorder="1" applyAlignment="1">
      <alignment vertical="center"/>
    </xf>
    <xf numFmtId="0" fontId="14" fillId="2" borderId="0" xfId="0" applyFont="1" applyFill="1" applyAlignment="1">
      <alignment horizontal="left" vertical="center"/>
    </xf>
    <xf numFmtId="0" fontId="15" fillId="2" borderId="0" xfId="0" applyFont="1" applyFill="1" applyAlignment="1">
      <alignment vertical="top"/>
    </xf>
    <xf numFmtId="0" fontId="15" fillId="2" borderId="0" xfId="0" applyFont="1" applyFill="1" applyAlignment="1">
      <alignment horizontal="right" vertical="top"/>
    </xf>
    <xf numFmtId="164" fontId="0" fillId="2" borderId="0" xfId="0" applyNumberFormat="1" applyFill="1"/>
    <xf numFmtId="14" fontId="13" fillId="2" borderId="0" xfId="0" applyNumberFormat="1" applyFont="1" applyFill="1" applyAlignment="1">
      <alignment horizontal="left" vertical="center"/>
    </xf>
    <xf numFmtId="0" fontId="17" fillId="2" borderId="0" xfId="0" applyFont="1" applyFill="1"/>
    <xf numFmtId="0" fontId="9" fillId="2" borderId="0" xfId="0" applyFont="1" applyFill="1" applyAlignment="1">
      <alignment horizontal="center"/>
    </xf>
    <xf numFmtId="0" fontId="18" fillId="2" borderId="0" xfId="0" applyFont="1" applyFill="1" applyAlignment="1">
      <alignment horizontal="right" vertical="center"/>
    </xf>
    <xf numFmtId="0" fontId="19" fillId="2" borderId="0" xfId="0" applyFont="1" applyFill="1" applyAlignment="1">
      <alignment horizontal="center" vertical="center"/>
    </xf>
    <xf numFmtId="0" fontId="0" fillId="2" borderId="1" xfId="0" applyFill="1" applyBorder="1" applyAlignment="1">
      <alignment vertical="center" wrapText="1"/>
    </xf>
    <xf numFmtId="0" fontId="0" fillId="2" borderId="2" xfId="0" applyFill="1" applyBorder="1" applyAlignment="1">
      <alignment horizontal="right" vertical="center"/>
    </xf>
    <xf numFmtId="0" fontId="20" fillId="2" borderId="3" xfId="0" applyFont="1" applyFill="1" applyBorder="1" applyAlignment="1">
      <alignment vertical="center" wrapText="1"/>
    </xf>
    <xf numFmtId="0" fontId="17" fillId="2" borderId="3" xfId="0" applyFont="1" applyFill="1" applyBorder="1"/>
    <xf numFmtId="0" fontId="18" fillId="2" borderId="3" xfId="0" applyFont="1" applyFill="1" applyBorder="1" applyAlignment="1">
      <alignment horizontal="right" vertical="center"/>
    </xf>
    <xf numFmtId="0" fontId="0" fillId="2" borderId="0" xfId="0" applyFill="1" applyAlignment="1">
      <alignment horizontal="center"/>
    </xf>
    <xf numFmtId="0" fontId="0" fillId="2" borderId="3" xfId="0" applyFill="1" applyBorder="1" applyAlignment="1">
      <alignment vertical="center" wrapText="1"/>
    </xf>
    <xf numFmtId="0" fontId="0" fillId="2" borderId="3" xfId="0" applyFill="1" applyBorder="1" applyAlignment="1">
      <alignment horizontal="right" vertical="center"/>
    </xf>
    <xf numFmtId="0" fontId="0" fillId="2" borderId="18" xfId="0" applyFill="1" applyBorder="1" applyAlignment="1">
      <alignment vertical="center"/>
    </xf>
    <xf numFmtId="0" fontId="0" fillId="2" borderId="0" xfId="0" applyFill="1" applyAlignment="1">
      <alignment vertical="center" wrapText="1"/>
    </xf>
    <xf numFmtId="0" fontId="0" fillId="2" borderId="0" xfId="0" applyFill="1" applyAlignment="1">
      <alignment horizontal="right" vertical="center"/>
    </xf>
    <xf numFmtId="0" fontId="23" fillId="2" borderId="0" xfId="0" applyFont="1" applyFill="1" applyAlignment="1">
      <alignment horizontal="left" vertical="center" wrapText="1"/>
    </xf>
    <xf numFmtId="0" fontId="9" fillId="2" borderId="0" xfId="0" applyFont="1" applyFill="1" applyAlignment="1">
      <alignment horizontal="left" vertical="center" wrapText="1"/>
    </xf>
    <xf numFmtId="3" fontId="9" fillId="2" borderId="0" xfId="0" applyNumberFormat="1" applyFont="1" applyFill="1" applyAlignment="1">
      <alignment horizontal="right" vertical="center" wrapText="1"/>
    </xf>
    <xf numFmtId="3" fontId="9" fillId="2" borderId="13" xfId="0" applyNumberFormat="1" applyFont="1" applyFill="1" applyBorder="1" applyAlignment="1">
      <alignment horizontal="right" vertical="center" wrapText="1"/>
    </xf>
    <xf numFmtId="3" fontId="0" fillId="2" borderId="0" xfId="0" applyNumberFormat="1" applyFill="1"/>
    <xf numFmtId="164" fontId="0" fillId="2" borderId="0" xfId="1" applyNumberFormat="1" applyFont="1" applyFill="1" applyBorder="1" applyAlignment="1">
      <alignment horizontal="right" vertical="center"/>
    </xf>
    <xf numFmtId="3" fontId="0" fillId="2" borderId="0" xfId="0" applyNumberFormat="1" applyFill="1" applyAlignment="1">
      <alignment horizontal="right" vertical="center"/>
    </xf>
    <xf numFmtId="3" fontId="0" fillId="2" borderId="13" xfId="0" applyNumberFormat="1" applyFill="1" applyBorder="1"/>
    <xf numFmtId="3" fontId="0" fillId="2" borderId="13" xfId="0" applyNumberFormat="1" applyFill="1" applyBorder="1" applyAlignment="1">
      <alignment horizontal="right" vertical="center"/>
    </xf>
    <xf numFmtId="0" fontId="37" fillId="2" borderId="0" xfId="0" applyFont="1" applyFill="1"/>
    <xf numFmtId="0" fontId="0" fillId="2" borderId="0" xfId="0" applyFill="1" applyAlignment="1">
      <alignment horizontal="center" vertical="center"/>
    </xf>
    <xf numFmtId="0" fontId="2" fillId="2" borderId="13" xfId="0" applyFont="1" applyFill="1" applyBorder="1"/>
    <xf numFmtId="0" fontId="2" fillId="2" borderId="21" xfId="0" applyFont="1" applyFill="1" applyBorder="1" applyAlignment="1">
      <alignment horizontal="right" vertical="center" wrapText="1"/>
    </xf>
    <xf numFmtId="0" fontId="2" fillId="2" borderId="0" xfId="0" applyFont="1" applyFill="1"/>
    <xf numFmtId="0" fontId="2" fillId="2" borderId="0" xfId="0" applyFont="1" applyFill="1" applyAlignment="1">
      <alignment horizontal="left" vertical="center"/>
    </xf>
    <xf numFmtId="37" fontId="2" fillId="2" borderId="0" xfId="1" applyNumberFormat="1" applyFont="1" applyFill="1" applyBorder="1" applyAlignment="1">
      <alignment horizontal="right" vertical="center"/>
    </xf>
    <xf numFmtId="0" fontId="0" fillId="2" borderId="0" xfId="0" applyFill="1" applyAlignment="1">
      <alignment horizontal="left" vertical="center" indent="1"/>
    </xf>
    <xf numFmtId="37" fontId="0" fillId="2" borderId="0" xfId="1" applyNumberFormat="1" applyFont="1" applyFill="1" applyBorder="1" applyAlignment="1">
      <alignment horizontal="right" vertical="center"/>
    </xf>
    <xf numFmtId="37" fontId="0" fillId="4" borderId="0" xfId="1" applyNumberFormat="1" applyFont="1" applyFill="1" applyBorder="1" applyAlignment="1">
      <alignment horizontal="right" vertical="center"/>
    </xf>
    <xf numFmtId="0" fontId="38" fillId="2" borderId="0" xfId="0" applyFont="1" applyFill="1" applyAlignment="1">
      <alignment vertical="center"/>
    </xf>
    <xf numFmtId="37" fontId="0" fillId="2" borderId="0" xfId="0" applyNumberFormat="1" applyFill="1"/>
    <xf numFmtId="0" fontId="0" fillId="2" borderId="13" xfId="0" applyFill="1" applyBorder="1" applyAlignment="1">
      <alignment horizontal="left" vertical="center" indent="1"/>
    </xf>
    <xf numFmtId="37" fontId="0" fillId="2" borderId="13" xfId="1" applyNumberFormat="1" applyFont="1" applyFill="1" applyBorder="1" applyAlignment="1">
      <alignment horizontal="right" vertical="center"/>
    </xf>
    <xf numFmtId="37" fontId="0" fillId="4" borderId="13" xfId="1" applyNumberFormat="1" applyFont="1" applyFill="1" applyBorder="1" applyAlignment="1">
      <alignment horizontal="right" vertical="center"/>
    </xf>
    <xf numFmtId="165" fontId="30" fillId="2" borderId="3" xfId="0" applyNumberFormat="1" applyFont="1" applyFill="1" applyBorder="1" applyAlignment="1">
      <alignment horizontal="left" vertical="center"/>
    </xf>
    <xf numFmtId="3" fontId="39" fillId="2" borderId="3" xfId="0" applyNumberFormat="1" applyFont="1" applyFill="1" applyBorder="1" applyAlignment="1">
      <alignment vertical="center"/>
    </xf>
    <xf numFmtId="165" fontId="40" fillId="2" borderId="1" xfId="0" applyNumberFormat="1" applyFont="1" applyFill="1" applyBorder="1" applyAlignment="1">
      <alignment vertical="center"/>
    </xf>
    <xf numFmtId="165" fontId="42" fillId="2" borderId="0" xfId="0" applyNumberFormat="1" applyFont="1" applyFill="1"/>
    <xf numFmtId="165" fontId="44" fillId="2" borderId="18" xfId="0" applyNumberFormat="1" applyFont="1" applyFill="1" applyBorder="1" applyAlignment="1">
      <alignment horizontal="center"/>
    </xf>
    <xf numFmtId="165" fontId="44" fillId="2" borderId="19" xfId="0" applyNumberFormat="1" applyFont="1" applyFill="1" applyBorder="1" applyAlignment="1">
      <alignment horizontal="center"/>
    </xf>
    <xf numFmtId="165" fontId="24" fillId="2" borderId="36" xfId="0" applyNumberFormat="1" applyFont="1" applyFill="1" applyBorder="1" applyAlignment="1">
      <alignment horizontal="left" vertical="center"/>
    </xf>
    <xf numFmtId="165" fontId="24" fillId="2" borderId="36" xfId="0" applyNumberFormat="1" applyFont="1" applyFill="1" applyBorder="1" applyAlignment="1">
      <alignment vertical="center"/>
    </xf>
    <xf numFmtId="165" fontId="45" fillId="2" borderId="37" xfId="0" applyNumberFormat="1" applyFont="1" applyFill="1" applyBorder="1" applyAlignment="1">
      <alignment horizontal="right" vertical="center"/>
    </xf>
    <xf numFmtId="165" fontId="17" fillId="2" borderId="3" xfId="0" applyNumberFormat="1" applyFont="1" applyFill="1" applyBorder="1" applyAlignment="1">
      <alignment horizontal="left" vertical="center"/>
    </xf>
    <xf numFmtId="38" fontId="17" fillId="2" borderId="3" xfId="1" applyNumberFormat="1" applyFont="1" applyFill="1" applyBorder="1" applyAlignment="1">
      <alignment horizontal="right" vertical="center"/>
    </xf>
    <xf numFmtId="165" fontId="34" fillId="2" borderId="16" xfId="0" applyNumberFormat="1" applyFont="1" applyFill="1" applyBorder="1" applyAlignment="1">
      <alignment horizontal="right" vertical="center"/>
    </xf>
    <xf numFmtId="165" fontId="34" fillId="2" borderId="1" xfId="0" applyNumberFormat="1" applyFont="1" applyFill="1" applyBorder="1"/>
    <xf numFmtId="165" fontId="17" fillId="2" borderId="32" xfId="0" applyNumberFormat="1" applyFont="1" applyFill="1" applyBorder="1" applyAlignment="1">
      <alignment horizontal="left" vertical="center"/>
    </xf>
    <xf numFmtId="38" fontId="12" fillId="2" borderId="3" xfId="1" applyNumberFormat="1" applyFont="1" applyFill="1" applyBorder="1" applyAlignment="1" applyProtection="1">
      <alignment horizontal="right" vertical="center"/>
    </xf>
    <xf numFmtId="165" fontId="47" fillId="2" borderId="16" xfId="0" applyNumberFormat="1" applyFont="1" applyFill="1" applyBorder="1" applyAlignment="1">
      <alignment horizontal="right" vertical="center"/>
    </xf>
    <xf numFmtId="165" fontId="12" fillId="2" borderId="18" xfId="0" applyNumberFormat="1" applyFont="1" applyFill="1" applyBorder="1" applyAlignment="1">
      <alignment horizontal="left" vertical="center" wrapText="1"/>
    </xf>
    <xf numFmtId="38" fontId="12" fillId="2" borderId="18" xfId="1" applyNumberFormat="1" applyFont="1" applyFill="1" applyBorder="1" applyAlignment="1" applyProtection="1">
      <alignment horizontal="right" vertical="center"/>
    </xf>
    <xf numFmtId="165" fontId="47" fillId="2" borderId="16" xfId="0" applyNumberFormat="1" applyFont="1" applyFill="1" applyBorder="1" applyAlignment="1">
      <alignment horizontal="right" vertical="center" wrapText="1"/>
    </xf>
    <xf numFmtId="165" fontId="47" fillId="2" borderId="38" xfId="0" applyNumberFormat="1" applyFont="1" applyFill="1" applyBorder="1" applyAlignment="1">
      <alignment horizontal="right" vertical="center" wrapText="1"/>
    </xf>
    <xf numFmtId="38" fontId="17" fillId="2" borderId="32" xfId="1" applyNumberFormat="1" applyFont="1" applyFill="1" applyBorder="1" applyAlignment="1">
      <alignment horizontal="right" vertical="center"/>
    </xf>
    <xf numFmtId="165" fontId="47" fillId="2" borderId="16" xfId="0" applyNumberFormat="1" applyFont="1" applyFill="1" applyBorder="1" applyAlignment="1">
      <alignment horizontal="right" vertical="center" readingOrder="2"/>
    </xf>
    <xf numFmtId="165" fontId="12" fillId="2" borderId="3" xfId="0" applyNumberFormat="1" applyFont="1" applyFill="1" applyBorder="1" applyAlignment="1">
      <alignment vertical="center"/>
    </xf>
    <xf numFmtId="38" fontId="17" fillId="2" borderId="18" xfId="1" applyNumberFormat="1" applyFont="1" applyFill="1" applyBorder="1" applyAlignment="1">
      <alignment horizontal="right" vertical="center"/>
    </xf>
    <xf numFmtId="165" fontId="12" fillId="2" borderId="18" xfId="0" applyNumberFormat="1" applyFont="1" applyFill="1" applyBorder="1" applyAlignment="1">
      <alignment vertical="center"/>
    </xf>
    <xf numFmtId="165" fontId="47" fillId="2" borderId="19" xfId="0" applyNumberFormat="1" applyFont="1" applyFill="1" applyBorder="1" applyAlignment="1">
      <alignment horizontal="right" vertical="center" readingOrder="2"/>
    </xf>
    <xf numFmtId="165" fontId="12" fillId="2" borderId="0" xfId="0" applyNumberFormat="1" applyFont="1" applyFill="1" applyAlignment="1">
      <alignment vertical="center"/>
    </xf>
    <xf numFmtId="165" fontId="47" fillId="2" borderId="0" xfId="0" applyNumberFormat="1" applyFont="1" applyFill="1" applyAlignment="1">
      <alignment horizontal="right" vertical="center" readingOrder="2"/>
    </xf>
    <xf numFmtId="165" fontId="12" fillId="2" borderId="13" xfId="0" applyNumberFormat="1" applyFont="1" applyFill="1" applyBorder="1" applyAlignment="1">
      <alignment vertical="center"/>
    </xf>
    <xf numFmtId="38" fontId="12" fillId="2" borderId="33" xfId="1" applyNumberFormat="1" applyFont="1" applyFill="1" applyBorder="1" applyAlignment="1">
      <alignment horizontal="right" vertical="center"/>
    </xf>
    <xf numFmtId="165" fontId="43" fillId="2" borderId="18" xfId="0" applyNumberFormat="1" applyFont="1" applyFill="1" applyBorder="1"/>
    <xf numFmtId="165" fontId="18" fillId="2" borderId="2" xfId="0" applyNumberFormat="1" applyFont="1" applyFill="1" applyBorder="1" applyAlignment="1">
      <alignment horizontal="right" vertical="center" readingOrder="2"/>
    </xf>
    <xf numFmtId="165" fontId="33" fillId="2" borderId="32" xfId="0" applyNumberFormat="1" applyFont="1" applyFill="1" applyBorder="1" applyAlignment="1">
      <alignment vertical="center"/>
    </xf>
    <xf numFmtId="165" fontId="51" fillId="2" borderId="32" xfId="0" applyNumberFormat="1" applyFont="1" applyFill="1" applyBorder="1" applyAlignment="1">
      <alignment vertical="center"/>
    </xf>
    <xf numFmtId="165" fontId="54" fillId="2" borderId="16" xfId="0" applyNumberFormat="1" applyFont="1" applyFill="1" applyBorder="1" applyAlignment="1">
      <alignment horizontal="right" vertical="center"/>
    </xf>
    <xf numFmtId="165" fontId="28" fillId="2" borderId="32" xfId="0" applyNumberFormat="1" applyFont="1" applyFill="1" applyBorder="1" applyAlignment="1">
      <alignment horizontal="right" vertical="center"/>
    </xf>
    <xf numFmtId="165" fontId="9" fillId="2" borderId="21" xfId="0" applyNumberFormat="1" applyFont="1" applyFill="1" applyBorder="1" applyAlignment="1">
      <alignment vertical="center"/>
    </xf>
    <xf numFmtId="169" fontId="12" fillId="2" borderId="0" xfId="1" applyNumberFormat="1" applyFont="1" applyFill="1" applyBorder="1" applyAlignment="1">
      <alignment horizontal="right" vertical="center"/>
    </xf>
    <xf numFmtId="169" fontId="12" fillId="2" borderId="13" xfId="1" applyNumberFormat="1" applyFont="1" applyFill="1" applyBorder="1" applyAlignment="1">
      <alignment horizontal="right" vertical="center"/>
    </xf>
    <xf numFmtId="165" fontId="12" fillId="2" borderId="0" xfId="0" applyNumberFormat="1" applyFont="1" applyFill="1"/>
    <xf numFmtId="165" fontId="9" fillId="2" borderId="0" xfId="0" applyNumberFormat="1" applyFont="1" applyFill="1" applyAlignment="1">
      <alignment horizontal="center"/>
    </xf>
    <xf numFmtId="165" fontId="9" fillId="2" borderId="21" xfId="0" applyNumberFormat="1" applyFont="1" applyFill="1" applyBorder="1" applyAlignment="1">
      <alignment horizontal="right" vertical="center"/>
    </xf>
    <xf numFmtId="165" fontId="9" fillId="2" borderId="8" xfId="0" applyNumberFormat="1" applyFont="1" applyFill="1" applyBorder="1" applyAlignment="1">
      <alignment horizontal="center" vertical="center"/>
    </xf>
    <xf numFmtId="165" fontId="9" fillId="2" borderId="0" xfId="0" applyNumberFormat="1" applyFont="1" applyFill="1" applyAlignment="1">
      <alignment vertical="center"/>
    </xf>
    <xf numFmtId="3" fontId="9" fillId="2" borderId="0" xfId="0" applyNumberFormat="1" applyFont="1" applyFill="1" applyAlignment="1">
      <alignment vertical="center"/>
    </xf>
    <xf numFmtId="165" fontId="12" fillId="2" borderId="0" xfId="0" applyNumberFormat="1" applyFont="1" applyFill="1" applyAlignment="1">
      <alignment horizontal="left"/>
    </xf>
    <xf numFmtId="165" fontId="2" fillId="2" borderId="0" xfId="2" applyNumberFormat="1" applyFont="1" applyFill="1" applyAlignment="1">
      <alignment horizontal="left" vertical="center"/>
    </xf>
    <xf numFmtId="3" fontId="12" fillId="2" borderId="0" xfId="0" applyNumberFormat="1" applyFont="1" applyFill="1" applyAlignment="1">
      <alignment vertical="center"/>
    </xf>
    <xf numFmtId="3" fontId="5" fillId="2" borderId="0" xfId="3" applyNumberFormat="1" applyFont="1" applyFill="1" applyAlignment="1">
      <alignment horizontal="left" vertical="center"/>
    </xf>
    <xf numFmtId="3" fontId="24" fillId="2" borderId="0" xfId="3" applyNumberFormat="1" applyFont="1" applyFill="1" applyAlignment="1">
      <alignment horizontal="left" vertical="center"/>
    </xf>
    <xf numFmtId="165" fontId="12" fillId="2" borderId="22" xfId="0" applyNumberFormat="1" applyFont="1" applyFill="1" applyBorder="1" applyAlignment="1">
      <alignment vertical="center"/>
    </xf>
    <xf numFmtId="3" fontId="12" fillId="2" borderId="22" xfId="0" applyNumberFormat="1" applyFont="1" applyFill="1" applyBorder="1" applyAlignment="1">
      <alignment vertical="center"/>
    </xf>
    <xf numFmtId="165" fontId="9" fillId="2" borderId="42" xfId="0" applyNumberFormat="1" applyFont="1" applyFill="1" applyBorder="1" applyAlignment="1">
      <alignment horizontal="center" vertical="center"/>
    </xf>
    <xf numFmtId="165" fontId="9" fillId="2" borderId="0" xfId="0" applyNumberFormat="1" applyFont="1" applyFill="1" applyAlignment="1">
      <alignment horizontal="center" vertical="center"/>
    </xf>
    <xf numFmtId="165" fontId="9" fillId="2" borderId="0" xfId="0" applyNumberFormat="1" applyFont="1" applyFill="1" applyAlignment="1">
      <alignment horizontal="left" vertical="center"/>
    </xf>
    <xf numFmtId="3" fontId="12" fillId="2" borderId="13" xfId="0" applyNumberFormat="1" applyFont="1" applyFill="1" applyBorder="1" applyAlignment="1">
      <alignment vertical="center"/>
    </xf>
    <xf numFmtId="169" fontId="9" fillId="2" borderId="0" xfId="1" applyNumberFormat="1" applyFont="1" applyFill="1" applyBorder="1" applyAlignment="1">
      <alignment horizontal="right" vertical="center"/>
    </xf>
    <xf numFmtId="165" fontId="16" fillId="2" borderId="0" xfId="0" applyNumberFormat="1" applyFont="1" applyFill="1" applyAlignment="1">
      <alignment horizontal="left" vertical="center"/>
    </xf>
    <xf numFmtId="3" fontId="12" fillId="2" borderId="0" xfId="0" applyNumberFormat="1" applyFont="1" applyFill="1" applyAlignment="1">
      <alignment horizontal="left" vertical="center"/>
    </xf>
    <xf numFmtId="165" fontId="28" fillId="2" borderId="32" xfId="0" applyNumberFormat="1" applyFont="1" applyFill="1" applyBorder="1" applyAlignment="1">
      <alignment horizontal="left" vertical="center"/>
    </xf>
    <xf numFmtId="3" fontId="2" fillId="2" borderId="0" xfId="0" applyNumberFormat="1" applyFont="1" applyFill="1"/>
    <xf numFmtId="0" fontId="60" fillId="2" borderId="0" xfId="0" applyFont="1" applyFill="1"/>
    <xf numFmtId="165" fontId="10" fillId="2" borderId="8" xfId="6" applyFont="1" applyFill="1" applyBorder="1" applyAlignment="1">
      <alignment horizontal="center" vertical="center"/>
    </xf>
    <xf numFmtId="165" fontId="5" fillId="2" borderId="13" xfId="6" applyFont="1" applyFill="1" applyBorder="1" applyAlignment="1">
      <alignment horizontal="center" vertical="center"/>
    </xf>
    <xf numFmtId="165" fontId="5" fillId="2" borderId="13" xfId="6" applyFont="1" applyFill="1" applyBorder="1" applyAlignment="1">
      <alignment horizontal="center" vertical="center" wrapText="1"/>
    </xf>
    <xf numFmtId="165" fontId="58" fillId="2" borderId="0" xfId="6" applyFont="1" applyFill="1" applyAlignment="1">
      <alignment horizontal="center" vertical="center"/>
    </xf>
    <xf numFmtId="38" fontId="58" fillId="2" borderId="0" xfId="7" applyNumberFormat="1" applyFont="1" applyFill="1" applyBorder="1" applyAlignment="1">
      <alignment horizontal="center" vertical="center"/>
    </xf>
    <xf numFmtId="167" fontId="58" fillId="2" borderId="8" xfId="6" applyNumberFormat="1" applyFont="1" applyFill="1" applyBorder="1" applyAlignment="1">
      <alignment horizontal="center" vertical="center"/>
    </xf>
    <xf numFmtId="167" fontId="58" fillId="2" borderId="0" xfId="6" applyNumberFormat="1" applyFont="1" applyFill="1" applyAlignment="1">
      <alignment horizontal="center" vertical="center"/>
    </xf>
    <xf numFmtId="167" fontId="58" fillId="2" borderId="0" xfId="5" applyNumberFormat="1" applyFont="1" applyFill="1" applyAlignment="1">
      <alignment horizontal="center" vertical="center"/>
    </xf>
    <xf numFmtId="2" fontId="58" fillId="2" borderId="0" xfId="5" applyNumberFormat="1" applyFont="1" applyFill="1" applyAlignment="1">
      <alignment horizontal="center" vertical="center"/>
    </xf>
    <xf numFmtId="165" fontId="58" fillId="2" borderId="13" xfId="6" applyFont="1" applyFill="1" applyBorder="1" applyAlignment="1">
      <alignment horizontal="center" vertical="center"/>
    </xf>
    <xf numFmtId="165" fontId="16" fillId="2" borderId="0" xfId="6" applyFont="1" applyFill="1" applyAlignment="1">
      <alignment horizontal="left" vertical="center"/>
    </xf>
    <xf numFmtId="165" fontId="39" fillId="2" borderId="0" xfId="6" applyFont="1" applyFill="1"/>
    <xf numFmtId="165" fontId="28" fillId="2" borderId="0" xfId="6" applyFont="1" applyFill="1" applyAlignment="1">
      <alignment vertical="center"/>
    </xf>
    <xf numFmtId="165" fontId="59" fillId="2" borderId="0" xfId="9" applyFill="1"/>
    <xf numFmtId="165" fontId="25" fillId="2" borderId="8" xfId="9" applyFont="1" applyFill="1" applyBorder="1" applyAlignment="1">
      <alignment horizontal="left" vertical="center"/>
    </xf>
    <xf numFmtId="165" fontId="50" fillId="2" borderId="0" xfId="9" applyFont="1" applyFill="1"/>
    <xf numFmtId="165" fontId="8" fillId="2" borderId="13" xfId="9" applyFont="1" applyFill="1" applyBorder="1" applyAlignment="1">
      <alignment horizontal="left" vertical="center"/>
    </xf>
    <xf numFmtId="165" fontId="8" fillId="2" borderId="13" xfId="9" applyFont="1" applyFill="1" applyBorder="1" applyAlignment="1">
      <alignment horizontal="right" vertical="center"/>
    </xf>
    <xf numFmtId="165" fontId="9" fillId="2" borderId="0" xfId="9" applyFont="1" applyFill="1" applyAlignment="1">
      <alignment horizontal="left" vertical="center"/>
    </xf>
    <xf numFmtId="38" fontId="9" fillId="2" borderId="0" xfId="1" applyNumberFormat="1" applyFont="1" applyFill="1" applyAlignment="1">
      <alignment horizontal="right" vertical="center"/>
    </xf>
    <xf numFmtId="164" fontId="12" fillId="2" borderId="0" xfId="1" applyNumberFormat="1" applyFont="1" applyFill="1" applyAlignment="1">
      <alignment horizontal="right" vertical="center"/>
    </xf>
    <xf numFmtId="165" fontId="12" fillId="2" borderId="0" xfId="9" applyFont="1" applyFill="1"/>
    <xf numFmtId="164" fontId="12" fillId="2" borderId="0" xfId="1" applyNumberFormat="1" applyFont="1" applyFill="1" applyBorder="1" applyAlignment="1">
      <alignment horizontal="right" vertical="center"/>
    </xf>
    <xf numFmtId="164" fontId="17" fillId="2" borderId="0" xfId="1" applyNumberFormat="1" applyFont="1" applyFill="1" applyAlignment="1">
      <alignment horizontal="right" vertical="center"/>
    </xf>
    <xf numFmtId="164" fontId="17" fillId="2" borderId="0" xfId="1" applyNumberFormat="1" applyFont="1" applyFill="1" applyBorder="1" applyAlignment="1">
      <alignment horizontal="right" vertical="center"/>
    </xf>
    <xf numFmtId="165" fontId="16" fillId="2" borderId="0" xfId="9" applyFont="1" applyFill="1" applyAlignment="1">
      <alignment horizontal="left" vertical="center"/>
    </xf>
    <xf numFmtId="38" fontId="69" fillId="2" borderId="0" xfId="1" applyNumberFormat="1" applyFont="1" applyFill="1" applyBorder="1" applyAlignment="1">
      <alignment horizontal="right" vertical="center"/>
    </xf>
    <xf numFmtId="165" fontId="60" fillId="2" borderId="0" xfId="0" applyNumberFormat="1" applyFont="1" applyFill="1" applyAlignment="1">
      <alignment horizontal="right"/>
    </xf>
    <xf numFmtId="165" fontId="11" fillId="2" borderId="0" xfId="9" applyFont="1" applyFill="1"/>
    <xf numFmtId="165" fontId="16" fillId="2" borderId="0" xfId="9" applyFont="1" applyFill="1" applyAlignment="1">
      <alignment vertical="center"/>
    </xf>
    <xf numFmtId="165" fontId="30" fillId="2" borderId="0" xfId="9" applyFont="1" applyFill="1" applyAlignment="1">
      <alignment vertical="center"/>
    </xf>
    <xf numFmtId="165" fontId="70" fillId="2" borderId="0" xfId="9" applyFont="1" applyFill="1" applyAlignment="1">
      <alignment vertical="center"/>
    </xf>
    <xf numFmtId="165" fontId="71" fillId="2" borderId="0" xfId="9" applyFont="1" applyFill="1" applyAlignment="1">
      <alignment vertical="center"/>
    </xf>
    <xf numFmtId="165" fontId="71" fillId="2" borderId="0" xfId="9" applyFont="1" applyFill="1"/>
    <xf numFmtId="165" fontId="51" fillId="2" borderId="0" xfId="9" applyFont="1" applyFill="1"/>
    <xf numFmtId="165" fontId="72" fillId="2" borderId="0" xfId="0" applyNumberFormat="1" applyFont="1" applyFill="1" applyAlignment="1">
      <alignment horizontal="right"/>
    </xf>
    <xf numFmtId="3" fontId="73" fillId="2" borderId="0" xfId="9" applyNumberFormat="1" applyFont="1" applyFill="1" applyAlignment="1">
      <alignment horizontal="right" vertical="center"/>
    </xf>
    <xf numFmtId="165" fontId="17" fillId="2" borderId="0" xfId="0" applyNumberFormat="1" applyFont="1" applyFill="1" applyAlignment="1">
      <alignment vertical="center"/>
    </xf>
    <xf numFmtId="165" fontId="17" fillId="2" borderId="6" xfId="0" applyNumberFormat="1" applyFont="1" applyFill="1" applyBorder="1" applyAlignment="1">
      <alignment vertical="center"/>
    </xf>
    <xf numFmtId="165" fontId="24" fillId="2" borderId="13" xfId="2" applyNumberFormat="1" applyFont="1" applyFill="1" applyBorder="1" applyAlignment="1">
      <alignment vertical="center"/>
    </xf>
    <xf numFmtId="165" fontId="24" fillId="2" borderId="13" xfId="2" applyNumberFormat="1" applyFont="1" applyFill="1" applyBorder="1" applyAlignment="1">
      <alignment horizontal="right" vertical="center"/>
    </xf>
    <xf numFmtId="38" fontId="17" fillId="2" borderId="0" xfId="1" applyNumberFormat="1" applyFont="1" applyFill="1" applyBorder="1" applyAlignment="1">
      <alignment vertical="center"/>
    </xf>
    <xf numFmtId="38" fontId="24" fillId="2" borderId="0" xfId="1" applyNumberFormat="1" applyFont="1" applyFill="1" applyBorder="1" applyAlignment="1">
      <alignment vertical="center"/>
    </xf>
    <xf numFmtId="38" fontId="17" fillId="2" borderId="13" xfId="1" applyNumberFormat="1" applyFont="1" applyFill="1" applyBorder="1" applyAlignment="1">
      <alignment vertical="center"/>
    </xf>
    <xf numFmtId="38" fontId="24" fillId="2" borderId="44" xfId="1" applyNumberFormat="1" applyFont="1" applyFill="1" applyBorder="1" applyAlignment="1">
      <alignment vertical="center"/>
    </xf>
    <xf numFmtId="38" fontId="17" fillId="2" borderId="44" xfId="1" applyNumberFormat="1" applyFont="1" applyFill="1" applyBorder="1" applyAlignment="1">
      <alignment vertical="center"/>
    </xf>
    <xf numFmtId="169" fontId="24" fillId="2" borderId="17" xfId="1" applyNumberFormat="1" applyFont="1" applyFill="1" applyBorder="1" applyAlignment="1">
      <alignment vertical="center"/>
    </xf>
    <xf numFmtId="169" fontId="24" fillId="2" borderId="0" xfId="1" applyNumberFormat="1" applyFont="1" applyFill="1" applyBorder="1" applyAlignment="1">
      <alignment vertical="center"/>
    </xf>
    <xf numFmtId="38" fontId="24" fillId="2" borderId="0" xfId="1" applyNumberFormat="1" applyFont="1" applyFill="1" applyBorder="1" applyAlignment="1">
      <alignment horizontal="right" vertical="center"/>
    </xf>
    <xf numFmtId="38" fontId="17" fillId="2" borderId="0" xfId="1" applyNumberFormat="1" applyFont="1" applyFill="1" applyBorder="1" applyAlignment="1"/>
    <xf numFmtId="1" fontId="17" fillId="2" borderId="0" xfId="0" applyNumberFormat="1" applyFont="1" applyFill="1" applyAlignment="1">
      <alignment vertical="center"/>
    </xf>
    <xf numFmtId="38" fontId="17" fillId="2" borderId="44" xfId="1" applyNumberFormat="1" applyFont="1" applyFill="1" applyBorder="1" applyAlignment="1"/>
    <xf numFmtId="38" fontId="24" fillId="2" borderId="13" xfId="1" applyNumberFormat="1" applyFont="1" applyFill="1" applyBorder="1" applyAlignment="1">
      <alignment vertical="center"/>
    </xf>
    <xf numFmtId="38" fontId="17" fillId="2" borderId="13" xfId="1" applyNumberFormat="1" applyFont="1" applyFill="1" applyBorder="1" applyAlignment="1"/>
    <xf numFmtId="38" fontId="24" fillId="2" borderId="13" xfId="1" applyNumberFormat="1" applyFont="1" applyFill="1" applyBorder="1" applyAlignment="1">
      <alignment horizontal="right" vertical="center"/>
    </xf>
    <xf numFmtId="38" fontId="24" fillId="2" borderId="42" xfId="1" applyNumberFormat="1" applyFont="1" applyFill="1" applyBorder="1" applyAlignment="1">
      <alignment horizontal="right" vertical="center"/>
    </xf>
    <xf numFmtId="38" fontId="17" fillId="2" borderId="0" xfId="1" applyNumberFormat="1" applyFont="1" applyFill="1"/>
    <xf numFmtId="38" fontId="17" fillId="2" borderId="13" xfId="1" applyNumberFormat="1" applyFont="1" applyFill="1" applyBorder="1"/>
    <xf numFmtId="165" fontId="20" fillId="2" borderId="0" xfId="2" applyNumberFormat="1" applyFont="1" applyFill="1" applyAlignment="1">
      <alignment horizontal="left" vertical="center"/>
    </xf>
    <xf numFmtId="165" fontId="24" fillId="2" borderId="0" xfId="2" applyNumberFormat="1" applyFont="1" applyFill="1" applyAlignment="1">
      <alignment vertical="center"/>
    </xf>
    <xf numFmtId="165" fontId="17" fillId="2" borderId="0" xfId="2" applyNumberFormat="1" applyFont="1" applyFill="1" applyAlignment="1">
      <alignment vertical="center"/>
    </xf>
    <xf numFmtId="165" fontId="34" fillId="2" borderId="0" xfId="2" applyNumberFormat="1" applyFont="1" applyFill="1" applyAlignment="1">
      <alignment vertical="center"/>
    </xf>
    <xf numFmtId="165" fontId="24" fillId="2" borderId="0" xfId="0" applyNumberFormat="1" applyFont="1" applyFill="1" applyAlignment="1">
      <alignment vertical="center"/>
    </xf>
    <xf numFmtId="165" fontId="60" fillId="2" borderId="0" xfId="0" applyNumberFormat="1" applyFont="1" applyFill="1" applyAlignment="1">
      <alignment horizontal="center"/>
    </xf>
    <xf numFmtId="165" fontId="76" fillId="2" borderId="21" xfId="10" applyFont="1" applyFill="1" applyBorder="1" applyAlignment="1">
      <alignment vertical="center"/>
    </xf>
    <xf numFmtId="165" fontId="76" fillId="2" borderId="21" xfId="10" applyFont="1" applyFill="1" applyBorder="1" applyAlignment="1">
      <alignment horizontal="right" vertical="center"/>
    </xf>
    <xf numFmtId="165" fontId="76" fillId="2" borderId="8" xfId="10" applyFont="1" applyFill="1" applyBorder="1" applyAlignment="1">
      <alignment horizontal="right" vertical="center"/>
    </xf>
    <xf numFmtId="165" fontId="76" fillId="2" borderId="0" xfId="10" applyFont="1" applyFill="1" applyAlignment="1">
      <alignment vertical="center"/>
    </xf>
    <xf numFmtId="165" fontId="76" fillId="2" borderId="8" xfId="10" applyFont="1" applyFill="1" applyBorder="1" applyAlignment="1">
      <alignment vertical="center"/>
    </xf>
    <xf numFmtId="165" fontId="60" fillId="2" borderId="0" xfId="10" applyFont="1" applyFill="1" applyAlignment="1">
      <alignment horizontal="center" vertical="top"/>
    </xf>
    <xf numFmtId="165" fontId="60" fillId="2" borderId="0" xfId="10" applyFont="1" applyFill="1" applyAlignment="1">
      <alignment vertical="center"/>
    </xf>
    <xf numFmtId="165" fontId="60" fillId="2" borderId="0" xfId="10" applyFont="1" applyFill="1" applyAlignment="1">
      <alignment horizontal="right" vertical="center"/>
    </xf>
    <xf numFmtId="165" fontId="60" fillId="2" borderId="0" xfId="10" applyFont="1" applyFill="1" applyAlignment="1">
      <alignment horizontal="left" vertical="center" indent="1"/>
    </xf>
    <xf numFmtId="165" fontId="77" fillId="2" borderId="0" xfId="10" applyFont="1" applyFill="1" applyAlignment="1">
      <alignment horizontal="right" vertical="center"/>
    </xf>
    <xf numFmtId="165" fontId="60" fillId="2" borderId="0" xfId="10" applyFont="1" applyFill="1" applyAlignment="1">
      <alignment horizontal="left" vertical="center" indent="2"/>
    </xf>
    <xf numFmtId="165" fontId="60" fillId="2" borderId="13" xfId="10" applyFont="1" applyFill="1" applyBorder="1" applyAlignment="1">
      <alignment vertical="center"/>
    </xf>
    <xf numFmtId="165" fontId="60" fillId="2" borderId="13" xfId="10" applyFont="1" applyFill="1" applyBorder="1" applyAlignment="1">
      <alignment horizontal="right" vertical="center"/>
    </xf>
    <xf numFmtId="165" fontId="14" fillId="2" borderId="0" xfId="10" applyFont="1" applyFill="1" applyAlignment="1">
      <alignment horizontal="left" vertical="center" wrapText="1"/>
    </xf>
    <xf numFmtId="165" fontId="60" fillId="2" borderId="0" xfId="0" applyNumberFormat="1" applyFont="1" applyFill="1"/>
    <xf numFmtId="165" fontId="14" fillId="2" borderId="0" xfId="10" applyFont="1" applyFill="1" applyAlignment="1">
      <alignment horizontal="left" vertical="center"/>
    </xf>
    <xf numFmtId="37" fontId="60" fillId="2" borderId="0" xfId="10" applyNumberFormat="1" applyFont="1" applyFill="1" applyAlignment="1">
      <alignment horizontal="right" vertical="center"/>
    </xf>
    <xf numFmtId="165" fontId="77" fillId="2" borderId="0" xfId="10" applyFont="1" applyFill="1" applyAlignment="1">
      <alignment horizontal="right"/>
    </xf>
    <xf numFmtId="165" fontId="77" fillId="2" borderId="0" xfId="10" applyFont="1" applyFill="1"/>
    <xf numFmtId="165" fontId="17" fillId="2" borderId="0" xfId="0" applyNumberFormat="1" applyFont="1" applyFill="1" applyAlignment="1">
      <alignment horizontal="right"/>
    </xf>
    <xf numFmtId="0" fontId="2" fillId="2" borderId="0" xfId="0" applyFont="1" applyFill="1" applyAlignment="1">
      <alignment horizontal="right"/>
    </xf>
    <xf numFmtId="165" fontId="0" fillId="2" borderId="0" xfId="0" applyNumberFormat="1" applyFill="1"/>
    <xf numFmtId="165" fontId="78" fillId="2" borderId="0" xfId="0" applyNumberFormat="1" applyFont="1" applyFill="1"/>
    <xf numFmtId="165" fontId="80" fillId="2" borderId="0" xfId="0" applyNumberFormat="1" applyFont="1" applyFill="1" applyAlignment="1">
      <alignment horizontal="right" vertical="center"/>
    </xf>
    <xf numFmtId="165" fontId="80" fillId="2" borderId="0" xfId="0" applyNumberFormat="1" applyFont="1" applyFill="1" applyAlignment="1">
      <alignment vertical="center"/>
    </xf>
    <xf numFmtId="165" fontId="2" fillId="2" borderId="0" xfId="0" applyNumberFormat="1" applyFont="1" applyFill="1"/>
    <xf numFmtId="165" fontId="1" fillId="2" borderId="0" xfId="0" applyNumberFormat="1" applyFont="1" applyFill="1" applyAlignment="1">
      <alignment horizontal="center"/>
    </xf>
    <xf numFmtId="165" fontId="80" fillId="2" borderId="0" xfId="0" applyNumberFormat="1" applyFont="1" applyFill="1" applyAlignment="1">
      <alignment horizontal="center" vertical="center"/>
    </xf>
    <xf numFmtId="165" fontId="2" fillId="2" borderId="13" xfId="0" applyNumberFormat="1" applyFont="1" applyFill="1" applyBorder="1" applyAlignment="1">
      <alignment horizontal="right" vertical="center" wrapText="1"/>
    </xf>
    <xf numFmtId="165" fontId="2" fillId="2" borderId="27" xfId="0" applyNumberFormat="1" applyFont="1" applyFill="1" applyBorder="1" applyAlignment="1">
      <alignment horizontal="right" vertical="center" wrapText="1"/>
    </xf>
    <xf numFmtId="165" fontId="2" fillId="2" borderId="26" xfId="0" applyNumberFormat="1" applyFont="1" applyFill="1" applyBorder="1" applyAlignment="1">
      <alignment horizontal="right" vertical="center" wrapText="1"/>
    </xf>
    <xf numFmtId="165" fontId="2" fillId="2" borderId="0" xfId="0" applyNumberFormat="1" applyFont="1" applyFill="1" applyAlignment="1">
      <alignment horizontal="left" vertical="center" indent="1"/>
    </xf>
    <xf numFmtId="3" fontId="2" fillId="2" borderId="8" xfId="1" applyNumberFormat="1" applyFont="1" applyFill="1" applyBorder="1" applyAlignment="1">
      <alignment horizontal="right" vertical="center"/>
    </xf>
    <xf numFmtId="3" fontId="2" fillId="2" borderId="28" xfId="1" applyNumberFormat="1" applyFont="1" applyFill="1" applyBorder="1" applyAlignment="1">
      <alignment horizontal="right" vertical="center"/>
    </xf>
    <xf numFmtId="3" fontId="2" fillId="2" borderId="29" xfId="1" applyNumberFormat="1" applyFont="1" applyFill="1" applyBorder="1" applyAlignment="1">
      <alignment horizontal="right" vertical="center"/>
    </xf>
    <xf numFmtId="3" fontId="2" fillId="2" borderId="0" xfId="1" applyNumberFormat="1" applyFont="1" applyFill="1" applyBorder="1" applyAlignment="1">
      <alignment horizontal="right" vertical="center"/>
    </xf>
    <xf numFmtId="165" fontId="0" fillId="2" borderId="0" xfId="0" applyNumberFormat="1" applyFill="1" applyAlignment="1">
      <alignment horizontal="left" vertical="center" indent="2"/>
    </xf>
    <xf numFmtId="165" fontId="78" fillId="2" borderId="0" xfId="0" applyNumberFormat="1" applyFont="1" applyFill="1" applyAlignment="1">
      <alignment horizontal="right" vertical="center"/>
    </xf>
    <xf numFmtId="165" fontId="78" fillId="2" borderId="0" xfId="0" applyNumberFormat="1" applyFont="1" applyFill="1" applyAlignment="1">
      <alignment vertical="center"/>
    </xf>
    <xf numFmtId="165" fontId="78" fillId="2" borderId="0" xfId="0" applyNumberFormat="1" applyFont="1" applyFill="1" applyAlignment="1">
      <alignment horizontal="right"/>
    </xf>
    <xf numFmtId="165" fontId="0" fillId="2" borderId="13" xfId="0" applyNumberFormat="1" applyFill="1" applyBorder="1" applyAlignment="1">
      <alignment horizontal="left" vertical="center" indent="2"/>
    </xf>
    <xf numFmtId="165" fontId="14" fillId="2" borderId="0" xfId="0" applyNumberFormat="1" applyFont="1" applyFill="1"/>
    <xf numFmtId="165" fontId="0" fillId="2" borderId="0" xfId="0" applyNumberFormat="1" applyFill="1" applyAlignment="1">
      <alignment horizontal="center"/>
    </xf>
    <xf numFmtId="165" fontId="33" fillId="2" borderId="0" xfId="2" applyNumberFormat="1" applyFont="1" applyFill="1" applyAlignment="1">
      <alignment horizontal="left" vertical="center"/>
    </xf>
    <xf numFmtId="165" fontId="34" fillId="2" borderId="0" xfId="0" applyNumberFormat="1" applyFont="1" applyFill="1" applyAlignment="1">
      <alignment horizontal="right" vertical="center"/>
    </xf>
    <xf numFmtId="3" fontId="58" fillId="2" borderId="0" xfId="1" applyNumberFormat="1" applyFont="1" applyFill="1" applyBorder="1" applyAlignment="1">
      <alignment horizontal="right" vertical="center" wrapText="1"/>
    </xf>
    <xf numFmtId="3" fontId="58" fillId="2" borderId="28" xfId="1" applyNumberFormat="1" applyFont="1" applyFill="1" applyBorder="1" applyAlignment="1">
      <alignment horizontal="right" vertical="center" wrapText="1"/>
    </xf>
    <xf numFmtId="3" fontId="58" fillId="2" borderId="29" xfId="1" applyNumberFormat="1" applyFont="1" applyFill="1" applyBorder="1" applyAlignment="1">
      <alignment horizontal="right" vertical="center" wrapText="1"/>
    </xf>
    <xf numFmtId="3" fontId="1" fillId="2" borderId="0" xfId="1" applyNumberFormat="1" applyFont="1" applyFill="1" applyBorder="1" applyAlignment="1">
      <alignment horizontal="right" vertical="center"/>
    </xf>
    <xf numFmtId="3" fontId="1" fillId="2" borderId="28" xfId="1" applyNumberFormat="1" applyFont="1" applyFill="1" applyBorder="1" applyAlignment="1">
      <alignment horizontal="right"/>
    </xf>
    <xf numFmtId="3" fontId="1" fillId="2" borderId="29" xfId="1" applyNumberFormat="1" applyFont="1" applyFill="1" applyBorder="1" applyAlignment="1">
      <alignment horizontal="right"/>
    </xf>
    <xf numFmtId="3" fontId="81" fillId="2" borderId="0" xfId="0" applyNumberFormat="1" applyFont="1" applyFill="1" applyAlignment="1">
      <alignment horizontal="right" vertical="center"/>
    </xf>
    <xf numFmtId="0" fontId="81" fillId="2" borderId="0" xfId="0" applyFont="1" applyFill="1" applyAlignment="1">
      <alignment horizontal="right" vertical="center"/>
    </xf>
    <xf numFmtId="0" fontId="81" fillId="2" borderId="13" xfId="0" applyFont="1" applyFill="1" applyBorder="1" applyAlignment="1">
      <alignment horizontal="right" vertical="center"/>
    </xf>
    <xf numFmtId="3" fontId="81" fillId="2" borderId="13" xfId="0" applyNumberFormat="1" applyFont="1" applyFill="1" applyBorder="1" applyAlignment="1">
      <alignment horizontal="right" vertical="center"/>
    </xf>
    <xf numFmtId="165" fontId="80" fillId="2" borderId="0" xfId="0" applyNumberFormat="1" applyFont="1" applyFill="1"/>
    <xf numFmtId="165" fontId="78" fillId="2" borderId="0" xfId="0" applyNumberFormat="1" applyFont="1" applyFill="1" applyAlignment="1">
      <alignment horizontal="center"/>
    </xf>
    <xf numFmtId="3" fontId="9" fillId="2" borderId="0" xfId="3" applyNumberFormat="1" applyFont="1" applyFill="1" applyAlignment="1">
      <alignment vertical="center"/>
    </xf>
    <xf numFmtId="3" fontId="51" fillId="2" borderId="0" xfId="3" applyNumberFormat="1" applyFill="1" applyAlignment="1">
      <alignment vertical="center"/>
    </xf>
    <xf numFmtId="3" fontId="82" fillId="2" borderId="0" xfId="3" applyNumberFormat="1" applyFont="1" applyFill="1" applyAlignment="1">
      <alignment vertical="center"/>
    </xf>
    <xf numFmtId="3" fontId="84" fillId="2" borderId="48" xfId="3" applyNumberFormat="1" applyFont="1" applyFill="1" applyBorder="1" applyAlignment="1">
      <alignment horizontal="left" vertical="center"/>
    </xf>
    <xf numFmtId="3" fontId="84" fillId="2" borderId="49" xfId="3" applyNumberFormat="1" applyFont="1" applyFill="1" applyBorder="1" applyAlignment="1">
      <alignment horizontal="right" vertical="center" wrapText="1"/>
    </xf>
    <xf numFmtId="3" fontId="84" fillId="2" borderId="50" xfId="3" applyNumberFormat="1" applyFont="1" applyFill="1" applyBorder="1" applyAlignment="1">
      <alignment horizontal="center" vertical="center"/>
    </xf>
    <xf numFmtId="3" fontId="85" fillId="2" borderId="48" xfId="3" applyNumberFormat="1" applyFont="1" applyFill="1" applyBorder="1" applyAlignment="1">
      <alignment horizontal="center" vertical="center"/>
    </xf>
    <xf numFmtId="3" fontId="84" fillId="2" borderId="31" xfId="3" applyNumberFormat="1" applyFont="1" applyFill="1" applyBorder="1" applyAlignment="1">
      <alignment vertical="center"/>
    </xf>
    <xf numFmtId="3" fontId="84" fillId="2" borderId="3" xfId="3" applyNumberFormat="1" applyFont="1" applyFill="1" applyBorder="1" applyAlignment="1">
      <alignment vertical="center"/>
    </xf>
    <xf numFmtId="3" fontId="86" fillId="2" borderId="2" xfId="3" applyNumberFormat="1" applyFont="1" applyFill="1" applyBorder="1" applyAlignment="1">
      <alignment vertical="center"/>
    </xf>
    <xf numFmtId="3" fontId="85" fillId="2" borderId="53" xfId="3" applyNumberFormat="1" applyFont="1" applyFill="1" applyBorder="1" applyAlignment="1">
      <alignment horizontal="center" vertical="center"/>
    </xf>
    <xf numFmtId="3" fontId="87" fillId="2" borderId="54" xfId="3" applyNumberFormat="1" applyFont="1" applyFill="1" applyBorder="1" applyAlignment="1">
      <alignment horizontal="center" vertical="center"/>
    </xf>
    <xf numFmtId="3" fontId="87" fillId="2" borderId="56" xfId="3" applyNumberFormat="1" applyFont="1" applyFill="1" applyBorder="1" applyAlignment="1">
      <alignment vertical="center"/>
    </xf>
    <xf numFmtId="3" fontId="87" fillId="2" borderId="31" xfId="3" applyNumberFormat="1" applyFont="1" applyFill="1" applyBorder="1" applyAlignment="1">
      <alignment vertical="center"/>
    </xf>
    <xf numFmtId="3" fontId="87" fillId="2" borderId="3" xfId="3" applyNumberFormat="1" applyFont="1" applyFill="1" applyBorder="1" applyAlignment="1">
      <alignment vertical="center"/>
    </xf>
    <xf numFmtId="3" fontId="9" fillId="2" borderId="2" xfId="3" applyNumberFormat="1" applyFont="1" applyFill="1" applyBorder="1" applyAlignment="1">
      <alignment horizontal="left" vertical="center"/>
    </xf>
    <xf numFmtId="3" fontId="87" fillId="2" borderId="53" xfId="3" applyNumberFormat="1" applyFont="1" applyFill="1" applyBorder="1" applyAlignment="1">
      <alignment horizontal="right" vertical="center"/>
    </xf>
    <xf numFmtId="3" fontId="9" fillId="2" borderId="53" xfId="3" applyNumberFormat="1" applyFont="1" applyFill="1" applyBorder="1" applyAlignment="1">
      <alignment horizontal="right" vertical="center"/>
    </xf>
    <xf numFmtId="3" fontId="9" fillId="2" borderId="31" xfId="3" applyNumberFormat="1" applyFont="1" applyFill="1" applyBorder="1" applyAlignment="1">
      <alignment vertical="center"/>
    </xf>
    <xf numFmtId="3" fontId="9" fillId="2" borderId="3" xfId="3" applyNumberFormat="1" applyFont="1" applyFill="1" applyBorder="1" applyAlignment="1">
      <alignment vertical="center"/>
    </xf>
    <xf numFmtId="3" fontId="9" fillId="2" borderId="5" xfId="3" applyNumberFormat="1" applyFont="1" applyFill="1" applyBorder="1" applyAlignment="1">
      <alignment vertical="center"/>
    </xf>
    <xf numFmtId="3" fontId="9" fillId="2" borderId="71" xfId="3" applyNumberFormat="1" applyFont="1" applyFill="1" applyBorder="1" applyAlignment="1">
      <alignment horizontal="right" vertical="center"/>
    </xf>
    <xf numFmtId="3" fontId="9" fillId="2" borderId="72" xfId="3" applyNumberFormat="1" applyFont="1" applyFill="1" applyBorder="1" applyAlignment="1">
      <alignment horizontal="center" vertical="center"/>
    </xf>
    <xf numFmtId="3" fontId="9" fillId="2" borderId="73" xfId="3" applyNumberFormat="1" applyFont="1" applyFill="1" applyBorder="1" applyAlignment="1">
      <alignment horizontal="right" vertical="center"/>
    </xf>
    <xf numFmtId="3" fontId="9" fillId="2" borderId="74" xfId="3" applyNumberFormat="1" applyFont="1" applyFill="1" applyBorder="1" applyAlignment="1">
      <alignment horizontal="right" vertical="center"/>
    </xf>
    <xf numFmtId="3" fontId="9" fillId="2" borderId="75" xfId="3" applyNumberFormat="1" applyFont="1" applyFill="1" applyBorder="1" applyAlignment="1">
      <alignment horizontal="center" vertical="center"/>
    </xf>
    <xf numFmtId="3" fontId="24" fillId="2" borderId="11" xfId="3" applyNumberFormat="1" applyFont="1" applyFill="1" applyBorder="1" applyAlignment="1">
      <alignment horizontal="center" vertical="center" wrapText="1"/>
    </xf>
    <xf numFmtId="3" fontId="24" fillId="2" borderId="76" xfId="3" applyNumberFormat="1" applyFont="1" applyFill="1" applyBorder="1" applyAlignment="1">
      <alignment horizontal="center" vertical="center" wrapText="1"/>
    </xf>
    <xf numFmtId="3" fontId="9" fillId="2" borderId="77" xfId="3" applyNumberFormat="1" applyFont="1" applyFill="1" applyBorder="1" applyAlignment="1">
      <alignment horizontal="right" vertical="center"/>
    </xf>
    <xf numFmtId="3" fontId="9" fillId="2" borderId="78" xfId="3" applyNumberFormat="1" applyFont="1" applyFill="1" applyBorder="1" applyAlignment="1">
      <alignment horizontal="right" vertical="center"/>
    </xf>
    <xf numFmtId="3" fontId="9" fillId="2" borderId="78" xfId="3" applyNumberFormat="1" applyFont="1" applyFill="1" applyBorder="1" applyAlignment="1">
      <alignment horizontal="right" vertical="center" wrapText="1"/>
    </xf>
    <xf numFmtId="3" fontId="9" fillId="2" borderId="0" xfId="3" applyNumberFormat="1" applyFont="1" applyFill="1" applyAlignment="1">
      <alignment horizontal="left" vertical="center"/>
    </xf>
    <xf numFmtId="3" fontId="9" fillId="2" borderId="79" xfId="3" applyNumberFormat="1" applyFont="1" applyFill="1" applyBorder="1" applyAlignment="1">
      <alignment horizontal="center" vertical="center"/>
    </xf>
    <xf numFmtId="3" fontId="25" fillId="2" borderId="0" xfId="3" applyNumberFormat="1" applyFont="1" applyFill="1" applyAlignment="1">
      <alignment horizontal="right" vertical="center"/>
    </xf>
    <xf numFmtId="3" fontId="4" fillId="2" borderId="0" xfId="3" applyNumberFormat="1" applyFont="1" applyFill="1" applyAlignment="1">
      <alignment vertical="center"/>
    </xf>
    <xf numFmtId="3" fontId="9" fillId="2" borderId="81" xfId="3" applyNumberFormat="1" applyFont="1" applyFill="1" applyBorder="1" applyAlignment="1">
      <alignment horizontal="center" vertical="center"/>
    </xf>
    <xf numFmtId="0" fontId="12" fillId="2" borderId="0" xfId="3" applyFont="1" applyFill="1" applyAlignment="1">
      <alignment horizontal="left" vertical="center"/>
    </xf>
    <xf numFmtId="3" fontId="9" fillId="2" borderId="13" xfId="3" applyNumberFormat="1" applyFont="1" applyFill="1" applyBorder="1" applyAlignment="1">
      <alignment horizontal="left" vertical="center"/>
    </xf>
    <xf numFmtId="166" fontId="9" fillId="2" borderId="82" xfId="3" applyNumberFormat="1" applyFont="1" applyFill="1" applyBorder="1" applyAlignment="1">
      <alignment horizontal="center" vertical="center"/>
    </xf>
    <xf numFmtId="3" fontId="9" fillId="2" borderId="82" xfId="3" applyNumberFormat="1" applyFont="1" applyFill="1" applyBorder="1" applyAlignment="1">
      <alignment horizontal="center" vertical="center"/>
    </xf>
    <xf numFmtId="167" fontId="9" fillId="2" borderId="82" xfId="11" applyNumberFormat="1" applyFont="1" applyFill="1" applyBorder="1" applyAlignment="1">
      <alignment horizontal="center" vertical="center"/>
    </xf>
    <xf numFmtId="3" fontId="25" fillId="2" borderId="13" xfId="3" applyNumberFormat="1" applyFont="1" applyFill="1" applyBorder="1" applyAlignment="1">
      <alignment horizontal="right" vertical="center"/>
    </xf>
    <xf numFmtId="3" fontId="11" fillId="2" borderId="0" xfId="3" applyNumberFormat="1" applyFont="1" applyFill="1" applyAlignment="1">
      <alignment horizontal="left" vertical="center"/>
    </xf>
    <xf numFmtId="9" fontId="69" fillId="2" borderId="0" xfId="3" applyNumberFormat="1" applyFont="1" applyFill="1" applyAlignment="1">
      <alignment horizontal="center" vertical="center"/>
    </xf>
    <xf numFmtId="170" fontId="69" fillId="2" borderId="0" xfId="3" applyNumberFormat="1" applyFont="1" applyFill="1" applyAlignment="1">
      <alignment horizontal="left" vertical="center"/>
    </xf>
    <xf numFmtId="9" fontId="26" fillId="2" borderId="0" xfId="3" applyNumberFormat="1" applyFont="1" applyFill="1" applyAlignment="1">
      <alignment horizontal="center" vertical="center"/>
    </xf>
    <xf numFmtId="37" fontId="17" fillId="2" borderId="0" xfId="1" applyNumberFormat="1" applyFont="1" applyFill="1" applyBorder="1" applyAlignment="1">
      <alignment horizontal="right" vertical="center"/>
    </xf>
    <xf numFmtId="170" fontId="26" fillId="2" borderId="0" xfId="3" applyNumberFormat="1" applyFont="1" applyFill="1" applyAlignment="1">
      <alignment horizontal="center" vertical="center"/>
    </xf>
    <xf numFmtId="3" fontId="54" fillId="2" borderId="0" xfId="3" applyNumberFormat="1" applyFont="1" applyFill="1" applyAlignment="1">
      <alignment horizontal="right" vertical="center"/>
    </xf>
    <xf numFmtId="3" fontId="16" fillId="2" borderId="0" xfId="3" applyNumberFormat="1" applyFont="1" applyFill="1" applyAlignment="1">
      <alignment horizontal="left" vertical="center"/>
    </xf>
    <xf numFmtId="37" fontId="24" fillId="2" borderId="0" xfId="1" applyNumberFormat="1" applyFont="1" applyFill="1" applyBorder="1" applyAlignment="1">
      <alignment horizontal="right" vertical="center"/>
    </xf>
    <xf numFmtId="3" fontId="18" fillId="2" borderId="0" xfId="3" applyNumberFormat="1" applyFont="1" applyFill="1" applyAlignment="1">
      <alignment horizontal="right" vertical="center"/>
    </xf>
    <xf numFmtId="3" fontId="33" fillId="2" borderId="0" xfId="3" applyNumberFormat="1" applyFont="1" applyFill="1" applyAlignment="1">
      <alignment vertical="center"/>
    </xf>
    <xf numFmtId="3" fontId="11" fillId="2" borderId="0" xfId="3" applyNumberFormat="1" applyFont="1" applyFill="1" applyAlignment="1">
      <alignment vertical="center"/>
    </xf>
    <xf numFmtId="3" fontId="18" fillId="2" borderId="0" xfId="3" applyNumberFormat="1" applyFont="1" applyFill="1" applyAlignment="1">
      <alignment vertical="center"/>
    </xf>
    <xf numFmtId="3" fontId="28" fillId="2" borderId="0" xfId="3" applyNumberFormat="1" applyFont="1" applyFill="1" applyAlignment="1">
      <alignment horizontal="right" vertical="center"/>
    </xf>
    <xf numFmtId="3" fontId="88" fillId="2" borderId="0" xfId="3" applyNumberFormat="1" applyFont="1" applyFill="1" applyAlignment="1">
      <alignment vertical="center"/>
    </xf>
    <xf numFmtId="3" fontId="89" fillId="2" borderId="0" xfId="3" applyNumberFormat="1" applyFont="1" applyFill="1" applyAlignment="1">
      <alignment vertical="center"/>
    </xf>
    <xf numFmtId="3" fontId="9" fillId="2" borderId="83" xfId="3" applyNumberFormat="1" applyFont="1" applyFill="1" applyBorder="1"/>
    <xf numFmtId="3" fontId="9" fillId="2" borderId="83" xfId="3" applyNumberFormat="1" applyFont="1" applyFill="1" applyBorder="1" applyAlignment="1">
      <alignment vertical="center"/>
    </xf>
    <xf numFmtId="3" fontId="17" fillId="2" borderId="2" xfId="3" applyNumberFormat="1" applyFont="1" applyFill="1" applyBorder="1" applyAlignment="1">
      <alignment horizontal="center" vertical="center"/>
    </xf>
    <xf numFmtId="3" fontId="9" fillId="2" borderId="80" xfId="3" applyNumberFormat="1" applyFont="1" applyFill="1" applyBorder="1" applyAlignment="1">
      <alignment horizontal="center" vertical="center"/>
    </xf>
    <xf numFmtId="1" fontId="17" fillId="2" borderId="81" xfId="12" applyNumberFormat="1" applyFont="1" applyFill="1" applyBorder="1" applyAlignment="1">
      <alignment horizontal="center"/>
    </xf>
    <xf numFmtId="3" fontId="47" fillId="2" borderId="0" xfId="3" applyNumberFormat="1" applyFont="1" applyFill="1" applyAlignment="1">
      <alignment vertical="center"/>
    </xf>
    <xf numFmtId="3" fontId="17" fillId="2" borderId="3" xfId="3" applyNumberFormat="1" applyFont="1" applyFill="1" applyBorder="1" applyAlignment="1">
      <alignment vertical="center"/>
    </xf>
    <xf numFmtId="165" fontId="2" fillId="2" borderId="34" xfId="0" applyNumberFormat="1" applyFont="1" applyFill="1" applyBorder="1" applyAlignment="1">
      <alignment horizontal="right" vertical="center" wrapText="1"/>
    </xf>
    <xf numFmtId="165" fontId="2" fillId="2" borderId="84" xfId="0" applyNumberFormat="1" applyFont="1" applyFill="1" applyBorder="1" applyAlignment="1">
      <alignment horizontal="right" vertical="center" wrapText="1"/>
    </xf>
    <xf numFmtId="165" fontId="5" fillId="2" borderId="0" xfId="2" applyNumberFormat="1" applyFont="1" applyFill="1" applyAlignment="1">
      <alignment horizontal="left" vertical="center"/>
    </xf>
    <xf numFmtId="3" fontId="2" fillId="2" borderId="0" xfId="0" applyNumberFormat="1" applyFont="1" applyFill="1" applyAlignment="1">
      <alignment horizontal="right" vertical="center"/>
    </xf>
    <xf numFmtId="3" fontId="91" fillId="2" borderId="0" xfId="13" applyNumberFormat="1" applyFont="1" applyFill="1"/>
    <xf numFmtId="3" fontId="92" fillId="2" borderId="0" xfId="13" applyNumberFormat="1" applyFont="1" applyFill="1"/>
    <xf numFmtId="3" fontId="92" fillId="2" borderId="22" xfId="13" applyNumberFormat="1" applyFont="1" applyFill="1" applyBorder="1"/>
    <xf numFmtId="3" fontId="1" fillId="2" borderId="0" xfId="0" applyNumberFormat="1" applyFont="1" applyFill="1" applyAlignment="1">
      <alignment horizontal="right"/>
    </xf>
    <xf numFmtId="3" fontId="5" fillId="2" borderId="0" xfId="0" applyNumberFormat="1" applyFont="1" applyFill="1" applyAlignment="1">
      <alignment horizontal="right" vertical="center" wrapText="1"/>
    </xf>
    <xf numFmtId="3" fontId="2" fillId="2" borderId="0" xfId="0" applyNumberFormat="1" applyFont="1" applyFill="1" applyAlignment="1">
      <alignment horizontal="right"/>
    </xf>
    <xf numFmtId="3" fontId="92" fillId="2" borderId="0" xfId="13" applyNumberFormat="1" applyFont="1" applyFill="1" applyAlignment="1">
      <alignment vertical="center"/>
    </xf>
    <xf numFmtId="3" fontId="93" fillId="2" borderId="0" xfId="13" applyNumberFormat="1" applyFont="1" applyFill="1" applyAlignment="1">
      <alignment vertical="center"/>
    </xf>
    <xf numFmtId="3" fontId="1" fillId="2" borderId="0" xfId="0" applyNumberFormat="1" applyFont="1" applyFill="1" applyAlignment="1">
      <alignment horizontal="right" vertical="center"/>
    </xf>
    <xf numFmtId="3" fontId="92" fillId="2" borderId="13" xfId="13" applyNumberFormat="1" applyFont="1" applyFill="1" applyBorder="1"/>
    <xf numFmtId="165" fontId="1" fillId="2" borderId="0" xfId="0" applyNumberFormat="1" applyFont="1" applyFill="1"/>
    <xf numFmtId="165" fontId="1" fillId="2" borderId="0" xfId="0" applyNumberFormat="1" applyFont="1" applyFill="1" applyAlignment="1">
      <alignment horizontal="center" vertical="center"/>
    </xf>
    <xf numFmtId="3" fontId="58" fillId="2" borderId="0" xfId="0" applyNumberFormat="1" applyFont="1" applyFill="1" applyAlignment="1">
      <alignment horizontal="right" vertical="center" wrapText="1"/>
    </xf>
    <xf numFmtId="3" fontId="1" fillId="2" borderId="22" xfId="0" applyNumberFormat="1" applyFont="1" applyFill="1" applyBorder="1" applyAlignment="1">
      <alignment horizontal="right" vertical="center"/>
    </xf>
    <xf numFmtId="3" fontId="58" fillId="2" borderId="22" xfId="0" applyNumberFormat="1" applyFont="1" applyFill="1" applyBorder="1" applyAlignment="1">
      <alignment horizontal="right" vertical="center" wrapText="1"/>
    </xf>
    <xf numFmtId="3" fontId="58" fillId="2" borderId="13" xfId="0" applyNumberFormat="1" applyFont="1" applyFill="1" applyBorder="1" applyAlignment="1">
      <alignment horizontal="right" vertical="center" wrapText="1"/>
    </xf>
    <xf numFmtId="3" fontId="1" fillId="2" borderId="13" xfId="0" applyNumberFormat="1" applyFont="1" applyFill="1" applyBorder="1" applyAlignment="1">
      <alignment horizontal="right" vertical="center"/>
    </xf>
    <xf numFmtId="3" fontId="24" fillId="2" borderId="18" xfId="3" applyNumberFormat="1" applyFont="1" applyFill="1" applyBorder="1" applyAlignment="1">
      <alignment vertical="center"/>
    </xf>
    <xf numFmtId="3" fontId="24" fillId="2" borderId="0" xfId="3" applyNumberFormat="1" applyFont="1" applyFill="1" applyAlignment="1">
      <alignment vertical="center"/>
    </xf>
    <xf numFmtId="3" fontId="24" fillId="2" borderId="41" xfId="3" applyNumberFormat="1" applyFont="1" applyFill="1" applyBorder="1" applyAlignment="1">
      <alignment vertical="center"/>
    </xf>
    <xf numFmtId="3" fontId="24" fillId="2" borderId="32" xfId="3" applyNumberFormat="1" applyFont="1" applyFill="1" applyBorder="1" applyAlignment="1">
      <alignment vertical="center"/>
    </xf>
    <xf numFmtId="3" fontId="24" fillId="2" borderId="85" xfId="3" applyNumberFormat="1" applyFont="1" applyFill="1" applyBorder="1" applyAlignment="1">
      <alignment horizontal="left" vertical="center"/>
    </xf>
    <xf numFmtId="3" fontId="82" fillId="2" borderId="85" xfId="3" applyNumberFormat="1" applyFont="1" applyFill="1" applyBorder="1" applyAlignment="1">
      <alignment horizontal="center" vertical="center" wrapText="1"/>
    </xf>
    <xf numFmtId="3" fontId="82" fillId="2" borderId="49" xfId="3" applyNumberFormat="1" applyFont="1" applyFill="1" applyBorder="1" applyAlignment="1">
      <alignment horizontal="center" vertical="center" wrapText="1"/>
    </xf>
    <xf numFmtId="3" fontId="82" fillId="2" borderId="48" xfId="3" applyNumberFormat="1" applyFont="1" applyFill="1" applyBorder="1" applyAlignment="1">
      <alignment horizontal="center" vertical="center"/>
    </xf>
    <xf numFmtId="3" fontId="24" fillId="2" borderId="31" xfId="3" applyNumberFormat="1" applyFont="1" applyFill="1" applyBorder="1" applyAlignment="1">
      <alignment vertical="center"/>
    </xf>
    <xf numFmtId="3" fontId="24" fillId="2" borderId="3" xfId="3" applyNumberFormat="1" applyFont="1" applyFill="1" applyBorder="1" applyAlignment="1">
      <alignment vertical="center"/>
    </xf>
    <xf numFmtId="3" fontId="17" fillId="2" borderId="92" xfId="3" applyNumberFormat="1" applyFont="1" applyFill="1" applyBorder="1" applyAlignment="1">
      <alignment vertical="center"/>
    </xf>
    <xf numFmtId="3" fontId="82" fillId="2" borderId="93" xfId="3" applyNumberFormat="1" applyFont="1" applyFill="1" applyBorder="1" applyAlignment="1">
      <alignment horizontal="center" vertical="center"/>
    </xf>
    <xf numFmtId="3" fontId="95" fillId="2" borderId="54" xfId="3" applyNumberFormat="1" applyFont="1" applyFill="1" applyBorder="1" applyAlignment="1">
      <alignment horizontal="center" vertical="center"/>
    </xf>
    <xf numFmtId="3" fontId="82" fillId="2" borderId="2" xfId="3" applyNumberFormat="1" applyFont="1" applyFill="1" applyBorder="1" applyAlignment="1">
      <alignment horizontal="center" vertical="center" wrapText="1"/>
    </xf>
    <xf numFmtId="3" fontId="24" fillId="2" borderId="92" xfId="3" applyNumberFormat="1" applyFont="1" applyFill="1" applyBorder="1" applyAlignment="1">
      <alignment horizontal="left" vertical="center"/>
    </xf>
    <xf numFmtId="3" fontId="24" fillId="2" borderId="92" xfId="3" applyNumberFormat="1" applyFont="1" applyFill="1" applyBorder="1" applyAlignment="1">
      <alignment horizontal="center" vertical="center"/>
    </xf>
    <xf numFmtId="3" fontId="24" fillId="2" borderId="53" xfId="3" applyNumberFormat="1" applyFont="1" applyFill="1" applyBorder="1" applyAlignment="1">
      <alignment horizontal="center" vertical="center"/>
    </xf>
    <xf numFmtId="3" fontId="24" fillId="2" borderId="2" xfId="3" applyNumberFormat="1" applyFont="1" applyFill="1" applyBorder="1" applyAlignment="1">
      <alignment horizontal="center" vertical="center"/>
    </xf>
    <xf numFmtId="3" fontId="24" fillId="2" borderId="101" xfId="3" applyNumberFormat="1" applyFont="1" applyFill="1" applyBorder="1" applyAlignment="1">
      <alignment horizontal="center" vertical="center"/>
    </xf>
    <xf numFmtId="3" fontId="24" fillId="2" borderId="104" xfId="3" applyNumberFormat="1" applyFont="1" applyFill="1" applyBorder="1" applyAlignment="1">
      <alignment horizontal="center" vertical="center"/>
    </xf>
    <xf numFmtId="3" fontId="24" fillId="2" borderId="106" xfId="3" applyNumberFormat="1" applyFont="1" applyFill="1" applyBorder="1" applyAlignment="1">
      <alignment vertical="center"/>
    </xf>
    <xf numFmtId="3" fontId="24" fillId="2" borderId="106" xfId="3" applyNumberFormat="1" applyFont="1" applyFill="1" applyBorder="1" applyAlignment="1">
      <alignment horizontal="center" vertical="center"/>
    </xf>
    <xf numFmtId="3" fontId="24" fillId="2" borderId="71" xfId="3" applyNumberFormat="1" applyFont="1" applyFill="1" applyBorder="1" applyAlignment="1">
      <alignment horizontal="center" vertical="center"/>
    </xf>
    <xf numFmtId="3" fontId="24" fillId="2" borderId="5" xfId="3" applyNumberFormat="1" applyFont="1" applyFill="1" applyBorder="1" applyAlignment="1">
      <alignment horizontal="center" vertical="center"/>
    </xf>
    <xf numFmtId="3" fontId="24" fillId="2" borderId="73" xfId="3" applyNumberFormat="1" applyFont="1" applyFill="1" applyBorder="1" applyAlignment="1">
      <alignment horizontal="center" vertical="center"/>
    </xf>
    <xf numFmtId="3" fontId="24" fillId="2" borderId="74" xfId="3" applyNumberFormat="1" applyFont="1" applyFill="1" applyBorder="1" applyAlignment="1">
      <alignment horizontal="center" vertical="center"/>
    </xf>
    <xf numFmtId="3" fontId="24" fillId="2" borderId="107" xfId="3" applyNumberFormat="1" applyFont="1" applyFill="1" applyBorder="1" applyAlignment="1">
      <alignment horizontal="center" vertical="center"/>
    </xf>
    <xf numFmtId="3" fontId="24" fillId="2" borderId="108" xfId="3" applyNumberFormat="1" applyFont="1" applyFill="1" applyBorder="1" applyAlignment="1">
      <alignment horizontal="center" vertical="center" wrapText="1"/>
    </xf>
    <xf numFmtId="3" fontId="24" fillId="2" borderId="77" xfId="3" applyNumberFormat="1" applyFont="1" applyFill="1" applyBorder="1" applyAlignment="1">
      <alignment horizontal="center" vertical="center"/>
    </xf>
    <xf numFmtId="3" fontId="24" fillId="2" borderId="78" xfId="3" applyNumberFormat="1" applyFont="1" applyFill="1" applyBorder="1" applyAlignment="1">
      <alignment horizontal="center" vertical="center"/>
    </xf>
    <xf numFmtId="3" fontId="24" fillId="2" borderId="78" xfId="3" applyNumberFormat="1" applyFont="1" applyFill="1" applyBorder="1" applyAlignment="1">
      <alignment horizontal="center" vertical="center" wrapText="1"/>
    </xf>
    <xf numFmtId="3" fontId="24" fillId="2" borderId="109" xfId="3" applyNumberFormat="1" applyFont="1" applyFill="1" applyBorder="1" applyAlignment="1">
      <alignment horizontal="center" vertical="center" wrapText="1"/>
    </xf>
    <xf numFmtId="3" fontId="17" fillId="2" borderId="31" xfId="3" applyNumberFormat="1" applyFont="1" applyFill="1" applyBorder="1" applyAlignment="1">
      <alignment horizontal="right" vertical="center"/>
    </xf>
    <xf numFmtId="3" fontId="24" fillId="2" borderId="10" xfId="13" applyNumberFormat="1" applyFont="1" applyFill="1" applyBorder="1" applyAlignment="1">
      <alignment vertical="center"/>
    </xf>
    <xf numFmtId="37" fontId="24" fillId="2" borderId="10" xfId="1" applyNumberFormat="1" applyFont="1" applyFill="1" applyBorder="1" applyAlignment="1">
      <alignment horizontal="right" vertical="center"/>
    </xf>
    <xf numFmtId="37" fontId="24" fillId="2" borderId="110" xfId="1" applyNumberFormat="1" applyFont="1" applyFill="1" applyBorder="1" applyAlignment="1">
      <alignment horizontal="right" vertical="center"/>
    </xf>
    <xf numFmtId="37" fontId="24" fillId="2" borderId="28" xfId="1" applyNumberFormat="1" applyFont="1" applyFill="1" applyBorder="1" applyAlignment="1">
      <alignment horizontal="right" vertical="center"/>
    </xf>
    <xf numFmtId="37" fontId="24" fillId="2" borderId="29" xfId="1" applyNumberFormat="1" applyFont="1" applyFill="1" applyBorder="1" applyAlignment="1">
      <alignment horizontal="right" vertical="center"/>
    </xf>
    <xf numFmtId="37" fontId="24" fillId="2" borderId="15" xfId="1" applyNumberFormat="1" applyFont="1" applyFill="1" applyBorder="1" applyAlignment="1">
      <alignment horizontal="right" vertical="center"/>
    </xf>
    <xf numFmtId="3" fontId="17" fillId="2" borderId="25" xfId="3" applyNumberFormat="1" applyFont="1" applyFill="1" applyBorder="1" applyAlignment="1">
      <alignment vertical="center"/>
    </xf>
    <xf numFmtId="3" fontId="17" fillId="2" borderId="41" xfId="3" applyNumberFormat="1" applyFont="1" applyFill="1" applyBorder="1" applyAlignment="1">
      <alignment vertical="center"/>
    </xf>
    <xf numFmtId="3" fontId="24" fillId="2" borderId="0" xfId="13" applyNumberFormat="1" applyFont="1" applyFill="1" applyAlignment="1">
      <alignment vertical="center"/>
    </xf>
    <xf numFmtId="3" fontId="24" fillId="2" borderId="10" xfId="0" applyNumberFormat="1" applyFont="1" applyFill="1" applyBorder="1" applyAlignment="1">
      <alignment horizontal="right" vertical="center"/>
    </xf>
    <xf numFmtId="3" fontId="24" fillId="2" borderId="110" xfId="0" applyNumberFormat="1" applyFont="1" applyFill="1" applyBorder="1" applyAlignment="1">
      <alignment horizontal="right" vertical="center"/>
    </xf>
    <xf numFmtId="3" fontId="24" fillId="2" borderId="0" xfId="0" applyNumberFormat="1" applyFont="1" applyFill="1" applyAlignment="1">
      <alignment horizontal="right" vertical="center"/>
    </xf>
    <xf numFmtId="3" fontId="24" fillId="2" borderId="28" xfId="0" applyNumberFormat="1" applyFont="1" applyFill="1" applyBorder="1" applyAlignment="1">
      <alignment horizontal="right" vertical="center"/>
    </xf>
    <xf numFmtId="3" fontId="24" fillId="2" borderId="29" xfId="0" applyNumberFormat="1" applyFont="1" applyFill="1" applyBorder="1" applyAlignment="1">
      <alignment horizontal="right" vertical="center"/>
    </xf>
    <xf numFmtId="3" fontId="24" fillId="2" borderId="15" xfId="0" applyNumberFormat="1" applyFont="1" applyFill="1" applyBorder="1" applyAlignment="1">
      <alignment horizontal="right" vertical="center"/>
    </xf>
    <xf numFmtId="3" fontId="24" fillId="2" borderId="25" xfId="3" applyNumberFormat="1" applyFont="1" applyFill="1" applyBorder="1" applyAlignment="1">
      <alignment vertical="center"/>
    </xf>
    <xf numFmtId="3" fontId="17" fillId="2" borderId="10" xfId="13" applyNumberFormat="1" applyFont="1" applyFill="1" applyBorder="1" applyAlignment="1">
      <alignment vertical="center"/>
    </xf>
    <xf numFmtId="37" fontId="17" fillId="4" borderId="10" xfId="1" applyNumberFormat="1" applyFont="1" applyFill="1" applyBorder="1" applyAlignment="1">
      <alignment horizontal="right" vertical="center"/>
    </xf>
    <xf numFmtId="37" fontId="17" fillId="4" borderId="110" xfId="1" applyNumberFormat="1" applyFont="1" applyFill="1" applyBorder="1" applyAlignment="1">
      <alignment horizontal="right" vertical="center"/>
    </xf>
    <xf numFmtId="37" fontId="17" fillId="4" borderId="0" xfId="1" applyNumberFormat="1" applyFont="1" applyFill="1" applyBorder="1" applyAlignment="1">
      <alignment horizontal="right" vertical="center"/>
    </xf>
    <xf numFmtId="37" fontId="17" fillId="4" borderId="28" xfId="1" applyNumberFormat="1" applyFont="1" applyFill="1" applyBorder="1" applyAlignment="1">
      <alignment horizontal="right" vertical="center"/>
    </xf>
    <xf numFmtId="37" fontId="17" fillId="4" borderId="29" xfId="1" applyNumberFormat="1" applyFont="1" applyFill="1" applyBorder="1" applyAlignment="1">
      <alignment horizontal="right" vertical="center"/>
    </xf>
    <xf numFmtId="37" fontId="17" fillId="4" borderId="15" xfId="1" applyNumberFormat="1" applyFont="1" applyFill="1" applyBorder="1" applyAlignment="1">
      <alignment horizontal="right" vertical="center"/>
    </xf>
    <xf numFmtId="3" fontId="17" fillId="2" borderId="0" xfId="13" applyNumberFormat="1" applyFont="1" applyFill="1" applyAlignment="1">
      <alignment vertical="center"/>
    </xf>
    <xf numFmtId="37" fontId="17" fillId="2" borderId="10" xfId="1" applyNumberFormat="1" applyFont="1" applyFill="1" applyBorder="1" applyAlignment="1">
      <alignment horizontal="right" vertical="center"/>
    </xf>
    <xf numFmtId="37" fontId="17" fillId="2" borderId="110" xfId="1" applyNumberFormat="1" applyFont="1" applyFill="1" applyBorder="1" applyAlignment="1">
      <alignment horizontal="right" vertical="center"/>
    </xf>
    <xf numFmtId="37" fontId="17" fillId="2" borderId="28" xfId="1" applyNumberFormat="1" applyFont="1" applyFill="1" applyBorder="1" applyAlignment="1">
      <alignment horizontal="right" vertical="center"/>
    </xf>
    <xf numFmtId="37" fontId="17" fillId="2" borderId="29" xfId="1" applyNumberFormat="1" applyFont="1" applyFill="1" applyBorder="1" applyAlignment="1">
      <alignment horizontal="right" vertical="center"/>
    </xf>
    <xf numFmtId="37" fontId="17" fillId="2" borderId="15" xfId="1" applyNumberFormat="1" applyFont="1" applyFill="1" applyBorder="1" applyAlignment="1">
      <alignment horizontal="right" vertical="center"/>
    </xf>
    <xf numFmtId="3" fontId="17" fillId="2" borderId="25" xfId="3" applyNumberFormat="1" applyFont="1" applyFill="1" applyBorder="1" applyAlignment="1">
      <alignment horizontal="right" vertical="center"/>
    </xf>
    <xf numFmtId="3" fontId="17" fillId="2" borderId="25" xfId="3" applyNumberFormat="1" applyFont="1" applyFill="1" applyBorder="1" applyAlignment="1">
      <alignment horizontal="center" vertical="center"/>
    </xf>
    <xf numFmtId="3" fontId="17" fillId="2" borderId="41" xfId="3" applyNumberFormat="1" applyFont="1" applyFill="1" applyBorder="1" applyAlignment="1">
      <alignment horizontal="center" vertical="center"/>
    </xf>
    <xf numFmtId="3" fontId="24" fillId="2" borderId="10" xfId="3" applyNumberFormat="1" applyFont="1" applyFill="1" applyBorder="1" applyAlignment="1">
      <alignment horizontal="right" vertical="center"/>
    </xf>
    <xf numFmtId="3" fontId="24" fillId="2" borderId="110" xfId="3" applyNumberFormat="1" applyFont="1" applyFill="1" applyBorder="1" applyAlignment="1">
      <alignment horizontal="right" vertical="center"/>
    </xf>
    <xf numFmtId="3" fontId="24" fillId="2" borderId="0" xfId="3" applyNumberFormat="1" applyFont="1" applyFill="1" applyAlignment="1">
      <alignment horizontal="right" vertical="center"/>
    </xf>
    <xf numFmtId="3" fontId="24" fillId="2" borderId="28" xfId="3" applyNumberFormat="1" applyFont="1" applyFill="1" applyBorder="1" applyAlignment="1">
      <alignment horizontal="right" vertical="center"/>
    </xf>
    <xf numFmtId="3" fontId="24" fillId="2" borderId="29" xfId="3" applyNumberFormat="1" applyFont="1" applyFill="1" applyBorder="1" applyAlignment="1">
      <alignment horizontal="right" vertical="center"/>
    </xf>
    <xf numFmtId="3" fontId="24" fillId="2" borderId="15" xfId="3" applyNumberFormat="1" applyFont="1" applyFill="1" applyBorder="1" applyAlignment="1">
      <alignment horizontal="right" vertical="center"/>
    </xf>
    <xf numFmtId="37" fontId="17" fillId="4" borderId="28" xfId="1" applyNumberFormat="1" applyFont="1" applyFill="1" applyBorder="1" applyAlignment="1">
      <alignment horizontal="center" vertical="center"/>
    </xf>
    <xf numFmtId="37" fontId="17" fillId="4" borderId="0" xfId="1" applyNumberFormat="1" applyFont="1" applyFill="1" applyBorder="1" applyAlignment="1">
      <alignment horizontal="center" vertical="center"/>
    </xf>
    <xf numFmtId="3" fontId="24" fillId="4" borderId="10" xfId="3" applyNumberFormat="1" applyFont="1" applyFill="1" applyBorder="1" applyAlignment="1">
      <alignment horizontal="right" vertical="center"/>
    </xf>
    <xf numFmtId="3" fontId="24" fillId="4" borderId="110" xfId="3" applyNumberFormat="1" applyFont="1" applyFill="1" applyBorder="1" applyAlignment="1">
      <alignment horizontal="right" vertical="center"/>
    </xf>
    <xf numFmtId="3" fontId="24" fillId="4" borderId="0" xfId="3" applyNumberFormat="1" applyFont="1" applyFill="1" applyAlignment="1">
      <alignment horizontal="right" vertical="center"/>
    </xf>
    <xf numFmtId="3" fontId="24" fillId="4" borderId="28" xfId="3" applyNumberFormat="1" applyFont="1" applyFill="1" applyBorder="1" applyAlignment="1">
      <alignment horizontal="right" vertical="center"/>
    </xf>
    <xf numFmtId="3" fontId="24" fillId="4" borderId="29" xfId="3" applyNumberFormat="1" applyFont="1" applyFill="1" applyBorder="1" applyAlignment="1">
      <alignment horizontal="right" vertical="center"/>
    </xf>
    <xf numFmtId="3" fontId="24" fillId="4" borderId="15" xfId="3" applyNumberFormat="1" applyFont="1" applyFill="1" applyBorder="1" applyAlignment="1">
      <alignment horizontal="right" vertical="center"/>
    </xf>
    <xf numFmtId="3" fontId="17" fillId="2" borderId="10" xfId="3" applyNumberFormat="1" applyFont="1" applyFill="1" applyBorder="1" applyAlignment="1">
      <alignment horizontal="right" vertical="center"/>
    </xf>
    <xf numFmtId="3" fontId="17" fillId="2" borderId="110" xfId="3" applyNumberFormat="1" applyFont="1" applyFill="1" applyBorder="1" applyAlignment="1">
      <alignment horizontal="right" vertical="center"/>
    </xf>
    <xf numFmtId="3" fontId="17" fillId="2" borderId="0" xfId="3" applyNumberFormat="1" applyFont="1" applyFill="1" applyAlignment="1">
      <alignment horizontal="right" vertical="center"/>
    </xf>
    <xf numFmtId="3" fontId="17" fillId="2" borderId="28" xfId="3" applyNumberFormat="1" applyFont="1" applyFill="1" applyBorder="1" applyAlignment="1">
      <alignment horizontal="right" vertical="center"/>
    </xf>
    <xf numFmtId="3" fontId="17" fillId="2" borderId="29" xfId="3" applyNumberFormat="1" applyFont="1" applyFill="1" applyBorder="1" applyAlignment="1">
      <alignment horizontal="right" vertical="center"/>
    </xf>
    <xf numFmtId="3" fontId="17" fillId="2" borderId="15" xfId="3" applyNumberFormat="1" applyFont="1" applyFill="1" applyBorder="1" applyAlignment="1">
      <alignment horizontal="right" vertical="center"/>
    </xf>
    <xf numFmtId="3" fontId="35" fillId="2" borderId="10" xfId="13" applyNumberFormat="1" applyFont="1" applyFill="1" applyBorder="1" applyAlignment="1">
      <alignment vertical="center"/>
    </xf>
    <xf numFmtId="3" fontId="35" fillId="2" borderId="10" xfId="3" applyNumberFormat="1" applyFont="1" applyFill="1" applyBorder="1" applyAlignment="1">
      <alignment horizontal="right" vertical="center"/>
    </xf>
    <xf numFmtId="3" fontId="35" fillId="2" borderId="110" xfId="3" applyNumberFormat="1" applyFont="1" applyFill="1" applyBorder="1" applyAlignment="1">
      <alignment horizontal="right" vertical="center"/>
    </xf>
    <xf numFmtId="3" fontId="35" fillId="2" borderId="0" xfId="3" applyNumberFormat="1" applyFont="1" applyFill="1" applyAlignment="1">
      <alignment horizontal="right" vertical="center"/>
    </xf>
    <xf numFmtId="3" fontId="35" fillId="2" borderId="28" xfId="3" applyNumberFormat="1" applyFont="1" applyFill="1" applyBorder="1" applyAlignment="1">
      <alignment horizontal="right" vertical="center"/>
    </xf>
    <xf numFmtId="3" fontId="35" fillId="2" borderId="29" xfId="3" applyNumberFormat="1" applyFont="1" applyFill="1" applyBorder="1" applyAlignment="1">
      <alignment horizontal="right" vertical="center"/>
    </xf>
    <xf numFmtId="3" fontId="35" fillId="2" borderId="15" xfId="3" applyNumberFormat="1" applyFont="1" applyFill="1" applyBorder="1" applyAlignment="1">
      <alignment horizontal="right" vertical="center"/>
    </xf>
    <xf numFmtId="3" fontId="35" fillId="2" borderId="25" xfId="3" applyNumberFormat="1" applyFont="1" applyFill="1" applyBorder="1" applyAlignment="1">
      <alignment vertical="center"/>
    </xf>
    <xf numFmtId="3" fontId="35" fillId="2" borderId="41" xfId="3" applyNumberFormat="1" applyFont="1" applyFill="1" applyBorder="1" applyAlignment="1">
      <alignment vertical="center"/>
    </xf>
    <xf numFmtId="3" fontId="17" fillId="2" borderId="82" xfId="13" applyNumberFormat="1" applyFont="1" applyFill="1" applyBorder="1" applyAlignment="1">
      <alignment vertical="center"/>
    </xf>
    <xf numFmtId="37" fontId="17" fillId="4" borderId="12" xfId="1" applyNumberFormat="1" applyFont="1" applyFill="1" applyBorder="1" applyAlignment="1">
      <alignment horizontal="right" vertical="center"/>
    </xf>
    <xf numFmtId="37" fontId="17" fillId="4" borderId="111" xfId="1" applyNumberFormat="1" applyFont="1" applyFill="1" applyBorder="1" applyAlignment="1">
      <alignment horizontal="right" vertical="center"/>
    </xf>
    <xf numFmtId="37" fontId="17" fillId="4" borderId="13" xfId="1" applyNumberFormat="1" applyFont="1" applyFill="1" applyBorder="1" applyAlignment="1">
      <alignment horizontal="right" vertical="center"/>
    </xf>
    <xf numFmtId="37" fontId="17" fillId="4" borderId="27" xfId="1" applyNumberFormat="1" applyFont="1" applyFill="1" applyBorder="1" applyAlignment="1">
      <alignment horizontal="right" vertical="center"/>
    </xf>
    <xf numFmtId="37" fontId="17" fillId="4" borderId="26" xfId="1" applyNumberFormat="1" applyFont="1" applyFill="1" applyBorder="1" applyAlignment="1">
      <alignment horizontal="right" vertical="center"/>
    </xf>
    <xf numFmtId="37" fontId="17" fillId="4" borderId="14" xfId="1" applyNumberFormat="1" applyFont="1" applyFill="1" applyBorder="1" applyAlignment="1">
      <alignment horizontal="right" vertical="center"/>
    </xf>
    <xf numFmtId="3" fontId="24" fillId="2" borderId="38" xfId="3" applyNumberFormat="1" applyFont="1" applyFill="1" applyBorder="1" applyAlignment="1">
      <alignment vertical="center"/>
    </xf>
    <xf numFmtId="3" fontId="17" fillId="2" borderId="0" xfId="3" applyNumberFormat="1" applyFont="1" applyFill="1" applyAlignment="1">
      <alignment horizontal="left" vertical="center"/>
    </xf>
    <xf numFmtId="9" fontId="24" fillId="2" borderId="0" xfId="3" applyNumberFormat="1" applyFont="1" applyFill="1" applyAlignment="1">
      <alignment horizontal="center" vertical="center"/>
    </xf>
    <xf numFmtId="170" fontId="24" fillId="2" borderId="0" xfId="3" applyNumberFormat="1" applyFont="1" applyFill="1" applyAlignment="1">
      <alignment horizontal="left" vertical="center"/>
    </xf>
    <xf numFmtId="3" fontId="17" fillId="2" borderId="32" xfId="3" applyNumberFormat="1" applyFont="1" applyFill="1" applyBorder="1" applyAlignment="1">
      <alignment vertical="center"/>
    </xf>
    <xf numFmtId="3" fontId="17" fillId="2" borderId="16" xfId="3" applyNumberFormat="1" applyFont="1" applyFill="1" applyBorder="1" applyAlignment="1">
      <alignment vertical="center"/>
    </xf>
    <xf numFmtId="3" fontId="17" fillId="2" borderId="0" xfId="3" applyNumberFormat="1" applyFont="1" applyFill="1" applyAlignment="1">
      <alignment vertical="center"/>
    </xf>
    <xf numFmtId="3" fontId="17" fillId="2" borderId="30" xfId="3" applyNumberFormat="1" applyFont="1" applyFill="1" applyBorder="1" applyAlignment="1">
      <alignment vertical="center"/>
    </xf>
    <xf numFmtId="3" fontId="20" fillId="2" borderId="0" xfId="3" applyNumberFormat="1" applyFont="1" applyFill="1" applyAlignment="1">
      <alignment horizontal="left" vertical="center"/>
    </xf>
    <xf numFmtId="3" fontId="17" fillId="2" borderId="1" xfId="3" applyNumberFormat="1" applyFont="1" applyFill="1" applyBorder="1" applyAlignment="1">
      <alignment vertical="center"/>
    </xf>
    <xf numFmtId="3" fontId="17" fillId="2" borderId="31" xfId="3" applyNumberFormat="1" applyFont="1" applyFill="1" applyBorder="1" applyAlignment="1">
      <alignment vertical="center"/>
    </xf>
    <xf numFmtId="37" fontId="17" fillId="2" borderId="28" xfId="1" applyNumberFormat="1" applyFont="1" applyFill="1" applyBorder="1" applyAlignment="1">
      <alignment horizontal="center" vertical="center"/>
    </xf>
    <xf numFmtId="37" fontId="17" fillId="2" borderId="0" xfId="1" applyNumberFormat="1" applyFont="1" applyFill="1" applyBorder="1" applyAlignment="1">
      <alignment horizontal="center" vertical="center"/>
    </xf>
    <xf numFmtId="37" fontId="17" fillId="2" borderId="12" xfId="1" applyNumberFormat="1" applyFont="1" applyFill="1" applyBorder="1" applyAlignment="1">
      <alignment horizontal="right" vertical="center"/>
    </xf>
    <xf numFmtId="37" fontId="17" fillId="2" borderId="111" xfId="1" applyNumberFormat="1" applyFont="1" applyFill="1" applyBorder="1" applyAlignment="1">
      <alignment horizontal="right" vertical="center"/>
    </xf>
    <xf numFmtId="37" fontId="17" fillId="2" borderId="13" xfId="1" applyNumberFormat="1" applyFont="1" applyFill="1" applyBorder="1" applyAlignment="1">
      <alignment horizontal="right" vertical="center"/>
    </xf>
    <xf numFmtId="37" fontId="17" fillId="2" borderId="27" xfId="1" applyNumberFormat="1" applyFont="1" applyFill="1" applyBorder="1" applyAlignment="1">
      <alignment horizontal="right" vertical="center"/>
    </xf>
    <xf numFmtId="37" fontId="17" fillId="2" borderId="26" xfId="1" applyNumberFormat="1" applyFont="1" applyFill="1" applyBorder="1" applyAlignment="1">
      <alignment horizontal="right" vertical="center"/>
    </xf>
    <xf numFmtId="37" fontId="17" fillId="2" borderId="14" xfId="1" applyNumberFormat="1" applyFont="1" applyFill="1" applyBorder="1" applyAlignment="1">
      <alignment horizontal="right" vertical="center"/>
    </xf>
    <xf numFmtId="1" fontId="9" fillId="2" borderId="112" xfId="0" applyNumberFormat="1" applyFont="1" applyFill="1" applyBorder="1" applyAlignment="1">
      <alignment horizontal="right" vertical="center"/>
    </xf>
    <xf numFmtId="1" fontId="24" fillId="2" borderId="112" xfId="0" applyNumberFormat="1" applyFont="1" applyFill="1" applyBorder="1" applyAlignment="1">
      <alignment horizontal="right" vertical="center"/>
    </xf>
    <xf numFmtId="3" fontId="9" fillId="2" borderId="0" xfId="0" applyNumberFormat="1" applyFont="1" applyFill="1" applyAlignment="1">
      <alignment horizontal="left" vertical="center" indent="1"/>
    </xf>
    <xf numFmtId="167" fontId="9" fillId="2" borderId="0" xfId="0" applyNumberFormat="1" applyFont="1" applyFill="1" applyAlignment="1">
      <alignment horizontal="right" vertical="center"/>
    </xf>
    <xf numFmtId="165" fontId="12" fillId="2" borderId="0" xfId="0" applyNumberFormat="1" applyFont="1" applyFill="1" applyAlignment="1">
      <alignment horizontal="left" vertical="center" indent="1"/>
    </xf>
    <xf numFmtId="167" fontId="12" fillId="2" borderId="0" xfId="0" applyNumberFormat="1" applyFont="1" applyFill="1" applyAlignment="1">
      <alignment horizontal="right" vertical="center"/>
    </xf>
    <xf numFmtId="167" fontId="17" fillId="2" borderId="0" xfId="0" applyNumberFormat="1" applyFont="1" applyFill="1" applyAlignment="1">
      <alignment horizontal="right" vertical="center"/>
    </xf>
    <xf numFmtId="3" fontId="12" fillId="2" borderId="13" xfId="0" applyNumberFormat="1" applyFont="1" applyFill="1" applyBorder="1" applyAlignment="1" applyProtection="1">
      <alignment horizontal="left" vertical="center" indent="1"/>
      <protection locked="0" hidden="1"/>
    </xf>
    <xf numFmtId="167" fontId="12" fillId="2" borderId="13" xfId="0" applyNumberFormat="1" applyFont="1" applyFill="1" applyBorder="1" applyAlignment="1">
      <alignment horizontal="right" vertical="center"/>
    </xf>
    <xf numFmtId="167" fontId="17" fillId="2" borderId="13" xfId="0" applyNumberFormat="1" applyFont="1" applyFill="1" applyBorder="1" applyAlignment="1">
      <alignment horizontal="right" vertical="center"/>
    </xf>
    <xf numFmtId="165" fontId="9" fillId="2" borderId="0" xfId="2" applyNumberFormat="1" applyFont="1" applyFill="1" applyAlignment="1">
      <alignment vertical="center"/>
    </xf>
    <xf numFmtId="3" fontId="51" fillId="2" borderId="0" xfId="0" applyNumberFormat="1" applyFont="1" applyFill="1" applyAlignment="1">
      <alignment vertical="center"/>
    </xf>
    <xf numFmtId="0" fontId="97" fillId="2" borderId="0" xfId="0" applyFont="1" applyFill="1"/>
    <xf numFmtId="3" fontId="50" fillId="2" borderId="0" xfId="13" applyNumberFormat="1" applyFont="1" applyFill="1" applyAlignment="1">
      <alignment horizontal="right" vertical="center" indent="1"/>
    </xf>
    <xf numFmtId="3" fontId="50" fillId="2" borderId="13" xfId="13" applyNumberFormat="1" applyFont="1" applyFill="1" applyBorder="1" applyAlignment="1">
      <alignment horizontal="right" vertical="center" indent="1"/>
    </xf>
    <xf numFmtId="3" fontId="5" fillId="2" borderId="0" xfId="1" applyNumberFormat="1" applyFont="1" applyFill="1" applyBorder="1" applyAlignment="1">
      <alignment horizontal="right" vertical="center" wrapText="1"/>
    </xf>
    <xf numFmtId="3" fontId="5" fillId="2" borderId="113" xfId="1" applyNumberFormat="1" applyFont="1" applyFill="1" applyBorder="1" applyAlignment="1">
      <alignment horizontal="right" vertical="center" wrapText="1"/>
    </xf>
    <xf numFmtId="3" fontId="5" fillId="2" borderId="28" xfId="1" applyNumberFormat="1" applyFont="1" applyFill="1" applyBorder="1" applyAlignment="1">
      <alignment horizontal="right" vertical="center" wrapText="1"/>
    </xf>
    <xf numFmtId="3" fontId="5" fillId="2" borderId="29" xfId="1" applyNumberFormat="1" applyFont="1" applyFill="1" applyBorder="1" applyAlignment="1">
      <alignment horizontal="right" vertical="center" wrapText="1"/>
    </xf>
    <xf numFmtId="3" fontId="2" fillId="2" borderId="28" xfId="1" applyNumberFormat="1" applyFont="1" applyFill="1" applyBorder="1" applyAlignment="1">
      <alignment horizontal="right"/>
    </xf>
    <xf numFmtId="3" fontId="2" fillId="2" borderId="29" xfId="1" applyNumberFormat="1" applyFont="1" applyFill="1" applyBorder="1" applyAlignment="1">
      <alignment horizontal="right"/>
    </xf>
    <xf numFmtId="3" fontId="1" fillId="2" borderId="28" xfId="1" applyNumberFormat="1" applyFont="1" applyFill="1" applyBorder="1" applyAlignment="1">
      <alignment horizontal="right" vertical="center"/>
    </xf>
    <xf numFmtId="3" fontId="58" fillId="2" borderId="27" xfId="1" applyNumberFormat="1" applyFont="1" applyFill="1" applyBorder="1" applyAlignment="1">
      <alignment horizontal="right" vertical="center" wrapText="1"/>
    </xf>
    <xf numFmtId="3" fontId="58" fillId="2" borderId="26" xfId="1" applyNumberFormat="1" applyFont="1" applyFill="1" applyBorder="1" applyAlignment="1">
      <alignment horizontal="right" vertical="center" wrapText="1"/>
    </xf>
    <xf numFmtId="3" fontId="58" fillId="2" borderId="13" xfId="1" applyNumberFormat="1" applyFont="1" applyFill="1" applyBorder="1" applyAlignment="1">
      <alignment horizontal="right" vertical="center" wrapText="1"/>
    </xf>
    <xf numFmtId="3" fontId="1" fillId="2" borderId="27" xfId="1" applyNumberFormat="1" applyFont="1" applyFill="1" applyBorder="1" applyAlignment="1">
      <alignment horizontal="right" vertical="center"/>
    </xf>
    <xf numFmtId="3" fontId="1" fillId="2" borderId="13" xfId="1" applyNumberFormat="1" applyFont="1" applyFill="1" applyBorder="1" applyAlignment="1">
      <alignment horizontal="right" vertical="center"/>
    </xf>
    <xf numFmtId="3" fontId="1" fillId="2" borderId="27" xfId="1" applyNumberFormat="1" applyFont="1" applyFill="1" applyBorder="1" applyAlignment="1">
      <alignment horizontal="right"/>
    </xf>
    <xf numFmtId="3" fontId="1" fillId="2" borderId="26" xfId="1" applyNumberFormat="1" applyFont="1" applyFill="1" applyBorder="1" applyAlignment="1">
      <alignment horizontal="right"/>
    </xf>
    <xf numFmtId="3" fontId="81" fillId="3" borderId="0" xfId="0" applyNumberFormat="1" applyFont="1" applyFill="1" applyAlignment="1">
      <alignment horizontal="right" vertical="center"/>
    </xf>
    <xf numFmtId="3" fontId="58" fillId="3" borderId="28" xfId="1" applyNumberFormat="1" applyFont="1" applyFill="1" applyBorder="1" applyAlignment="1">
      <alignment horizontal="right" vertical="center" wrapText="1"/>
    </xf>
    <xf numFmtId="3" fontId="58" fillId="3" borderId="29" xfId="1" applyNumberFormat="1" applyFont="1" applyFill="1" applyBorder="1" applyAlignment="1">
      <alignment horizontal="right" vertical="center" wrapText="1"/>
    </xf>
    <xf numFmtId="3" fontId="58" fillId="3" borderId="0" xfId="1" applyNumberFormat="1" applyFont="1" applyFill="1" applyBorder="1" applyAlignment="1">
      <alignment horizontal="right" vertical="center" wrapText="1"/>
    </xf>
    <xf numFmtId="3" fontId="1" fillId="3" borderId="28" xfId="1" applyNumberFormat="1" applyFont="1" applyFill="1" applyBorder="1" applyAlignment="1">
      <alignment horizontal="right" vertical="center"/>
    </xf>
    <xf numFmtId="3" fontId="1" fillId="3" borderId="0" xfId="1" applyNumberFormat="1" applyFont="1" applyFill="1" applyBorder="1" applyAlignment="1">
      <alignment horizontal="right" vertical="center"/>
    </xf>
    <xf numFmtId="3" fontId="1" fillId="3" borderId="28" xfId="1" applyNumberFormat="1" applyFont="1" applyFill="1" applyBorder="1" applyAlignment="1">
      <alignment horizontal="right"/>
    </xf>
    <xf numFmtId="3" fontId="1" fillId="3" borderId="29" xfId="1" applyNumberFormat="1" applyFont="1" applyFill="1" applyBorder="1" applyAlignment="1">
      <alignment horizontal="right"/>
    </xf>
    <xf numFmtId="0" fontId="81" fillId="3" borderId="0" xfId="0" applyFont="1" applyFill="1" applyAlignment="1">
      <alignment horizontal="right" vertical="center"/>
    </xf>
    <xf numFmtId="0" fontId="81" fillId="3" borderId="13" xfId="0" applyFont="1" applyFill="1" applyBorder="1" applyAlignment="1">
      <alignment horizontal="right" vertical="center"/>
    </xf>
    <xf numFmtId="3" fontId="81" fillId="3" borderId="13" xfId="0" applyNumberFormat="1" applyFont="1" applyFill="1" applyBorder="1" applyAlignment="1">
      <alignment horizontal="right" vertical="center"/>
    </xf>
    <xf numFmtId="3" fontId="58" fillId="3" borderId="27" xfId="1" applyNumberFormat="1" applyFont="1" applyFill="1" applyBorder="1" applyAlignment="1">
      <alignment horizontal="right" vertical="center" wrapText="1"/>
    </xf>
    <xf numFmtId="3" fontId="58" fillId="3" borderId="26" xfId="1" applyNumberFormat="1" applyFont="1" applyFill="1" applyBorder="1" applyAlignment="1">
      <alignment horizontal="right" vertical="center" wrapText="1"/>
    </xf>
    <xf numFmtId="3" fontId="58" fillId="3" borderId="13" xfId="1" applyNumberFormat="1" applyFont="1" applyFill="1" applyBorder="1" applyAlignment="1">
      <alignment horizontal="right" vertical="center" wrapText="1"/>
    </xf>
    <xf numFmtId="3" fontId="1" fillId="3" borderId="27" xfId="1" applyNumberFormat="1" applyFont="1" applyFill="1" applyBorder="1" applyAlignment="1">
      <alignment horizontal="right" vertical="center"/>
    </xf>
    <xf numFmtId="3" fontId="1" fillId="3" borderId="13" xfId="1" applyNumberFormat="1" applyFont="1" applyFill="1" applyBorder="1" applyAlignment="1">
      <alignment horizontal="right" vertical="center"/>
    </xf>
    <xf numFmtId="3" fontId="1" fillId="3" borderId="27" xfId="1" applyNumberFormat="1" applyFont="1" applyFill="1" applyBorder="1" applyAlignment="1">
      <alignment horizontal="right"/>
    </xf>
    <xf numFmtId="3" fontId="1" fillId="3" borderId="26" xfId="1" applyNumberFormat="1" applyFont="1" applyFill="1" applyBorder="1" applyAlignment="1">
      <alignment horizontal="right"/>
    </xf>
    <xf numFmtId="3" fontId="5" fillId="3" borderId="0" xfId="1" applyNumberFormat="1" applyFont="1" applyFill="1" applyBorder="1" applyAlignment="1">
      <alignment horizontal="right" vertical="center" wrapText="1"/>
    </xf>
    <xf numFmtId="3" fontId="5" fillId="3" borderId="113" xfId="1" applyNumberFormat="1" applyFont="1" applyFill="1" applyBorder="1" applyAlignment="1">
      <alignment horizontal="right" vertical="center" wrapText="1"/>
    </xf>
    <xf numFmtId="3" fontId="5" fillId="3" borderId="28" xfId="1" applyNumberFormat="1" applyFont="1" applyFill="1" applyBorder="1" applyAlignment="1">
      <alignment horizontal="right" vertical="center" wrapText="1"/>
    </xf>
    <xf numFmtId="3" fontId="5" fillId="3" borderId="29" xfId="1" applyNumberFormat="1" applyFont="1" applyFill="1" applyBorder="1" applyAlignment="1">
      <alignment horizontal="right" vertical="center" wrapText="1"/>
    </xf>
    <xf numFmtId="3" fontId="2" fillId="3" borderId="28" xfId="1" applyNumberFormat="1" applyFont="1" applyFill="1" applyBorder="1" applyAlignment="1">
      <alignment horizontal="right" vertical="center"/>
    </xf>
    <xf numFmtId="3" fontId="2" fillId="3" borderId="0" xfId="1" applyNumberFormat="1" applyFont="1" applyFill="1" applyBorder="1" applyAlignment="1">
      <alignment horizontal="right" vertical="center"/>
    </xf>
    <xf numFmtId="3" fontId="2" fillId="3" borderId="28" xfId="1" applyNumberFormat="1" applyFont="1" applyFill="1" applyBorder="1" applyAlignment="1">
      <alignment horizontal="right"/>
    </xf>
    <xf numFmtId="3" fontId="2" fillId="3" borderId="29" xfId="1" applyNumberFormat="1" applyFont="1" applyFill="1" applyBorder="1" applyAlignment="1">
      <alignment horizontal="right"/>
    </xf>
    <xf numFmtId="165" fontId="80" fillId="3" borderId="0" xfId="0" applyNumberFormat="1" applyFont="1" applyFill="1" applyAlignment="1">
      <alignment horizontal="right" vertical="center"/>
    </xf>
    <xf numFmtId="3" fontId="1" fillId="3" borderId="0" xfId="0" applyNumberFormat="1" applyFont="1" applyFill="1" applyAlignment="1">
      <alignment horizontal="right" vertical="center"/>
    </xf>
    <xf numFmtId="3" fontId="58" fillId="3" borderId="0" xfId="0" applyNumberFormat="1" applyFont="1" applyFill="1" applyAlignment="1">
      <alignment horizontal="right" vertical="center" wrapText="1"/>
    </xf>
    <xf numFmtId="3" fontId="1" fillId="3" borderId="22" xfId="0" applyNumberFormat="1" applyFont="1" applyFill="1" applyBorder="1" applyAlignment="1">
      <alignment horizontal="right" vertical="center"/>
    </xf>
    <xf numFmtId="3" fontId="58" fillId="3" borderId="22" xfId="0" applyNumberFormat="1" applyFont="1" applyFill="1" applyBorder="1" applyAlignment="1">
      <alignment horizontal="right" vertical="center" wrapText="1"/>
    </xf>
    <xf numFmtId="1" fontId="17" fillId="3" borderId="81" xfId="12" applyNumberFormat="1" applyFont="1" applyFill="1" applyBorder="1" applyAlignment="1">
      <alignment horizontal="center"/>
    </xf>
    <xf numFmtId="3" fontId="9" fillId="3" borderId="80" xfId="3" applyNumberFormat="1" applyFont="1" applyFill="1" applyBorder="1" applyAlignment="1">
      <alignment horizontal="center" vertical="center"/>
    </xf>
    <xf numFmtId="3" fontId="9" fillId="3" borderId="81" xfId="3" applyNumberFormat="1" applyFont="1" applyFill="1" applyBorder="1" applyAlignment="1">
      <alignment horizontal="center" vertical="center"/>
    </xf>
    <xf numFmtId="3" fontId="58" fillId="2" borderId="0" xfId="0" applyNumberFormat="1" applyFont="1" applyFill="1"/>
    <xf numFmtId="3" fontId="9" fillId="2" borderId="28" xfId="0" applyNumberFormat="1" applyFont="1" applyFill="1" applyBorder="1" applyAlignment="1">
      <alignment horizontal="right" vertical="center"/>
    </xf>
    <xf numFmtId="3" fontId="9" fillId="2" borderId="29" xfId="0" applyNumberFormat="1" applyFont="1" applyFill="1" applyBorder="1" applyAlignment="1">
      <alignment horizontal="right" vertical="center"/>
    </xf>
    <xf numFmtId="3" fontId="12" fillId="2" borderId="29" xfId="0" applyNumberFormat="1" applyFont="1" applyFill="1" applyBorder="1" applyAlignment="1">
      <alignment horizontal="right" vertical="center"/>
    </xf>
    <xf numFmtId="0" fontId="99" fillId="2" borderId="8" xfId="0" applyFont="1" applyFill="1" applyBorder="1" applyAlignment="1">
      <alignment horizontal="center" vertical="center"/>
    </xf>
    <xf numFmtId="3" fontId="9" fillId="2" borderId="28" xfId="0" applyNumberFormat="1" applyFont="1" applyFill="1" applyBorder="1" applyAlignment="1">
      <alignment horizontal="right" vertical="center" wrapText="1"/>
    </xf>
    <xf numFmtId="3" fontId="9" fillId="2" borderId="29" xfId="0" applyNumberFormat="1" applyFont="1" applyFill="1" applyBorder="1" applyAlignment="1">
      <alignment horizontal="right" vertical="center" wrapText="1"/>
    </xf>
    <xf numFmtId="165" fontId="18" fillId="2" borderId="2" xfId="0" applyNumberFormat="1" applyFont="1" applyFill="1" applyBorder="1" applyAlignment="1">
      <alignment horizontal="right" vertical="center" wrapText="1" readingOrder="2"/>
    </xf>
    <xf numFmtId="165" fontId="18" fillId="2" borderId="5" xfId="0" applyNumberFormat="1" applyFont="1" applyFill="1" applyBorder="1" applyAlignment="1">
      <alignment horizontal="right" vertical="center" wrapText="1" readingOrder="2"/>
    </xf>
    <xf numFmtId="0" fontId="0" fillId="2" borderId="8" xfId="0" applyFill="1" applyBorder="1"/>
    <xf numFmtId="165" fontId="4" fillId="2" borderId="0" xfId="9" applyFont="1" applyFill="1" applyAlignment="1">
      <alignment horizontal="center" vertical="center"/>
    </xf>
    <xf numFmtId="165" fontId="30" fillId="2" borderId="1" xfId="0" applyNumberFormat="1" applyFont="1" applyFill="1" applyBorder="1" applyAlignment="1">
      <alignment horizontal="left" vertical="center"/>
    </xf>
    <xf numFmtId="165" fontId="24" fillId="2" borderId="37" xfId="0" applyNumberFormat="1" applyFont="1" applyFill="1" applyBorder="1" applyAlignment="1">
      <alignment vertical="center"/>
    </xf>
    <xf numFmtId="38" fontId="12" fillId="2" borderId="19" xfId="1" applyNumberFormat="1" applyFont="1" applyFill="1" applyBorder="1" applyAlignment="1">
      <alignment horizontal="right" vertical="center"/>
    </xf>
    <xf numFmtId="38" fontId="12" fillId="2" borderId="41" xfId="1" applyNumberFormat="1" applyFont="1" applyFill="1" applyBorder="1" applyAlignment="1">
      <alignment horizontal="right" vertical="center"/>
    </xf>
    <xf numFmtId="165" fontId="47" fillId="2" borderId="13" xfId="0" applyNumberFormat="1" applyFont="1" applyFill="1" applyBorder="1" applyAlignment="1">
      <alignment horizontal="right" vertical="center" readingOrder="2"/>
    </xf>
    <xf numFmtId="165" fontId="51" fillId="2" borderId="16" xfId="0" applyNumberFormat="1" applyFont="1" applyFill="1" applyBorder="1" applyAlignment="1">
      <alignment vertical="center"/>
    </xf>
    <xf numFmtId="38" fontId="17" fillId="2" borderId="16" xfId="1" applyNumberFormat="1" applyFont="1" applyFill="1" applyBorder="1" applyAlignment="1">
      <alignment horizontal="right" vertical="center"/>
    </xf>
    <xf numFmtId="38" fontId="17" fillId="2" borderId="1" xfId="1" applyNumberFormat="1" applyFont="1" applyFill="1" applyBorder="1" applyAlignment="1">
      <alignment horizontal="right" vertical="center"/>
    </xf>
    <xf numFmtId="38" fontId="17" fillId="2" borderId="16" xfId="1" applyNumberFormat="1" applyFont="1" applyFill="1" applyBorder="1" applyAlignment="1" applyProtection="1">
      <alignment horizontal="right" vertical="center"/>
    </xf>
    <xf numFmtId="38" fontId="12" fillId="2" borderId="16" xfId="1" applyNumberFormat="1" applyFont="1" applyFill="1" applyBorder="1" applyAlignment="1" applyProtection="1">
      <alignment horizontal="right" vertical="center"/>
    </xf>
    <xf numFmtId="38" fontId="12" fillId="2" borderId="38" xfId="1" applyNumberFormat="1" applyFont="1" applyFill="1" applyBorder="1" applyAlignment="1" applyProtection="1">
      <alignment horizontal="right" vertical="center"/>
    </xf>
    <xf numFmtId="38" fontId="12" fillId="2" borderId="16" xfId="1" applyNumberFormat="1" applyFont="1" applyFill="1" applyBorder="1" applyAlignment="1">
      <alignment horizontal="right" vertical="center"/>
    </xf>
    <xf numFmtId="38" fontId="12" fillId="2" borderId="38" xfId="1" applyNumberFormat="1" applyFont="1" applyFill="1" applyBorder="1" applyAlignment="1">
      <alignment horizontal="right" vertical="center"/>
    </xf>
    <xf numFmtId="38" fontId="17" fillId="2" borderId="38" xfId="1" applyNumberFormat="1" applyFont="1" applyFill="1" applyBorder="1" applyAlignment="1">
      <alignment horizontal="right" vertical="center"/>
    </xf>
    <xf numFmtId="38" fontId="12" fillId="2" borderId="39" xfId="1" applyNumberFormat="1" applyFont="1" applyFill="1" applyBorder="1" applyAlignment="1">
      <alignment horizontal="right" vertical="center"/>
    </xf>
    <xf numFmtId="165" fontId="43" fillId="2" borderId="0" xfId="4" applyFont="1" applyFill="1"/>
    <xf numFmtId="165" fontId="101" fillId="2" borderId="0" xfId="4" applyFont="1" applyFill="1"/>
    <xf numFmtId="165" fontId="17" fillId="2" borderId="21" xfId="4" applyFont="1" applyFill="1" applyBorder="1" applyAlignment="1">
      <alignment vertical="center"/>
    </xf>
    <xf numFmtId="165" fontId="24" fillId="2" borderId="21" xfId="4" applyFont="1" applyFill="1" applyBorder="1" applyAlignment="1">
      <alignment vertical="center"/>
    </xf>
    <xf numFmtId="165" fontId="24" fillId="2" borderId="21" xfId="4" applyFont="1" applyFill="1" applyBorder="1" applyAlignment="1">
      <alignment horizontal="right" vertical="center"/>
    </xf>
    <xf numFmtId="165" fontId="101" fillId="2" borderId="21" xfId="4" applyFont="1" applyFill="1" applyBorder="1"/>
    <xf numFmtId="165" fontId="2" fillId="2" borderId="0" xfId="4" applyFont="1" applyFill="1" applyAlignment="1">
      <alignment vertical="center"/>
    </xf>
    <xf numFmtId="165" fontId="24" fillId="2" borderId="0" xfId="4" applyFont="1" applyFill="1" applyAlignment="1">
      <alignment vertical="center"/>
    </xf>
    <xf numFmtId="165" fontId="2" fillId="2" borderId="0" xfId="4" applyFont="1" applyFill="1" applyAlignment="1">
      <alignment horizontal="right" vertical="center"/>
    </xf>
    <xf numFmtId="165" fontId="2" fillId="2" borderId="8" xfId="4" applyFont="1" applyFill="1" applyBorder="1" applyAlignment="1">
      <alignment horizontal="right" vertical="center"/>
    </xf>
    <xf numFmtId="165" fontId="2" fillId="2" borderId="8" xfId="5" applyFont="1" applyFill="1" applyBorder="1" applyAlignment="1">
      <alignment horizontal="right" vertical="center"/>
    </xf>
    <xf numFmtId="165" fontId="2" fillId="2" borderId="0" xfId="5" applyFont="1" applyFill="1" applyAlignment="1">
      <alignment horizontal="right" vertical="center"/>
    </xf>
    <xf numFmtId="165" fontId="82" fillId="2" borderId="0" xfId="4" applyFont="1" applyFill="1" applyAlignment="1">
      <alignment horizontal="right" vertical="center"/>
    </xf>
    <xf numFmtId="165" fontId="0" fillId="2" borderId="0" xfId="4" applyFont="1" applyFill="1" applyAlignment="1">
      <alignment vertical="center"/>
    </xf>
    <xf numFmtId="165" fontId="0" fillId="2" borderId="0" xfId="4" applyFont="1" applyFill="1" applyAlignment="1">
      <alignment horizontal="right" vertical="center"/>
    </xf>
    <xf numFmtId="165" fontId="0" fillId="2" borderId="0" xfId="5" applyFont="1" applyFill="1" applyAlignment="1">
      <alignment horizontal="right" vertical="center"/>
    </xf>
    <xf numFmtId="165" fontId="34" fillId="2" borderId="0" xfId="4" applyFont="1" applyFill="1" applyAlignment="1">
      <alignment horizontal="right" vertical="center" indent="2"/>
    </xf>
    <xf numFmtId="165" fontId="17" fillId="2" borderId="0" xfId="4" applyFont="1" applyFill="1" applyAlignment="1">
      <alignment vertical="center"/>
    </xf>
    <xf numFmtId="169" fontId="17" fillId="2" borderId="0" xfId="1" applyNumberFormat="1" applyFont="1" applyFill="1" applyBorder="1" applyAlignment="1">
      <alignment horizontal="right" vertical="center"/>
    </xf>
    <xf numFmtId="165" fontId="102" fillId="2" borderId="0" xfId="4" applyFont="1" applyFill="1" applyAlignment="1">
      <alignment horizontal="right" vertical="center"/>
    </xf>
    <xf numFmtId="165" fontId="0" fillId="2" borderId="0" xfId="4" applyFont="1" applyFill="1"/>
    <xf numFmtId="165" fontId="0" fillId="2" borderId="13" xfId="4" applyFont="1" applyFill="1" applyBorder="1"/>
    <xf numFmtId="165" fontId="0" fillId="2" borderId="13" xfId="4" applyFont="1" applyFill="1" applyBorder="1" applyAlignment="1">
      <alignment vertical="center"/>
    </xf>
    <xf numFmtId="165" fontId="17" fillId="2" borderId="13" xfId="4" applyFont="1" applyFill="1" applyBorder="1" applyAlignment="1">
      <alignment vertical="center"/>
    </xf>
    <xf numFmtId="165" fontId="0" fillId="2" borderId="13" xfId="4" applyFont="1" applyFill="1" applyBorder="1" applyAlignment="1">
      <alignment horizontal="right" vertical="center"/>
    </xf>
    <xf numFmtId="165" fontId="0" fillId="2" borderId="13" xfId="5" applyFont="1" applyFill="1" applyBorder="1" applyAlignment="1">
      <alignment horizontal="right" vertical="center"/>
    </xf>
    <xf numFmtId="165" fontId="102" fillId="2" borderId="13" xfId="4" applyFont="1" applyFill="1" applyBorder="1" applyAlignment="1">
      <alignment horizontal="right" vertical="center"/>
    </xf>
    <xf numFmtId="165" fontId="14" fillId="2" borderId="0" xfId="4" applyFont="1" applyFill="1" applyAlignment="1">
      <alignment horizontal="left" vertical="center"/>
    </xf>
    <xf numFmtId="165" fontId="60" fillId="2" borderId="0" xfId="4" applyFont="1" applyFill="1"/>
    <xf numFmtId="165" fontId="42" fillId="2" borderId="0" xfId="4" applyFont="1" applyFill="1"/>
    <xf numFmtId="165" fontId="104" fillId="2" borderId="0" xfId="4" applyFont="1" applyFill="1" applyAlignment="1">
      <alignment horizontal="left" vertical="center"/>
    </xf>
    <xf numFmtId="165" fontId="14" fillId="2" borderId="0" xfId="4" applyFont="1" applyFill="1"/>
    <xf numFmtId="165" fontId="8" fillId="2" borderId="13" xfId="9" applyFont="1" applyFill="1" applyBorder="1" applyAlignment="1">
      <alignment horizontal="right" vertical="center" wrapText="1"/>
    </xf>
    <xf numFmtId="3" fontId="58" fillId="3" borderId="13" xfId="0" applyNumberFormat="1" applyFont="1" applyFill="1" applyBorder="1" applyAlignment="1">
      <alignment horizontal="right" vertical="center" wrapText="1"/>
    </xf>
    <xf numFmtId="3" fontId="1" fillId="3" borderId="13" xfId="0" applyNumberFormat="1" applyFont="1" applyFill="1" applyBorder="1" applyAlignment="1">
      <alignment horizontal="right" vertical="center"/>
    </xf>
    <xf numFmtId="0" fontId="99" fillId="2" borderId="20" xfId="0" applyFont="1" applyFill="1" applyBorder="1" applyAlignment="1">
      <alignment horizontal="center" vertical="center"/>
    </xf>
    <xf numFmtId="0" fontId="8" fillId="2" borderId="76" xfId="0" applyFont="1" applyFill="1" applyBorder="1" applyAlignment="1">
      <alignment horizontal="center" vertical="center"/>
    </xf>
    <xf numFmtId="3" fontId="12" fillId="2" borderId="13" xfId="0" applyNumberFormat="1" applyFont="1" applyFill="1" applyBorder="1" applyAlignment="1">
      <alignment horizontal="right" vertical="center"/>
    </xf>
    <xf numFmtId="3" fontId="12" fillId="2" borderId="26" xfId="0" applyNumberFormat="1" applyFont="1" applyFill="1" applyBorder="1" applyAlignment="1">
      <alignment horizontal="right" vertical="center"/>
    </xf>
    <xf numFmtId="0" fontId="105" fillId="2" borderId="0" xfId="0" applyFont="1" applyFill="1" applyAlignment="1">
      <alignment horizontal="left"/>
    </xf>
    <xf numFmtId="0" fontId="105" fillId="2" borderId="0" xfId="0" applyFont="1" applyFill="1"/>
    <xf numFmtId="3" fontId="9" fillId="2" borderId="26" xfId="0" applyNumberFormat="1" applyFont="1" applyFill="1" applyBorder="1" applyAlignment="1">
      <alignment horizontal="right" vertical="center" wrapText="1"/>
    </xf>
    <xf numFmtId="0" fontId="4" fillId="2" borderId="13" xfId="0" applyFont="1" applyFill="1" applyBorder="1" applyAlignment="1">
      <alignment horizontal="right" vertical="center"/>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15" fillId="2" borderId="0" xfId="0" applyFont="1" applyFill="1" applyAlignment="1">
      <alignment horizontal="right" vertical="center"/>
    </xf>
    <xf numFmtId="0" fontId="23" fillId="2" borderId="0" xfId="0" applyFont="1" applyFill="1" applyAlignment="1">
      <alignment horizontal="right" vertical="center" wrapText="1"/>
    </xf>
    <xf numFmtId="0" fontId="23" fillId="2" borderId="0" xfId="0" applyFont="1" applyFill="1" applyAlignment="1">
      <alignment horizontal="right" vertical="center"/>
    </xf>
    <xf numFmtId="164" fontId="0" fillId="2" borderId="0" xfId="0" applyNumberFormat="1" applyFill="1" applyAlignment="1">
      <alignment horizontal="right" vertical="center"/>
    </xf>
    <xf numFmtId="0" fontId="17" fillId="2" borderId="0" xfId="0" applyFont="1" applyFill="1" applyAlignment="1">
      <alignment horizontal="right" vertical="center"/>
    </xf>
    <xf numFmtId="0" fontId="20" fillId="2" borderId="0" xfId="0" applyFont="1" applyFill="1" applyAlignment="1">
      <alignment horizontal="right" vertical="center" wrapText="1"/>
    </xf>
    <xf numFmtId="3" fontId="0" fillId="2" borderId="29" xfId="0" applyNumberFormat="1" applyFill="1" applyBorder="1" applyAlignment="1">
      <alignment horizontal="right" vertical="center"/>
    </xf>
    <xf numFmtId="3" fontId="9" fillId="2" borderId="27" xfId="0" applyNumberFormat="1" applyFont="1" applyFill="1" applyBorder="1" applyAlignment="1">
      <alignment horizontal="right" vertical="center"/>
    </xf>
    <xf numFmtId="3" fontId="0" fillId="2" borderId="26" xfId="0" applyNumberFormat="1" applyFill="1" applyBorder="1" applyAlignment="1">
      <alignment horizontal="right" vertical="center"/>
    </xf>
    <xf numFmtId="3" fontId="9" fillId="2" borderId="13" xfId="0" applyNumberFormat="1" applyFont="1" applyFill="1" applyBorder="1" applyAlignment="1">
      <alignment horizontal="right" vertical="center"/>
    </xf>
    <xf numFmtId="0" fontId="30" fillId="2" borderId="0" xfId="0" applyFont="1" applyFill="1"/>
    <xf numFmtId="0" fontId="16" fillId="2" borderId="0" xfId="0" applyFont="1" applyFill="1" applyAlignment="1">
      <alignment horizontal="left"/>
    </xf>
    <xf numFmtId="0" fontId="16" fillId="2" borderId="0" xfId="0" applyFont="1" applyFill="1"/>
    <xf numFmtId="0" fontId="16" fillId="2" borderId="0" xfId="0" applyFont="1" applyFill="1" applyAlignment="1">
      <alignment horizontal="right" vertical="center" wrapText="1"/>
    </xf>
    <xf numFmtId="0" fontId="11" fillId="2" borderId="0" xfId="0" applyFont="1" applyFill="1" applyAlignment="1">
      <alignment horizontal="right" vertical="center"/>
    </xf>
    <xf numFmtId="0" fontId="106" fillId="2" borderId="0" xfId="0" applyFont="1" applyFill="1" applyAlignment="1">
      <alignment horizontal="left" vertical="center" indent="1"/>
    </xf>
    <xf numFmtId="0" fontId="58" fillId="2" borderId="0" xfId="0" applyFont="1" applyFill="1" applyAlignment="1">
      <alignment horizontal="left" vertical="center" indent="1"/>
    </xf>
    <xf numFmtId="3" fontId="0" fillId="2" borderId="0" xfId="0" applyNumberFormat="1" applyFill="1" applyAlignment="1">
      <alignment horizontal="right"/>
    </xf>
    <xf numFmtId="0" fontId="2" fillId="2" borderId="0" xfId="0" applyFont="1" applyFill="1" applyAlignment="1">
      <alignment horizontal="left" vertical="center" indent="1"/>
    </xf>
    <xf numFmtId="0" fontId="5" fillId="2" borderId="21" xfId="0" applyFont="1" applyFill="1" applyBorder="1" applyAlignment="1">
      <alignment horizontal="left" vertical="center" indent="1"/>
    </xf>
    <xf numFmtId="3" fontId="0" fillId="2" borderId="13" xfId="0" applyNumberFormat="1" applyFill="1" applyBorder="1" applyAlignment="1">
      <alignment horizontal="right"/>
    </xf>
    <xf numFmtId="0" fontId="58" fillId="2" borderId="13" xfId="0" applyFont="1" applyFill="1" applyBorder="1" applyAlignment="1">
      <alignment horizontal="left" vertical="center" indent="1"/>
    </xf>
    <xf numFmtId="0" fontId="58" fillId="2" borderId="22" xfId="0" applyFont="1" applyFill="1" applyBorder="1" applyAlignment="1">
      <alignment horizontal="left" vertical="center" indent="1"/>
    </xf>
    <xf numFmtId="3" fontId="0" fillId="2" borderId="22" xfId="0" applyNumberFormat="1" applyFill="1" applyBorder="1"/>
    <xf numFmtId="0" fontId="58" fillId="2" borderId="116" xfId="0" applyFont="1" applyFill="1" applyBorder="1" applyAlignment="1">
      <alignment horizontal="left" vertical="center" indent="1"/>
    </xf>
    <xf numFmtId="3" fontId="0" fillId="2" borderId="116" xfId="0" applyNumberFormat="1" applyFill="1" applyBorder="1"/>
    <xf numFmtId="165" fontId="36" fillId="2" borderId="6" xfId="0" applyNumberFormat="1" applyFont="1" applyFill="1" applyBorder="1" applyAlignment="1">
      <alignment vertical="center"/>
    </xf>
    <xf numFmtId="165" fontId="22" fillId="2" borderId="0" xfId="0" applyNumberFormat="1" applyFont="1" applyFill="1" applyAlignment="1">
      <alignment vertical="center"/>
    </xf>
    <xf numFmtId="165" fontId="22" fillId="2" borderId="13" xfId="0" applyNumberFormat="1" applyFont="1" applyFill="1" applyBorder="1" applyAlignment="1">
      <alignment horizontal="center" vertical="center"/>
    </xf>
    <xf numFmtId="0" fontId="51" fillId="2" borderId="0" xfId="0" applyFont="1" applyFill="1" applyAlignment="1">
      <alignment horizontal="left" vertical="center" indent="1"/>
    </xf>
    <xf numFmtId="0" fontId="51" fillId="2" borderId="13" xfId="0" applyFont="1" applyFill="1" applyBorder="1" applyAlignment="1">
      <alignment horizontal="left" vertical="center" indent="1"/>
    </xf>
    <xf numFmtId="0" fontId="5" fillId="2" borderId="21" xfId="0" applyFont="1" applyFill="1" applyBorder="1" applyAlignment="1">
      <alignment horizontal="right" vertical="center"/>
    </xf>
    <xf numFmtId="165" fontId="2" fillId="2" borderId="8" xfId="0" applyNumberFormat="1" applyFont="1" applyFill="1" applyBorder="1" applyAlignment="1">
      <alignment horizontal="center" vertical="center"/>
    </xf>
    <xf numFmtId="165" fontId="2" fillId="2" borderId="13" xfId="0" applyNumberFormat="1" applyFont="1" applyFill="1" applyBorder="1" applyAlignment="1">
      <alignment horizontal="center" vertical="center"/>
    </xf>
    <xf numFmtId="165" fontId="2" fillId="2" borderId="43" xfId="0" applyNumberFormat="1" applyFont="1" applyFill="1" applyBorder="1" applyAlignment="1">
      <alignment horizontal="center" vertical="center" wrapText="1"/>
    </xf>
    <xf numFmtId="165" fontId="2" fillId="2" borderId="45" xfId="0" applyNumberFormat="1" applyFont="1" applyFill="1" applyBorder="1" applyAlignment="1">
      <alignment horizontal="center" vertical="center"/>
    </xf>
    <xf numFmtId="165" fontId="2" fillId="2" borderId="46" xfId="0" applyNumberFormat="1" applyFont="1" applyFill="1" applyBorder="1" applyAlignment="1">
      <alignment horizontal="center" vertical="center"/>
    </xf>
    <xf numFmtId="165" fontId="2" fillId="2" borderId="47" xfId="0" applyNumberFormat="1" applyFont="1" applyFill="1" applyBorder="1" applyAlignment="1">
      <alignment horizontal="center" vertical="center"/>
    </xf>
    <xf numFmtId="3" fontId="9" fillId="2" borderId="62" xfId="3" applyNumberFormat="1" applyFont="1" applyFill="1" applyBorder="1" applyAlignment="1">
      <alignment horizontal="center" vertical="center"/>
    </xf>
    <xf numFmtId="3" fontId="9" fillId="2" borderId="69" xfId="3" applyNumberFormat="1" applyFont="1" applyFill="1" applyBorder="1" applyAlignment="1">
      <alignment horizontal="center" vertical="center"/>
    </xf>
    <xf numFmtId="3" fontId="24" fillId="2" borderId="70" xfId="3" applyNumberFormat="1" applyFont="1" applyFill="1" applyBorder="1" applyAlignment="1">
      <alignment horizontal="center" vertical="center"/>
    </xf>
    <xf numFmtId="3" fontId="24" fillId="2" borderId="22" xfId="3" applyNumberFormat="1" applyFont="1" applyFill="1" applyBorder="1" applyAlignment="1">
      <alignment horizontal="center" vertical="center"/>
    </xf>
    <xf numFmtId="3" fontId="24" fillId="2" borderId="23" xfId="3" applyNumberFormat="1" applyFont="1" applyFill="1" applyBorder="1" applyAlignment="1">
      <alignment horizontal="center" vertical="center"/>
    </xf>
    <xf numFmtId="3" fontId="9" fillId="2" borderId="64" xfId="3" applyNumberFormat="1" applyFont="1" applyFill="1" applyBorder="1" applyAlignment="1">
      <alignment horizontal="right" vertical="center"/>
    </xf>
    <xf numFmtId="3" fontId="9" fillId="2" borderId="22" xfId="3" applyNumberFormat="1" applyFont="1" applyFill="1" applyBorder="1" applyAlignment="1">
      <alignment horizontal="right" vertical="center"/>
    </xf>
    <xf numFmtId="0" fontId="94" fillId="2" borderId="19" xfId="0" applyFont="1" applyFill="1" applyBorder="1" applyAlignment="1">
      <alignment horizontal="center" vertical="center" wrapText="1"/>
    </xf>
    <xf numFmtId="0" fontId="94" fillId="2" borderId="6" xfId="0" applyFont="1" applyFill="1" applyBorder="1" applyAlignment="1">
      <alignment horizontal="center" vertical="center" wrapText="1"/>
    </xf>
    <xf numFmtId="0" fontId="94" fillId="2" borderId="40" xfId="0" applyFont="1" applyFill="1" applyBorder="1" applyAlignment="1">
      <alignment horizontal="center" vertical="center" wrapText="1"/>
    </xf>
    <xf numFmtId="0" fontId="94" fillId="2" borderId="16" xfId="0" applyFont="1" applyFill="1" applyBorder="1" applyAlignment="1">
      <alignment horizontal="center" vertical="center" wrapText="1"/>
    </xf>
    <xf numFmtId="0" fontId="94" fillId="2" borderId="17" xfId="0" applyFont="1" applyFill="1" applyBorder="1" applyAlignment="1">
      <alignment horizontal="center" vertical="center" wrapText="1"/>
    </xf>
    <xf numFmtId="0" fontId="94" fillId="2" borderId="30" xfId="0" applyFont="1" applyFill="1" applyBorder="1" applyAlignment="1">
      <alignment horizontal="center" vertical="center" wrapText="1"/>
    </xf>
    <xf numFmtId="3" fontId="85" fillId="2" borderId="52" xfId="3" applyNumberFormat="1" applyFont="1" applyFill="1" applyBorder="1" applyAlignment="1">
      <alignment horizontal="center" vertical="center"/>
    </xf>
    <xf numFmtId="3" fontId="85" fillId="2" borderId="57" xfId="3" applyNumberFormat="1" applyFont="1" applyFill="1" applyBorder="1" applyAlignment="1">
      <alignment horizontal="center" vertical="center"/>
    </xf>
    <xf numFmtId="3" fontId="85" fillId="2" borderId="44" xfId="3" applyNumberFormat="1" applyFont="1" applyFill="1" applyBorder="1" applyAlignment="1">
      <alignment horizontal="center" vertical="center"/>
    </xf>
    <xf numFmtId="3" fontId="85" fillId="2" borderId="58" xfId="3" applyNumberFormat="1" applyFont="1" applyFill="1" applyBorder="1" applyAlignment="1">
      <alignment horizontal="center" vertical="center"/>
    </xf>
    <xf numFmtId="3" fontId="7" fillId="2" borderId="8" xfId="3" applyNumberFormat="1" applyFont="1" applyFill="1" applyBorder="1" applyAlignment="1">
      <alignment horizontal="right" vertical="center"/>
    </xf>
    <xf numFmtId="3" fontId="7" fillId="2" borderId="0" xfId="3" applyNumberFormat="1" applyFont="1" applyFill="1" applyAlignment="1">
      <alignment horizontal="right" vertical="center"/>
    </xf>
    <xf numFmtId="3" fontId="7" fillId="2" borderId="13" xfId="3" applyNumberFormat="1" applyFont="1" applyFill="1" applyBorder="1" applyAlignment="1">
      <alignment horizontal="right" vertical="center"/>
    </xf>
    <xf numFmtId="3" fontId="9" fillId="2" borderId="66" xfId="3" applyNumberFormat="1" applyFont="1" applyFill="1" applyBorder="1" applyAlignment="1">
      <alignment horizontal="center" vertical="center" wrapText="1"/>
    </xf>
    <xf numFmtId="14" fontId="29" fillId="2" borderId="0" xfId="0" applyNumberFormat="1" applyFont="1" applyFill="1" applyAlignment="1">
      <alignment horizontal="left" vertical="center" indent="1"/>
    </xf>
    <xf numFmtId="0" fontId="109" fillId="6" borderId="0" xfId="0" applyFont="1" applyFill="1"/>
    <xf numFmtId="0" fontId="58" fillId="2" borderId="42" xfId="0" applyFont="1" applyFill="1" applyBorder="1" applyAlignment="1">
      <alignment horizontal="left" vertical="center" indent="1"/>
    </xf>
    <xf numFmtId="3" fontId="0" fillId="2" borderId="42" xfId="0" applyNumberFormat="1" applyFill="1" applyBorder="1"/>
    <xf numFmtId="0" fontId="0" fillId="2" borderId="116" xfId="0" applyFill="1" applyBorder="1" applyAlignment="1">
      <alignment horizontal="center" vertical="center"/>
    </xf>
    <xf numFmtId="0" fontId="0" fillId="2" borderId="42" xfId="0" applyFill="1" applyBorder="1" applyAlignment="1">
      <alignment horizontal="left" vertical="center"/>
    </xf>
    <xf numFmtId="0" fontId="0" fillId="2" borderId="22" xfId="0" applyFill="1" applyBorder="1" applyAlignment="1">
      <alignment horizontal="left" vertical="center"/>
    </xf>
    <xf numFmtId="0" fontId="58" fillId="5" borderId="42" xfId="0" applyFont="1" applyFill="1" applyBorder="1" applyAlignment="1">
      <alignment horizontal="left" vertical="center" indent="1"/>
    </xf>
    <xf numFmtId="3" fontId="0" fillId="5" borderId="42" xfId="0" applyNumberFormat="1" applyFill="1" applyBorder="1"/>
    <xf numFmtId="3" fontId="58" fillId="5" borderId="42" xfId="0" applyNumberFormat="1" applyFont="1" applyFill="1" applyBorder="1"/>
    <xf numFmtId="0" fontId="0" fillId="5" borderId="22" xfId="0" applyFill="1" applyBorder="1" applyAlignment="1">
      <alignment horizontal="left" vertical="center" indent="1"/>
    </xf>
    <xf numFmtId="3" fontId="2" fillId="5" borderId="22" xfId="0" applyNumberFormat="1" applyFont="1" applyFill="1" applyBorder="1"/>
    <xf numFmtId="3" fontId="0" fillId="5" borderId="22" xfId="0" applyNumberFormat="1" applyFill="1" applyBorder="1"/>
    <xf numFmtId="3" fontId="0" fillId="5" borderId="0" xfId="0" applyNumberFormat="1" applyFill="1"/>
    <xf numFmtId="3" fontId="0" fillId="5" borderId="116" xfId="0" applyNumberFormat="1" applyFill="1" applyBorder="1"/>
    <xf numFmtId="3" fontId="0" fillId="5" borderId="13" xfId="0" applyNumberFormat="1" applyFill="1" applyBorder="1"/>
    <xf numFmtId="3" fontId="2" fillId="5" borderId="0" xfId="0" applyNumberFormat="1" applyFont="1" applyFill="1"/>
    <xf numFmtId="0" fontId="0" fillId="6" borderId="0" xfId="0" applyFill="1"/>
    <xf numFmtId="165" fontId="6" fillId="2" borderId="8" xfId="6" applyFont="1" applyFill="1" applyBorder="1" applyAlignment="1">
      <alignment horizontal="center" vertical="center"/>
    </xf>
    <xf numFmtId="0" fontId="17" fillId="2" borderId="8" xfId="0" applyFont="1" applyFill="1" applyBorder="1"/>
    <xf numFmtId="165" fontId="9" fillId="5" borderId="13" xfId="9" applyFont="1" applyFill="1" applyBorder="1" applyAlignment="1">
      <alignment horizontal="left" vertical="center"/>
    </xf>
    <xf numFmtId="38" fontId="9" fillId="5" borderId="13" xfId="1" applyNumberFormat="1" applyFont="1" applyFill="1" applyBorder="1" applyAlignment="1">
      <alignment horizontal="right" vertical="center"/>
    </xf>
    <xf numFmtId="164" fontId="12" fillId="5" borderId="13" xfId="1" applyNumberFormat="1" applyFont="1" applyFill="1" applyBorder="1" applyAlignment="1">
      <alignment horizontal="right" vertical="center"/>
    </xf>
    <xf numFmtId="38" fontId="17" fillId="5" borderId="0" xfId="1" applyNumberFormat="1" applyFont="1" applyFill="1"/>
    <xf numFmtId="38" fontId="17" fillId="5" borderId="13" xfId="1" applyNumberFormat="1" applyFont="1" applyFill="1" applyBorder="1"/>
    <xf numFmtId="165" fontId="60" fillId="5" borderId="0" xfId="10" applyFont="1" applyFill="1" applyAlignment="1">
      <alignment horizontal="right" vertical="center"/>
    </xf>
    <xf numFmtId="165" fontId="60" fillId="5" borderId="13" xfId="10" applyFont="1" applyFill="1" applyBorder="1" applyAlignment="1">
      <alignment horizontal="right" vertical="center"/>
    </xf>
    <xf numFmtId="165" fontId="2" fillId="2" borderId="114" xfId="0" applyNumberFormat="1" applyFont="1" applyFill="1" applyBorder="1" applyAlignment="1">
      <alignment horizontal="center" vertical="center" wrapText="1"/>
    </xf>
    <xf numFmtId="3" fontId="58" fillId="5" borderId="0" xfId="0" applyNumberFormat="1" applyFont="1" applyFill="1" applyAlignment="1">
      <alignment horizontal="right" vertical="center" wrapText="1"/>
    </xf>
    <xf numFmtId="3" fontId="1" fillId="5" borderId="0" xfId="0" applyNumberFormat="1" applyFont="1" applyFill="1" applyAlignment="1">
      <alignment horizontal="right" vertical="center"/>
    </xf>
    <xf numFmtId="3" fontId="58" fillId="5" borderId="13" xfId="0" applyNumberFormat="1" applyFont="1" applyFill="1" applyBorder="1" applyAlignment="1">
      <alignment horizontal="right" vertical="center" wrapText="1"/>
    </xf>
    <xf numFmtId="3" fontId="1" fillId="5" borderId="13" xfId="0" applyNumberFormat="1" applyFont="1" applyFill="1" applyBorder="1" applyAlignment="1">
      <alignment horizontal="right" vertical="center"/>
    </xf>
    <xf numFmtId="3" fontId="110" fillId="2" borderId="53" xfId="3" applyNumberFormat="1" applyFont="1" applyFill="1" applyBorder="1" applyAlignment="1">
      <alignment horizontal="right" vertical="center"/>
    </xf>
    <xf numFmtId="3" fontId="111" fillId="2" borderId="54" xfId="3" applyNumberFormat="1" applyFont="1" applyFill="1" applyBorder="1" applyAlignment="1">
      <alignment horizontal="center" vertical="center"/>
    </xf>
    <xf numFmtId="3" fontId="85" fillId="2" borderId="59" xfId="3" applyNumberFormat="1" applyFont="1" applyFill="1" applyBorder="1" applyAlignment="1">
      <alignment horizontal="center" vertical="center" wrapText="1"/>
    </xf>
    <xf numFmtId="3" fontId="112" fillId="2" borderId="0" xfId="0" applyNumberFormat="1" applyFont="1" applyFill="1" applyAlignment="1">
      <alignment horizontal="right" vertical="center" indent="1"/>
    </xf>
    <xf numFmtId="165" fontId="54" fillId="2" borderId="0" xfId="0" applyNumberFormat="1" applyFont="1" applyFill="1" applyAlignment="1">
      <alignment horizontal="right" vertical="center" indent="1"/>
    </xf>
    <xf numFmtId="165" fontId="54" fillId="2" borderId="13" xfId="0" applyNumberFormat="1" applyFont="1" applyFill="1" applyBorder="1" applyAlignment="1">
      <alignment horizontal="right" vertical="center" indent="1"/>
    </xf>
    <xf numFmtId="164" fontId="0" fillId="5" borderId="13" xfId="1" applyNumberFormat="1" applyFont="1" applyFill="1" applyBorder="1" applyAlignment="1">
      <alignment vertical="center"/>
    </xf>
    <xf numFmtId="1" fontId="12" fillId="2" borderId="0" xfId="1" applyNumberFormat="1" applyFont="1" applyFill="1" applyBorder="1" applyAlignment="1">
      <alignment horizontal="right" vertical="center" indent="2"/>
    </xf>
    <xf numFmtId="1" fontId="12" fillId="2" borderId="0" xfId="1" applyNumberFormat="1" applyFont="1" applyFill="1" applyBorder="1" applyAlignment="1">
      <alignment horizontal="left" vertical="center" indent="9"/>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0" xfId="0" applyFill="1" applyAlignment="1">
      <alignment horizontal="center" vertical="center"/>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99" fillId="2" borderId="8" xfId="0" applyFont="1" applyFill="1" applyBorder="1" applyAlignment="1">
      <alignment horizontal="center" vertical="center"/>
    </xf>
    <xf numFmtId="0" fontId="99" fillId="2" borderId="5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8" xfId="0" applyFont="1" applyFill="1" applyBorder="1" applyAlignment="1">
      <alignment horizontal="center" vertical="center"/>
    </xf>
    <xf numFmtId="0" fontId="100" fillId="2" borderId="1" xfId="0" applyFont="1" applyFill="1" applyBorder="1" applyAlignment="1">
      <alignment horizontal="center" vertical="center"/>
    </xf>
    <xf numFmtId="0" fontId="100" fillId="2" borderId="2" xfId="0" applyFont="1" applyFill="1" applyBorder="1" applyAlignment="1">
      <alignment horizontal="center" vertical="center"/>
    </xf>
    <xf numFmtId="0" fontId="2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3"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14" xfId="0" applyFont="1" applyFill="1" applyBorder="1" applyAlignment="1">
      <alignment horizontal="center" vertical="center"/>
    </xf>
    <xf numFmtId="0" fontId="4" fillId="2" borderId="115" xfId="0" applyFont="1" applyFill="1" applyBorder="1" applyAlignment="1">
      <alignment horizontal="center" vertical="center"/>
    </xf>
    <xf numFmtId="0" fontId="0" fillId="2" borderId="42" xfId="0" applyFill="1" applyBorder="1" applyAlignment="1">
      <alignment horizontal="center" vertical="center"/>
    </xf>
    <xf numFmtId="0" fontId="0" fillId="2" borderId="22" xfId="0" applyFill="1" applyBorder="1" applyAlignment="1">
      <alignment horizontal="center" vertical="center"/>
    </xf>
    <xf numFmtId="0" fontId="58" fillId="2" borderId="42" xfId="0" applyFont="1" applyFill="1" applyBorder="1" applyAlignment="1">
      <alignment horizontal="center" vertical="center"/>
    </xf>
    <xf numFmtId="0" fontId="58" fillId="2" borderId="0" xfId="0" applyFont="1" applyFill="1" applyAlignment="1">
      <alignment horizontal="center" vertical="center"/>
    </xf>
    <xf numFmtId="0" fontId="58" fillId="2" borderId="22" xfId="0" applyFont="1" applyFill="1" applyBorder="1" applyAlignment="1">
      <alignment horizontal="center" vertical="center"/>
    </xf>
    <xf numFmtId="0" fontId="63" fillId="2" borderId="0" xfId="0" applyFont="1" applyFill="1" applyAlignment="1">
      <alignment horizontal="center" vertical="center"/>
    </xf>
    <xf numFmtId="0" fontId="63" fillId="2" borderId="22" xfId="0" applyFont="1" applyFill="1" applyBorder="1" applyAlignment="1">
      <alignment horizontal="center" vertical="center"/>
    </xf>
    <xf numFmtId="165" fontId="36" fillId="2" borderId="19" xfId="0" applyNumberFormat="1" applyFont="1" applyFill="1" applyBorder="1" applyAlignment="1">
      <alignment horizontal="center" vertical="center"/>
    </xf>
    <xf numFmtId="165" fontId="36" fillId="2" borderId="6" xfId="0" applyNumberFormat="1" applyFont="1" applyFill="1" applyBorder="1" applyAlignment="1">
      <alignment horizontal="center" vertical="center"/>
    </xf>
    <xf numFmtId="165" fontId="22" fillId="2" borderId="0" xfId="0" applyNumberFormat="1" applyFont="1" applyFill="1" applyAlignment="1">
      <alignment horizontal="center" vertical="center"/>
    </xf>
    <xf numFmtId="0" fontId="37" fillId="2" borderId="0" xfId="0" applyFont="1" applyFill="1" applyAlignment="1">
      <alignment horizontal="center" vertical="center"/>
    </xf>
    <xf numFmtId="0" fontId="2" fillId="2" borderId="21" xfId="0" applyFont="1" applyFill="1" applyBorder="1" applyAlignment="1">
      <alignment horizontal="center" vertical="center" wrapText="1"/>
    </xf>
    <xf numFmtId="165" fontId="18" fillId="2" borderId="2" xfId="0" applyNumberFormat="1" applyFont="1" applyFill="1" applyBorder="1" applyAlignment="1">
      <alignment horizontal="right" vertical="center" wrapText="1" readingOrder="2"/>
    </xf>
    <xf numFmtId="165" fontId="18" fillId="2" borderId="17" xfId="0" applyNumberFormat="1" applyFont="1" applyFill="1" applyBorder="1" applyAlignment="1">
      <alignment horizontal="right" vertical="center" wrapText="1"/>
    </xf>
    <xf numFmtId="165" fontId="14" fillId="2" borderId="1" xfId="0" applyNumberFormat="1" applyFont="1" applyFill="1" applyBorder="1" applyAlignment="1">
      <alignment horizontal="left" vertical="center" wrapText="1"/>
    </xf>
    <xf numFmtId="165" fontId="14" fillId="2" borderId="2" xfId="0" applyNumberFormat="1" applyFont="1" applyFill="1" applyBorder="1" applyAlignment="1">
      <alignment horizontal="left" vertical="center" wrapText="1"/>
    </xf>
    <xf numFmtId="165" fontId="14" fillId="2" borderId="16" xfId="0" applyNumberFormat="1" applyFont="1" applyFill="1" applyBorder="1" applyAlignment="1">
      <alignment horizontal="left" vertical="center"/>
    </xf>
    <xf numFmtId="165" fontId="14" fillId="2" borderId="17" xfId="0" applyNumberFormat="1" applyFont="1" applyFill="1" applyBorder="1" applyAlignment="1">
      <alignment horizontal="left" vertical="center"/>
    </xf>
    <xf numFmtId="165" fontId="41" fillId="2" borderId="1" xfId="0" applyNumberFormat="1" applyFont="1" applyFill="1" applyBorder="1" applyAlignment="1">
      <alignment horizontal="center"/>
    </xf>
    <xf numFmtId="165" fontId="41" fillId="2" borderId="2" xfId="0" applyNumberFormat="1" applyFont="1" applyFill="1" applyBorder="1" applyAlignment="1">
      <alignment horizontal="center"/>
    </xf>
    <xf numFmtId="165" fontId="41" fillId="2" borderId="31" xfId="0" applyNumberFormat="1" applyFont="1" applyFill="1" applyBorder="1" applyAlignment="1">
      <alignment horizontal="center"/>
    </xf>
    <xf numFmtId="165" fontId="37" fillId="2" borderId="18" xfId="0" applyNumberFormat="1" applyFont="1" applyFill="1" applyBorder="1" applyAlignment="1">
      <alignment horizontal="center"/>
    </xf>
    <xf numFmtId="165" fontId="16" fillId="2" borderId="16" xfId="0" applyNumberFormat="1" applyFont="1" applyFill="1" applyBorder="1" applyAlignment="1">
      <alignment horizontal="left" vertical="center" wrapText="1"/>
    </xf>
    <xf numFmtId="165" fontId="16" fillId="2" borderId="17" xfId="0" applyNumberFormat="1" applyFont="1" applyFill="1" applyBorder="1" applyAlignment="1">
      <alignment horizontal="left" vertical="center" wrapText="1"/>
    </xf>
    <xf numFmtId="165" fontId="16" fillId="2" borderId="0" xfId="0" applyNumberFormat="1" applyFont="1" applyFill="1" applyAlignment="1">
      <alignment horizontal="left" vertical="center" wrapText="1"/>
    </xf>
    <xf numFmtId="165" fontId="18" fillId="2" borderId="0" xfId="0" applyNumberFormat="1" applyFont="1" applyFill="1" applyAlignment="1">
      <alignment horizontal="right" vertical="center" wrapText="1"/>
    </xf>
    <xf numFmtId="165" fontId="14" fillId="2" borderId="1" xfId="0" applyNumberFormat="1" applyFont="1" applyFill="1" applyBorder="1" applyAlignment="1">
      <alignment horizontal="left" vertical="center"/>
    </xf>
    <xf numFmtId="165" fontId="14" fillId="2" borderId="2" xfId="0" applyNumberFormat="1" applyFont="1" applyFill="1" applyBorder="1" applyAlignment="1">
      <alignment horizontal="left" vertical="center"/>
    </xf>
    <xf numFmtId="165" fontId="14" fillId="2" borderId="31" xfId="0" applyNumberFormat="1" applyFont="1" applyFill="1" applyBorder="1" applyAlignment="1">
      <alignment horizontal="left" vertical="center"/>
    </xf>
    <xf numFmtId="165" fontId="34" fillId="2" borderId="19" xfId="0" applyNumberFormat="1" applyFont="1" applyFill="1" applyBorder="1" applyAlignment="1">
      <alignment horizontal="right" vertical="center"/>
    </xf>
    <xf numFmtId="165" fontId="34" fillId="2" borderId="6" xfId="0" applyNumberFormat="1" applyFont="1" applyFill="1" applyBorder="1" applyAlignment="1">
      <alignment horizontal="right" vertical="center"/>
    </xf>
    <xf numFmtId="165" fontId="34" fillId="2" borderId="40" xfId="0" applyNumberFormat="1" applyFont="1" applyFill="1" applyBorder="1" applyAlignment="1">
      <alignment horizontal="right" vertical="center"/>
    </xf>
    <xf numFmtId="165" fontId="14" fillId="2" borderId="38" xfId="0" applyNumberFormat="1" applyFont="1" applyFill="1" applyBorder="1" applyAlignment="1">
      <alignment horizontal="left" vertical="center"/>
    </xf>
    <xf numFmtId="165" fontId="14" fillId="2" borderId="0" xfId="0" applyNumberFormat="1" applyFont="1" applyFill="1" applyAlignment="1">
      <alignment horizontal="left" vertical="center"/>
    </xf>
    <xf numFmtId="165" fontId="52" fillId="2" borderId="0" xfId="0" applyNumberFormat="1" applyFont="1" applyFill="1" applyAlignment="1">
      <alignment horizontal="right" vertical="center"/>
    </xf>
    <xf numFmtId="165" fontId="52" fillId="2" borderId="25" xfId="0" applyNumberFormat="1" applyFont="1" applyFill="1" applyBorder="1" applyAlignment="1">
      <alignment horizontal="right" vertical="center"/>
    </xf>
    <xf numFmtId="165" fontId="14" fillId="2" borderId="4" xfId="0" applyNumberFormat="1" applyFont="1" applyFill="1" applyBorder="1" applyAlignment="1">
      <alignment horizontal="left" vertical="center" wrapText="1"/>
    </xf>
    <xf numFmtId="165" fontId="14" fillId="2" borderId="5" xfId="0" applyNumberFormat="1" applyFont="1" applyFill="1" applyBorder="1" applyAlignment="1">
      <alignment horizontal="left" vertical="center" wrapText="1"/>
    </xf>
    <xf numFmtId="165" fontId="18" fillId="2" borderId="5" xfId="0" applyNumberFormat="1" applyFont="1" applyFill="1" applyBorder="1" applyAlignment="1">
      <alignment horizontal="right" vertical="center" wrapText="1" readingOrder="2"/>
    </xf>
    <xf numFmtId="165" fontId="21" fillId="2" borderId="3" xfId="0" applyNumberFormat="1" applyFont="1" applyFill="1" applyBorder="1" applyAlignment="1">
      <alignment horizontal="center"/>
    </xf>
    <xf numFmtId="165" fontId="5" fillId="2" borderId="18" xfId="0" applyNumberFormat="1" applyFont="1" applyFill="1" applyBorder="1" applyAlignment="1">
      <alignment horizontal="center"/>
    </xf>
    <xf numFmtId="0" fontId="2" fillId="2" borderId="0" xfId="0" applyFont="1" applyFill="1" applyAlignment="1">
      <alignment horizontal="center"/>
    </xf>
    <xf numFmtId="165" fontId="21" fillId="2" borderId="0" xfId="0" applyNumberFormat="1" applyFont="1" applyFill="1" applyAlignment="1">
      <alignment horizontal="center" vertical="center"/>
    </xf>
    <xf numFmtId="165" fontId="5" fillId="2" borderId="0" xfId="0" applyNumberFormat="1" applyFont="1" applyFill="1" applyAlignment="1">
      <alignment horizontal="center" vertical="top"/>
    </xf>
    <xf numFmtId="165" fontId="10" fillId="2" borderId="0" xfId="0" applyNumberFormat="1" applyFont="1" applyFill="1" applyAlignment="1">
      <alignment horizontal="center"/>
    </xf>
    <xf numFmtId="165" fontId="41" fillId="2" borderId="0" xfId="4" applyFont="1" applyFill="1" applyAlignment="1">
      <alignment horizontal="center" vertical="center"/>
    </xf>
    <xf numFmtId="165" fontId="2" fillId="2" borderId="0" xfId="4" applyFont="1" applyFill="1" applyAlignment="1">
      <alignment horizontal="center" vertical="center"/>
    </xf>
    <xf numFmtId="165" fontId="103" fillId="2" borderId="8" xfId="4" applyFont="1" applyFill="1" applyBorder="1" applyAlignment="1">
      <alignment horizontal="right" vertical="center"/>
    </xf>
    <xf numFmtId="165" fontId="28" fillId="2" borderId="0" xfId="6" applyFont="1" applyFill="1" applyAlignment="1">
      <alignment horizontal="left" vertical="center" indent="20"/>
    </xf>
    <xf numFmtId="165" fontId="22" fillId="2" borderId="13" xfId="6" applyFont="1" applyFill="1" applyBorder="1" applyAlignment="1">
      <alignment horizontal="center" vertical="center"/>
    </xf>
    <xf numFmtId="165" fontId="21" fillId="2" borderId="0" xfId="6" applyFont="1" applyFill="1" applyAlignment="1">
      <alignment horizontal="center" vertical="center"/>
    </xf>
    <xf numFmtId="0" fontId="31" fillId="2" borderId="0" xfId="0" applyFont="1" applyFill="1" applyAlignment="1">
      <alignment horizontal="center"/>
    </xf>
    <xf numFmtId="165" fontId="5" fillId="2" borderId="0" xfId="4" applyFont="1" applyFill="1" applyAlignment="1">
      <alignment horizontal="center" vertical="center"/>
    </xf>
    <xf numFmtId="0" fontId="37" fillId="2" borderId="8" xfId="0" applyFont="1" applyFill="1" applyBorder="1" applyAlignment="1">
      <alignment horizontal="left" vertical="center" indent="1"/>
    </xf>
    <xf numFmtId="0" fontId="37" fillId="2" borderId="13" xfId="0" applyFont="1" applyFill="1" applyBorder="1" applyAlignment="1">
      <alignment horizontal="left" vertical="center" indent="1"/>
    </xf>
    <xf numFmtId="165" fontId="5" fillId="2" borderId="24" xfId="4" applyFont="1" applyFill="1" applyBorder="1" applyAlignment="1">
      <alignment horizontal="center" vertical="center"/>
    </xf>
    <xf numFmtId="0" fontId="31" fillId="2" borderId="8" xfId="0" applyFont="1" applyFill="1" applyBorder="1" applyAlignment="1">
      <alignment horizontal="right" vertical="center" wrapText="1"/>
    </xf>
    <xf numFmtId="0" fontId="31" fillId="2" borderId="13" xfId="0" applyFont="1" applyFill="1" applyBorder="1" applyAlignment="1">
      <alignment horizontal="right" vertical="center" wrapText="1"/>
    </xf>
    <xf numFmtId="165" fontId="74" fillId="2" borderId="0" xfId="9" applyFont="1" applyFill="1" applyAlignment="1">
      <alignment horizontal="left" vertical="center" wrapText="1"/>
    </xf>
    <xf numFmtId="165" fontId="16" fillId="2" borderId="0" xfId="9" applyFont="1" applyFill="1" applyAlignment="1">
      <alignment horizontal="left" vertical="center" wrapText="1"/>
    </xf>
    <xf numFmtId="165" fontId="8" fillId="2" borderId="8" xfId="9" applyFont="1" applyFill="1" applyBorder="1" applyAlignment="1">
      <alignment horizontal="center" vertical="center"/>
    </xf>
    <xf numFmtId="165" fontId="8" fillId="2" borderId="13" xfId="9" applyFont="1" applyFill="1" applyBorder="1" applyAlignment="1">
      <alignment horizontal="center" vertical="center"/>
    </xf>
    <xf numFmtId="165" fontId="8" fillId="2" borderId="43" xfId="9" applyFont="1" applyFill="1" applyBorder="1" applyAlignment="1">
      <alignment horizontal="center" vertical="center"/>
    </xf>
    <xf numFmtId="165" fontId="67" fillId="2" borderId="0" xfId="9" applyFont="1" applyFill="1" applyAlignment="1">
      <alignment horizontal="center" vertical="center"/>
    </xf>
    <xf numFmtId="165" fontId="4" fillId="2" borderId="0" xfId="9" applyFont="1" applyFill="1" applyAlignment="1">
      <alignment horizontal="center" vertical="center"/>
    </xf>
    <xf numFmtId="169" fontId="24" fillId="2" borderId="43" xfId="1" applyNumberFormat="1" applyFont="1" applyFill="1" applyBorder="1" applyAlignment="1">
      <alignment horizontal="center" vertical="center"/>
    </xf>
    <xf numFmtId="165" fontId="31" fillId="2" borderId="0" xfId="0" applyNumberFormat="1" applyFont="1" applyFill="1" applyAlignment="1">
      <alignment horizontal="center" vertical="center"/>
    </xf>
    <xf numFmtId="165" fontId="2" fillId="2" borderId="13" xfId="2" applyNumberFormat="1" applyFont="1" applyFill="1" applyBorder="1" applyAlignment="1">
      <alignment horizontal="center" vertical="center"/>
    </xf>
    <xf numFmtId="165" fontId="14" fillId="2" borderId="8" xfId="10" applyFont="1" applyFill="1" applyBorder="1" applyAlignment="1">
      <alignment horizontal="left" vertical="center" wrapText="1"/>
    </xf>
    <xf numFmtId="165" fontId="2" fillId="2" borderId="13" xfId="10" applyFont="1" applyFill="1" applyBorder="1" applyAlignment="1">
      <alignment horizontal="center" vertical="center"/>
    </xf>
    <xf numFmtId="165" fontId="75"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165" fontId="2" fillId="2" borderId="0" xfId="0" applyNumberFormat="1" applyFont="1" applyFill="1" applyAlignment="1">
      <alignment horizontal="center" vertical="center"/>
    </xf>
    <xf numFmtId="165" fontId="2" fillId="2" borderId="8" xfId="0" applyNumberFormat="1" applyFont="1" applyFill="1" applyBorder="1" applyAlignment="1">
      <alignment horizontal="center" vertical="center"/>
    </xf>
    <xf numFmtId="165" fontId="2" fillId="2" borderId="13" xfId="0" applyNumberFormat="1" applyFont="1" applyFill="1" applyBorder="1" applyAlignment="1">
      <alignment horizontal="center" vertical="center"/>
    </xf>
    <xf numFmtId="165" fontId="2" fillId="2" borderId="43" xfId="0" applyNumberFormat="1" applyFont="1" applyFill="1" applyBorder="1" applyAlignment="1">
      <alignment horizontal="center" vertical="center" wrapText="1"/>
    </xf>
    <xf numFmtId="165" fontId="2" fillId="2" borderId="45" xfId="0" applyNumberFormat="1" applyFont="1" applyFill="1" applyBorder="1" applyAlignment="1">
      <alignment horizontal="center" vertical="center"/>
    </xf>
    <xf numFmtId="165" fontId="2" fillId="2" borderId="46" xfId="0" applyNumberFormat="1" applyFont="1" applyFill="1" applyBorder="1" applyAlignment="1">
      <alignment horizontal="center" vertical="center"/>
    </xf>
    <xf numFmtId="165" fontId="2" fillId="2" borderId="47" xfId="0" applyNumberFormat="1" applyFont="1" applyFill="1" applyBorder="1" applyAlignment="1">
      <alignment horizontal="center" vertical="center"/>
    </xf>
    <xf numFmtId="165" fontId="1" fillId="2" borderId="0" xfId="0" applyNumberFormat="1" applyFont="1" applyFill="1"/>
    <xf numFmtId="165" fontId="1" fillId="2" borderId="8" xfId="0" applyNumberFormat="1" applyFont="1" applyFill="1" applyBorder="1"/>
    <xf numFmtId="165" fontId="2" fillId="2" borderId="9" xfId="0" applyNumberFormat="1" applyFont="1" applyFill="1" applyBorder="1" applyAlignment="1">
      <alignment horizontal="center" vertical="center"/>
    </xf>
    <xf numFmtId="165" fontId="2" fillId="2" borderId="14" xfId="0" applyNumberFormat="1" applyFont="1" applyFill="1" applyBorder="1" applyAlignment="1">
      <alignment horizontal="center" vertical="center"/>
    </xf>
    <xf numFmtId="165" fontId="2" fillId="2" borderId="84" xfId="0" applyNumberFormat="1" applyFont="1" applyFill="1" applyBorder="1" applyAlignment="1">
      <alignment horizontal="center" vertical="center" wrapText="1"/>
    </xf>
    <xf numFmtId="165" fontId="2" fillId="2" borderId="35" xfId="0" applyNumberFormat="1" applyFont="1" applyFill="1" applyBorder="1" applyAlignment="1">
      <alignment horizontal="center" vertical="center" wrapText="1"/>
    </xf>
    <xf numFmtId="165" fontId="2" fillId="2" borderId="84" xfId="0" applyNumberFormat="1" applyFont="1" applyFill="1" applyBorder="1" applyAlignment="1">
      <alignment horizontal="center" vertical="center"/>
    </xf>
    <xf numFmtId="165" fontId="2" fillId="2" borderId="35" xfId="0" applyNumberFormat="1" applyFont="1" applyFill="1" applyBorder="1" applyAlignment="1">
      <alignment horizontal="center" vertical="center"/>
    </xf>
    <xf numFmtId="165" fontId="2" fillId="2" borderId="21" xfId="0" applyNumberFormat="1" applyFont="1" applyFill="1" applyBorder="1" applyAlignment="1">
      <alignment horizontal="center" vertical="center"/>
    </xf>
    <xf numFmtId="3" fontId="24" fillId="2" borderId="63" xfId="3" applyNumberFormat="1" applyFont="1" applyFill="1" applyBorder="1" applyAlignment="1">
      <alignment horizontal="center" vertical="center"/>
    </xf>
    <xf numFmtId="3" fontId="24" fillId="2" borderId="64" xfId="3" applyNumberFormat="1" applyFont="1" applyFill="1" applyBorder="1" applyAlignment="1">
      <alignment horizontal="center" vertical="center"/>
    </xf>
    <xf numFmtId="3" fontId="24" fillId="2" borderId="65" xfId="3" applyNumberFormat="1" applyFont="1" applyFill="1" applyBorder="1" applyAlignment="1">
      <alignment horizontal="center" vertical="center"/>
    </xf>
    <xf numFmtId="3" fontId="85" fillId="2" borderId="52" xfId="3" applyNumberFormat="1" applyFont="1" applyFill="1" applyBorder="1" applyAlignment="1">
      <alignment horizontal="center" vertical="center"/>
    </xf>
    <xf numFmtId="3" fontId="85" fillId="2" borderId="8" xfId="3" applyNumberFormat="1" applyFont="1" applyFill="1" applyBorder="1" applyAlignment="1">
      <alignment horizontal="center" vertical="center"/>
    </xf>
    <xf numFmtId="3" fontId="85" fillId="2" borderId="20" xfId="3" applyNumberFormat="1" applyFont="1" applyFill="1" applyBorder="1" applyAlignment="1">
      <alignment horizontal="center" vertical="center"/>
    </xf>
    <xf numFmtId="3" fontId="9" fillId="2" borderId="60" xfId="3" applyNumberFormat="1" applyFont="1" applyFill="1" applyBorder="1" applyAlignment="1">
      <alignment horizontal="center" vertical="center"/>
    </xf>
    <xf numFmtId="3" fontId="9" fillId="2" borderId="61" xfId="3" applyNumberFormat="1" applyFont="1" applyFill="1" applyBorder="1" applyAlignment="1">
      <alignment horizontal="center" vertical="center"/>
    </xf>
    <xf numFmtId="3" fontId="9" fillId="2" borderId="67" xfId="3" applyNumberFormat="1" applyFont="1" applyFill="1" applyBorder="1" applyAlignment="1">
      <alignment horizontal="center" vertical="center"/>
    </xf>
    <xf numFmtId="3" fontId="9" fillId="2" borderId="121" xfId="3" applyNumberFormat="1" applyFont="1" applyFill="1" applyBorder="1" applyAlignment="1">
      <alignment horizontal="center" vertical="center"/>
    </xf>
    <xf numFmtId="3" fontId="9" fillId="2" borderId="68" xfId="3" applyNumberFormat="1" applyFont="1" applyFill="1" applyBorder="1" applyAlignment="1">
      <alignment horizontal="center" vertical="center"/>
    </xf>
    <xf numFmtId="0" fontId="94" fillId="2" borderId="19" xfId="0" applyFont="1" applyFill="1" applyBorder="1" applyAlignment="1">
      <alignment horizontal="center" vertical="center" wrapText="1"/>
    </xf>
    <xf numFmtId="0" fontId="94" fillId="2" borderId="6" xfId="0" applyFont="1" applyFill="1" applyBorder="1" applyAlignment="1">
      <alignment horizontal="center" vertical="center" wrapText="1"/>
    </xf>
    <xf numFmtId="0" fontId="94" fillId="2" borderId="40" xfId="0" applyFont="1" applyFill="1" applyBorder="1" applyAlignment="1">
      <alignment horizontal="center" vertical="center" wrapText="1"/>
    </xf>
    <xf numFmtId="0" fontId="94" fillId="2" borderId="16" xfId="0" applyFont="1" applyFill="1" applyBorder="1" applyAlignment="1">
      <alignment horizontal="center" vertical="center" wrapText="1"/>
    </xf>
    <xf numFmtId="0" fontId="94" fillId="2" borderId="17" xfId="0" applyFont="1" applyFill="1" applyBorder="1" applyAlignment="1">
      <alignment horizontal="center" vertical="center" wrapText="1"/>
    </xf>
    <xf numFmtId="0" fontId="94" fillId="2" borderId="30" xfId="0" applyFont="1" applyFill="1" applyBorder="1" applyAlignment="1">
      <alignment horizontal="center" vertical="center" wrapText="1"/>
    </xf>
    <xf numFmtId="3" fontId="9" fillId="2" borderId="119" xfId="3" applyNumberFormat="1" applyFont="1" applyFill="1" applyBorder="1" applyAlignment="1">
      <alignment horizontal="center" vertical="center"/>
    </xf>
    <xf numFmtId="3" fontId="26" fillId="2" borderId="51" xfId="3" applyNumberFormat="1" applyFont="1" applyFill="1" applyBorder="1" applyAlignment="1">
      <alignment horizontal="center" vertical="center"/>
    </xf>
    <xf numFmtId="3" fontId="26" fillId="2" borderId="50" xfId="3" applyNumberFormat="1" applyFont="1" applyFill="1" applyBorder="1" applyAlignment="1">
      <alignment horizontal="center" vertical="center"/>
    </xf>
    <xf numFmtId="3" fontId="110" fillId="2" borderId="55" xfId="3" applyNumberFormat="1" applyFont="1" applyFill="1" applyBorder="1" applyAlignment="1">
      <alignment horizontal="center" vertical="center"/>
    </xf>
    <xf numFmtId="3" fontId="87" fillId="2" borderId="120" xfId="3" applyNumberFormat="1" applyFont="1" applyFill="1" applyBorder="1" applyAlignment="1">
      <alignment horizontal="center" vertical="center"/>
    </xf>
    <xf numFmtId="3" fontId="110" fillId="2" borderId="51" xfId="3" applyNumberFormat="1" applyFont="1" applyFill="1" applyBorder="1" applyAlignment="1">
      <alignment horizontal="center" vertical="center"/>
    </xf>
    <xf numFmtId="3" fontId="110" fillId="2" borderId="48" xfId="3" applyNumberFormat="1" applyFont="1" applyFill="1" applyBorder="1" applyAlignment="1">
      <alignment horizontal="center" vertical="center"/>
    </xf>
    <xf numFmtId="3" fontId="110" fillId="2" borderId="56" xfId="3" applyNumberFormat="1" applyFont="1" applyFill="1" applyBorder="1" applyAlignment="1">
      <alignment horizontal="center" vertical="center"/>
    </xf>
    <xf numFmtId="3" fontId="83" fillId="2" borderId="0" xfId="3" applyNumberFormat="1" applyFont="1" applyFill="1" applyAlignment="1">
      <alignment horizontal="center" vertical="center"/>
    </xf>
    <xf numFmtId="3" fontId="5" fillId="2" borderId="0" xfId="3" applyNumberFormat="1" applyFont="1" applyFill="1" applyAlignment="1">
      <alignment horizontal="center" vertical="center"/>
    </xf>
    <xf numFmtId="3" fontId="5" fillId="2" borderId="13" xfId="3" applyNumberFormat="1" applyFont="1" applyFill="1" applyBorder="1" applyAlignment="1">
      <alignment horizontal="center" vertical="center"/>
    </xf>
    <xf numFmtId="3" fontId="85" fillId="2" borderId="122" xfId="3" applyNumberFormat="1" applyFont="1" applyFill="1" applyBorder="1" applyAlignment="1">
      <alignment horizontal="center" vertical="center"/>
    </xf>
    <xf numFmtId="3" fontId="85" fillId="2" borderId="123" xfId="3" applyNumberFormat="1" applyFont="1" applyFill="1" applyBorder="1" applyAlignment="1">
      <alignment horizontal="center" vertical="center"/>
    </xf>
    <xf numFmtId="3" fontId="85" fillId="2" borderId="57" xfId="3" applyNumberFormat="1" applyFont="1" applyFill="1" applyBorder="1" applyAlignment="1">
      <alignment horizontal="center" vertical="center"/>
    </xf>
    <xf numFmtId="3" fontId="85" fillId="2" borderId="44" xfId="3" applyNumberFormat="1" applyFont="1" applyFill="1" applyBorder="1" applyAlignment="1">
      <alignment horizontal="center" vertical="center"/>
    </xf>
    <xf numFmtId="3" fontId="85" fillId="2" borderId="58" xfId="3" applyNumberFormat="1" applyFont="1" applyFill="1" applyBorder="1" applyAlignment="1">
      <alignment horizontal="center" vertical="center"/>
    </xf>
    <xf numFmtId="3" fontId="84" fillId="2" borderId="51" xfId="3" applyNumberFormat="1" applyFont="1" applyFill="1" applyBorder="1" applyAlignment="1">
      <alignment horizontal="center" vertical="center"/>
    </xf>
    <xf numFmtId="3" fontId="84" fillId="2" borderId="48" xfId="3" applyNumberFormat="1" applyFont="1" applyFill="1" applyBorder="1" applyAlignment="1">
      <alignment horizontal="center" vertical="center"/>
    </xf>
    <xf numFmtId="3" fontId="7" fillId="2" borderId="8" xfId="3" applyNumberFormat="1" applyFont="1" applyFill="1" applyBorder="1" applyAlignment="1">
      <alignment horizontal="right" vertical="center"/>
    </xf>
    <xf numFmtId="3" fontId="7" fillId="2" borderId="0" xfId="3" applyNumberFormat="1" applyFont="1" applyFill="1" applyAlignment="1">
      <alignment horizontal="right" vertical="center"/>
    </xf>
    <xf numFmtId="3" fontId="7" fillId="2" borderId="13" xfId="3" applyNumberFormat="1" applyFont="1" applyFill="1" applyBorder="1" applyAlignment="1">
      <alignment horizontal="right" vertical="center"/>
    </xf>
    <xf numFmtId="3" fontId="9" fillId="2" borderId="64" xfId="3" applyNumberFormat="1" applyFont="1" applyFill="1" applyBorder="1" applyAlignment="1">
      <alignment horizontal="right" vertical="center"/>
    </xf>
    <xf numFmtId="3" fontId="9" fillId="2" borderId="22" xfId="3" applyNumberFormat="1" applyFont="1" applyFill="1" applyBorder="1" applyAlignment="1">
      <alignment horizontal="right" vertical="center"/>
    </xf>
    <xf numFmtId="3" fontId="87" fillId="2" borderId="55" xfId="3" applyNumberFormat="1" applyFont="1" applyFill="1" applyBorder="1" applyAlignment="1">
      <alignment horizontal="center" vertical="center"/>
    </xf>
    <xf numFmtId="3" fontId="87" fillId="2" borderId="56" xfId="3" applyNumberFormat="1" applyFont="1" applyFill="1" applyBorder="1" applyAlignment="1">
      <alignment horizontal="center" vertical="center"/>
    </xf>
    <xf numFmtId="3" fontId="9" fillId="2" borderId="59" xfId="3" applyNumberFormat="1" applyFont="1" applyFill="1" applyBorder="1" applyAlignment="1">
      <alignment horizontal="center" vertical="center" wrapText="1"/>
    </xf>
    <xf numFmtId="3" fontId="9" fillId="2" borderId="66" xfId="3" applyNumberFormat="1" applyFont="1" applyFill="1" applyBorder="1" applyAlignment="1">
      <alignment horizontal="center" vertical="center" wrapText="1"/>
    </xf>
    <xf numFmtId="3" fontId="9" fillId="2" borderId="117" xfId="3" applyNumberFormat="1" applyFont="1" applyFill="1" applyBorder="1" applyAlignment="1">
      <alignment horizontal="center" vertical="center"/>
    </xf>
    <xf numFmtId="3" fontId="9" fillId="2" borderId="118" xfId="3" applyNumberFormat="1" applyFont="1" applyFill="1" applyBorder="1" applyAlignment="1">
      <alignment horizontal="center" vertical="center"/>
    </xf>
    <xf numFmtId="3" fontId="24" fillId="2" borderId="70" xfId="3" applyNumberFormat="1" applyFont="1" applyFill="1" applyBorder="1" applyAlignment="1">
      <alignment horizontal="center" vertical="center"/>
    </xf>
    <xf numFmtId="3" fontId="24" fillId="2" borderId="22" xfId="3" applyNumberFormat="1" applyFont="1" applyFill="1" applyBorder="1" applyAlignment="1">
      <alignment horizontal="center" vertical="center"/>
    </xf>
    <xf numFmtId="3" fontId="24" fillId="2" borderId="23" xfId="3" applyNumberFormat="1" applyFont="1" applyFill="1" applyBorder="1" applyAlignment="1">
      <alignment horizontal="center" vertical="center"/>
    </xf>
    <xf numFmtId="3" fontId="24" fillId="2" borderId="100" xfId="3" applyNumberFormat="1" applyFont="1" applyFill="1" applyBorder="1" applyAlignment="1">
      <alignment horizontal="center" vertical="center"/>
    </xf>
    <xf numFmtId="3" fontId="24" fillId="2" borderId="16" xfId="3" applyNumberFormat="1" applyFont="1" applyFill="1" applyBorder="1" applyAlignment="1">
      <alignment horizontal="center" vertical="center"/>
    </xf>
    <xf numFmtId="3" fontId="24" fillId="2" borderId="30" xfId="3" applyNumberFormat="1" applyFont="1" applyFill="1" applyBorder="1" applyAlignment="1">
      <alignment horizontal="center" vertical="center"/>
    </xf>
    <xf numFmtId="3" fontId="24" fillId="2" borderId="32" xfId="3" applyNumberFormat="1" applyFont="1" applyFill="1" applyBorder="1" applyAlignment="1">
      <alignment horizontal="center" vertical="center"/>
    </xf>
    <xf numFmtId="3" fontId="24" fillId="2" borderId="102" xfId="3" applyNumberFormat="1" applyFont="1" applyFill="1" applyBorder="1" applyAlignment="1">
      <alignment horizontal="center" vertical="center"/>
    </xf>
    <xf numFmtId="3" fontId="24" fillId="2" borderId="103" xfId="3" applyNumberFormat="1" applyFont="1" applyFill="1" applyBorder="1" applyAlignment="1">
      <alignment horizontal="center" vertical="center"/>
    </xf>
    <xf numFmtId="3" fontId="24" fillId="2" borderId="19" xfId="3" applyNumberFormat="1" applyFont="1" applyFill="1" applyBorder="1" applyAlignment="1">
      <alignment horizontal="center" vertical="center"/>
    </xf>
    <xf numFmtId="3" fontId="24" fillId="2" borderId="40" xfId="3" applyNumberFormat="1" applyFont="1" applyFill="1" applyBorder="1" applyAlignment="1">
      <alignment horizontal="center" vertical="center"/>
    </xf>
    <xf numFmtId="3" fontId="24" fillId="2" borderId="18" xfId="3" applyNumberFormat="1" applyFont="1" applyFill="1" applyBorder="1" applyAlignment="1">
      <alignment horizontal="center" vertical="center"/>
    </xf>
    <xf numFmtId="3" fontId="24" fillId="2" borderId="105" xfId="3" applyNumberFormat="1" applyFont="1" applyFill="1" applyBorder="1" applyAlignment="1">
      <alignment horizontal="center" vertical="center"/>
    </xf>
    <xf numFmtId="3" fontId="82" fillId="2" borderId="19" xfId="3" applyNumberFormat="1" applyFont="1" applyFill="1" applyBorder="1" applyAlignment="1">
      <alignment horizontal="center" vertical="center"/>
    </xf>
    <xf numFmtId="3" fontId="82" fillId="2" borderId="6" xfId="3" applyNumberFormat="1" applyFont="1" applyFill="1" applyBorder="1" applyAlignment="1">
      <alignment horizontal="center" vertical="center"/>
    </xf>
    <xf numFmtId="3" fontId="82" fillId="2" borderId="40" xfId="3" applyNumberFormat="1" applyFont="1" applyFill="1" applyBorder="1" applyAlignment="1">
      <alignment horizontal="center" vertical="center"/>
    </xf>
    <xf numFmtId="3" fontId="24" fillId="2" borderId="0" xfId="3" applyNumberFormat="1" applyFont="1" applyFill="1" applyAlignment="1">
      <alignment horizontal="center" vertical="center"/>
    </xf>
    <xf numFmtId="3" fontId="82" fillId="2" borderId="86" xfId="3" applyNumberFormat="1" applyFont="1" applyFill="1" applyBorder="1" applyAlignment="1">
      <alignment horizontal="center" vertical="center"/>
    </xf>
    <xf numFmtId="3" fontId="82" fillId="2" borderId="87" xfId="3" applyNumberFormat="1" applyFont="1" applyFill="1" applyBorder="1" applyAlignment="1">
      <alignment horizontal="center" vertical="center"/>
    </xf>
    <xf numFmtId="3" fontId="82" fillId="2" borderId="88" xfId="3" applyNumberFormat="1" applyFont="1" applyFill="1" applyBorder="1" applyAlignment="1">
      <alignment horizontal="center" vertical="center"/>
    </xf>
    <xf numFmtId="3" fontId="82" fillId="2" borderId="96" xfId="3" applyNumberFormat="1" applyFont="1" applyFill="1" applyBorder="1" applyAlignment="1">
      <alignment horizontal="center" vertical="center"/>
    </xf>
    <xf numFmtId="3" fontId="7" fillId="2" borderId="52" xfId="3" applyNumberFormat="1" applyFont="1" applyFill="1" applyBorder="1" applyAlignment="1">
      <alignment horizontal="center" vertical="center"/>
    </xf>
    <xf numFmtId="3" fontId="7" fillId="2" borderId="8" xfId="3" applyNumberFormat="1" applyFont="1" applyFill="1" applyBorder="1" applyAlignment="1">
      <alignment horizontal="center" vertical="center"/>
    </xf>
    <xf numFmtId="3" fontId="7" fillId="2" borderId="20" xfId="3" applyNumberFormat="1" applyFont="1" applyFill="1" applyBorder="1" applyAlignment="1">
      <alignment horizontal="center" vertical="center"/>
    </xf>
    <xf numFmtId="3" fontId="7" fillId="2" borderId="57" xfId="3" applyNumberFormat="1" applyFont="1" applyFill="1" applyBorder="1" applyAlignment="1">
      <alignment horizontal="center" vertical="center"/>
    </xf>
    <xf numFmtId="3" fontId="7" fillId="2" borderId="44" xfId="3" applyNumberFormat="1" applyFont="1" applyFill="1" applyBorder="1" applyAlignment="1">
      <alignment horizontal="center" vertical="center"/>
    </xf>
    <xf numFmtId="3" fontId="7" fillId="2" borderId="58" xfId="3" applyNumberFormat="1" applyFont="1" applyFill="1" applyBorder="1" applyAlignment="1">
      <alignment horizontal="center" vertical="center"/>
    </xf>
    <xf numFmtId="3" fontId="82" fillId="2" borderId="89" xfId="3" applyNumberFormat="1" applyFont="1" applyFill="1" applyBorder="1" applyAlignment="1">
      <alignment horizontal="center" vertical="center"/>
    </xf>
    <xf numFmtId="3" fontId="82" fillId="2" borderId="90" xfId="3" applyNumberFormat="1" applyFont="1" applyFill="1" applyBorder="1" applyAlignment="1">
      <alignment horizontal="center" vertical="center"/>
    </xf>
    <xf numFmtId="3" fontId="82" fillId="2" borderId="91" xfId="3" applyNumberFormat="1" applyFont="1" applyFill="1" applyBorder="1" applyAlignment="1">
      <alignment horizontal="center" vertical="center"/>
    </xf>
    <xf numFmtId="3" fontId="82" fillId="2" borderId="94" xfId="3" applyNumberFormat="1" applyFont="1" applyFill="1" applyBorder="1" applyAlignment="1">
      <alignment horizontal="center" vertical="center"/>
    </xf>
    <xf numFmtId="3" fontId="82" fillId="2" borderId="95" xfId="3" applyNumberFormat="1" applyFont="1" applyFill="1" applyBorder="1" applyAlignment="1">
      <alignment horizontal="center" vertical="center"/>
    </xf>
    <xf numFmtId="3" fontId="82" fillId="2" borderId="97" xfId="3" applyNumberFormat="1" applyFont="1" applyFill="1" applyBorder="1" applyAlignment="1">
      <alignment horizontal="center" vertical="center"/>
    </xf>
    <xf numFmtId="3" fontId="82" fillId="2" borderId="98" xfId="3" applyNumberFormat="1" applyFont="1" applyFill="1" applyBorder="1" applyAlignment="1">
      <alignment horizontal="center" vertical="center"/>
    </xf>
    <xf numFmtId="3" fontId="82" fillId="2" borderId="99" xfId="3" applyNumberFormat="1" applyFont="1" applyFill="1" applyBorder="1" applyAlignment="1">
      <alignment horizontal="center" vertical="center"/>
    </xf>
    <xf numFmtId="0" fontId="94" fillId="0" borderId="19" xfId="0" applyFont="1" applyBorder="1" applyAlignment="1">
      <alignment horizontal="center" vertical="center" wrapText="1"/>
    </xf>
    <xf numFmtId="0" fontId="94" fillId="0" borderId="6" xfId="0" applyFont="1" applyBorder="1" applyAlignment="1">
      <alignment horizontal="center" vertical="center" wrapText="1"/>
    </xf>
    <xf numFmtId="0" fontId="94" fillId="0" borderId="40" xfId="0" applyFont="1" applyBorder="1" applyAlignment="1">
      <alignment horizontal="center" vertical="center" wrapText="1"/>
    </xf>
    <xf numFmtId="0" fontId="94" fillId="0" borderId="16" xfId="0" applyFont="1" applyBorder="1" applyAlignment="1">
      <alignment horizontal="center" vertical="center" wrapText="1"/>
    </xf>
    <xf numFmtId="0" fontId="94" fillId="0" borderId="17" xfId="0" applyFont="1" applyBorder="1" applyAlignment="1">
      <alignment horizontal="center" vertical="center" wrapText="1"/>
    </xf>
    <xf numFmtId="0" fontId="94" fillId="0" borderId="30" xfId="0" applyFont="1" applyBorder="1" applyAlignment="1">
      <alignment horizontal="center" vertical="center" wrapText="1"/>
    </xf>
    <xf numFmtId="3" fontId="96" fillId="2" borderId="0" xfId="0" applyNumberFormat="1" applyFont="1" applyFill="1" applyAlignment="1">
      <alignment horizontal="center" vertical="center"/>
    </xf>
    <xf numFmtId="165" fontId="9" fillId="2" borderId="13" xfId="0" applyNumberFormat="1" applyFont="1" applyFill="1" applyBorder="1" applyAlignment="1">
      <alignment horizontal="center" vertical="center"/>
    </xf>
    <xf numFmtId="3" fontId="9" fillId="2" borderId="8" xfId="0" applyNumberFormat="1" applyFont="1" applyFill="1" applyBorder="1" applyAlignment="1">
      <alignment horizontal="left" vertical="center"/>
    </xf>
    <xf numFmtId="3" fontId="9" fillId="2" borderId="13" xfId="0" applyNumberFormat="1" applyFont="1" applyFill="1" applyBorder="1" applyAlignment="1">
      <alignment horizontal="left" vertical="center"/>
    </xf>
    <xf numFmtId="3" fontId="99" fillId="2" borderId="8" xfId="0" applyNumberFormat="1" applyFont="1" applyFill="1" applyBorder="1" applyAlignment="1">
      <alignment horizontal="right" vertical="center"/>
    </xf>
    <xf numFmtId="3" fontId="99" fillId="2" borderId="13" xfId="0" applyNumberFormat="1" applyFont="1" applyFill="1" applyBorder="1" applyAlignment="1">
      <alignment horizontal="right" vertical="center"/>
    </xf>
    <xf numFmtId="165" fontId="5" fillId="2" borderId="24" xfId="0" applyNumberFormat="1" applyFont="1" applyFill="1" applyBorder="1" applyAlignment="1">
      <alignment horizontal="center" vertical="center"/>
    </xf>
    <xf numFmtId="3" fontId="100" fillId="2" borderId="0" xfId="0" applyNumberFormat="1" applyFont="1" applyFill="1" applyAlignment="1">
      <alignment horizontal="center" vertical="center"/>
    </xf>
    <xf numFmtId="165" fontId="4" fillId="2" borderId="13" xfId="0" applyNumberFormat="1" applyFont="1" applyFill="1" applyBorder="1" applyAlignment="1">
      <alignment horizontal="center" vertical="center"/>
    </xf>
    <xf numFmtId="0" fontId="15" fillId="2" borderId="0" xfId="0" applyFont="1" applyFill="1" applyAlignment="1">
      <alignment horizontal="left" vertical="center" wrapText="1"/>
    </xf>
    <xf numFmtId="0" fontId="0" fillId="2" borderId="0" xfId="0" applyFill="1" applyAlignment="1">
      <alignment vertical="center"/>
    </xf>
    <xf numFmtId="0" fontId="0" fillId="2" borderId="0" xfId="0" applyFill="1" applyAlignment="1">
      <alignment horizontal="right" vertical="center"/>
    </xf>
    <xf numFmtId="165" fontId="47" fillId="2" borderId="0" xfId="4" applyFont="1" applyFill="1" applyAlignment="1">
      <alignment horizontal="right" vertical="center" indent="2"/>
    </xf>
    <xf numFmtId="38" fontId="58" fillId="2" borderId="0" xfId="7" applyNumberFormat="1" applyFont="1" applyFill="1" applyBorder="1" applyAlignment="1">
      <alignment horizontal="center" vertical="center"/>
    </xf>
    <xf numFmtId="2" fontId="58" fillId="2" borderId="0" xfId="5" applyNumberFormat="1" applyFont="1" applyFill="1" applyAlignment="1">
      <alignment horizontal="center" vertical="center"/>
    </xf>
    <xf numFmtId="165" fontId="5" fillId="2" borderId="13" xfId="4" applyFont="1" applyFill="1" applyBorder="1" applyAlignment="1">
      <alignment horizontal="center" vertical="center"/>
    </xf>
    <xf numFmtId="0" fontId="37" fillId="2" borderId="8" xfId="0" applyFont="1" applyFill="1" applyBorder="1" applyAlignment="1">
      <alignment horizontal="center" vertical="center"/>
    </xf>
    <xf numFmtId="0" fontId="3" fillId="2" borderId="13" xfId="0" applyFont="1" applyFill="1" applyBorder="1" applyAlignment="1">
      <alignment horizontal="center" vertical="center"/>
    </xf>
    <xf numFmtId="49" fontId="62" fillId="2" borderId="13" xfId="8" applyNumberFormat="1" applyFont="1" applyFill="1" applyBorder="1" applyAlignment="1">
      <alignment horizontal="right" vertical="center" wrapText="1"/>
    </xf>
    <xf numFmtId="49" fontId="62" fillId="2" borderId="13" xfId="8" applyNumberFormat="1" applyFont="1" applyFill="1" applyBorder="1" applyAlignment="1">
      <alignment horizontal="right" vertical="center"/>
    </xf>
    <xf numFmtId="0" fontId="37" fillId="2" borderId="0" xfId="0" applyFont="1" applyFill="1" applyAlignment="1">
      <alignment horizontal="left" vertical="center" indent="3"/>
    </xf>
    <xf numFmtId="165" fontId="37" fillId="2" borderId="0" xfId="0" applyNumberFormat="1" applyFont="1" applyFill="1" applyAlignment="1">
      <alignment horizontal="center" vertical="center"/>
    </xf>
    <xf numFmtId="0" fontId="2" fillId="2" borderId="0" xfId="0" applyFont="1" applyFill="1" applyAlignment="1">
      <alignment horizontal="right" vertical="center"/>
    </xf>
    <xf numFmtId="165" fontId="7" fillId="2" borderId="0" xfId="4" applyFont="1" applyFill="1" applyAlignment="1">
      <alignment horizontal="right" vertical="center" indent="1"/>
    </xf>
    <xf numFmtId="165" fontId="63" fillId="2" borderId="0" xfId="4" applyFont="1" applyFill="1" applyAlignment="1">
      <alignment horizontal="left" vertical="center" indent="3"/>
    </xf>
    <xf numFmtId="165" fontId="63" fillId="2" borderId="13" xfId="4" applyFont="1" applyFill="1" applyBorder="1" applyAlignment="1">
      <alignment horizontal="left" vertical="center" indent="3"/>
    </xf>
    <xf numFmtId="49" fontId="64" fillId="2" borderId="13" xfId="8" applyNumberFormat="1" applyFont="1" applyFill="1" applyBorder="1" applyAlignment="1">
      <alignment horizontal="right" vertical="center"/>
    </xf>
    <xf numFmtId="165" fontId="47" fillId="2" borderId="13" xfId="4" applyFont="1" applyFill="1" applyBorder="1" applyAlignment="1">
      <alignment horizontal="right" vertical="center" indent="2"/>
    </xf>
    <xf numFmtId="165" fontId="33" fillId="2" borderId="0" xfId="4" applyFont="1" applyFill="1" applyAlignment="1">
      <alignment horizontal="left" vertical="center"/>
    </xf>
    <xf numFmtId="0" fontId="65" fillId="2" borderId="0" xfId="0" applyFont="1" applyFill="1" applyAlignment="1">
      <alignment horizontal="right" vertical="center"/>
    </xf>
    <xf numFmtId="0" fontId="65" fillId="2" borderId="0" xfId="0" applyFont="1" applyFill="1"/>
    <xf numFmtId="49" fontId="66" fillId="2" borderId="0" xfId="8" applyNumberFormat="1" applyFont="1" applyFill="1" applyAlignment="1">
      <alignment horizontal="center"/>
    </xf>
    <xf numFmtId="165" fontId="28" fillId="2" borderId="8" xfId="4" applyFont="1" applyFill="1" applyBorder="1" applyAlignment="1">
      <alignment vertical="center"/>
    </xf>
    <xf numFmtId="0" fontId="34" fillId="2" borderId="0" xfId="0" applyFont="1" applyFill="1" applyAlignment="1">
      <alignment vertical="center"/>
    </xf>
    <xf numFmtId="165" fontId="28" fillId="2" borderId="0" xfId="4" applyFont="1" applyFill="1" applyAlignment="1">
      <alignment vertical="center"/>
    </xf>
    <xf numFmtId="165" fontId="5" fillId="2" borderId="0" xfId="4" applyFont="1" applyFill="1" applyAlignment="1">
      <alignment horizontal="center" vertical="center"/>
    </xf>
    <xf numFmtId="0" fontId="0" fillId="2" borderId="13" xfId="0" applyFill="1" applyBorder="1" applyAlignment="1">
      <alignment vertical="center"/>
    </xf>
    <xf numFmtId="49" fontId="64" fillId="2" borderId="0" xfId="8" applyNumberFormat="1" applyFont="1" applyFill="1" applyAlignment="1">
      <alignment horizontal="right" vertical="center"/>
    </xf>
    <xf numFmtId="0" fontId="0" fillId="2" borderId="13" xfId="0" applyFill="1" applyBorder="1" applyAlignment="1">
      <alignment horizontal="right" vertical="center"/>
    </xf>
    <xf numFmtId="165" fontId="2" fillId="2" borderId="0" xfId="4" applyFont="1" applyFill="1" applyAlignment="1">
      <alignment horizontal="right" vertical="center"/>
    </xf>
    <xf numFmtId="165" fontId="2" fillId="2" borderId="0" xfId="5" applyFont="1" applyFill="1" applyAlignment="1">
      <alignment horizontal="right" vertical="center"/>
    </xf>
    <xf numFmtId="165" fontId="0" fillId="2" borderId="0" xfId="5" applyFont="1" applyFill="1" applyAlignment="1">
      <alignment horizontal="right" vertical="center"/>
    </xf>
    <xf numFmtId="169" fontId="17" fillId="2" borderId="0" xfId="1" applyNumberFormat="1" applyFont="1" applyFill="1" applyBorder="1" applyAlignment="1">
      <alignment horizontal="right" vertical="center"/>
    </xf>
    <xf numFmtId="165" fontId="0" fillId="2" borderId="13" xfId="5" applyFont="1" applyFill="1" applyBorder="1" applyAlignment="1">
      <alignment horizontal="right" vertical="center"/>
    </xf>
    <xf numFmtId="3" fontId="9" fillId="2" borderId="0" xfId="0" applyNumberFormat="1" applyFont="1" applyFill="1" applyAlignment="1">
      <alignment horizontal="right" vertical="center"/>
    </xf>
    <xf numFmtId="0" fontId="0" fillId="2" borderId="0" xfId="0" applyFill="1" applyAlignment="1">
      <alignment horizontal="right"/>
    </xf>
    <xf numFmtId="0" fontId="0" fillId="2" borderId="0" xfId="0" applyFill="1" applyAlignment="1">
      <alignment horizontal="center"/>
    </xf>
    <xf numFmtId="3" fontId="0" fillId="2" borderId="0" xfId="0" applyNumberFormat="1" applyFill="1"/>
    <xf numFmtId="3" fontId="0" fillId="2" borderId="13" xfId="0" applyNumberFormat="1" applyFill="1" applyBorder="1"/>
    <xf numFmtId="0" fontId="2" fillId="2" borderId="0" xfId="0" applyFont="1" applyFill="1"/>
    <xf numFmtId="37" fontId="2" fillId="2" borderId="0" xfId="1" applyNumberFormat="1" applyFont="1" applyFill="1" applyBorder="1" applyAlignment="1">
      <alignment horizontal="right" vertical="center"/>
    </xf>
    <xf numFmtId="0" fontId="0" fillId="2" borderId="0" xfId="0" applyFill="1" applyAlignment="1">
      <alignment horizontal="left" vertical="center" indent="1"/>
    </xf>
    <xf numFmtId="37" fontId="0" fillId="2" borderId="0" xfId="1" applyNumberFormat="1" applyFont="1" applyFill="1" applyBorder="1" applyAlignment="1">
      <alignment horizontal="right" vertical="center"/>
    </xf>
    <xf numFmtId="0" fontId="0" fillId="2" borderId="13" xfId="0" applyFill="1" applyBorder="1" applyAlignment="1">
      <alignment horizontal="left" vertical="center" indent="1"/>
    </xf>
    <xf numFmtId="37" fontId="0" fillId="2" borderId="13" xfId="1" applyNumberFormat="1" applyFont="1" applyFill="1" applyBorder="1" applyAlignment="1">
      <alignment horizontal="right" vertical="center"/>
    </xf>
    <xf numFmtId="165" fontId="39" fillId="2" borderId="0" xfId="0" applyNumberFormat="1" applyFont="1" applyFill="1" applyAlignment="1">
      <alignment vertical="center"/>
    </xf>
    <xf numFmtId="165" fontId="43" fillId="2" borderId="0" xfId="0" applyNumberFormat="1" applyFont="1" applyFill="1"/>
    <xf numFmtId="165" fontId="46" fillId="2" borderId="0" xfId="0" applyNumberFormat="1" applyFont="1" applyFill="1" applyAlignment="1">
      <alignment horizontal="right" vertical="center"/>
    </xf>
    <xf numFmtId="38" fontId="17" fillId="2" borderId="32" xfId="1" applyNumberFormat="1" applyFont="1" applyFill="1" applyBorder="1" applyAlignment="1" applyProtection="1">
      <alignment horizontal="right" vertical="center"/>
    </xf>
    <xf numFmtId="165" fontId="12" fillId="2" borderId="3" xfId="0" applyNumberFormat="1" applyFont="1" applyFill="1" applyBorder="1" applyAlignment="1">
      <alignment horizontal="left" vertical="center"/>
    </xf>
    <xf numFmtId="38" fontId="12" fillId="2" borderId="3"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65" fontId="50" fillId="2" borderId="0" xfId="0" applyNumberFormat="1" applyFont="1" applyFill="1" applyAlignment="1">
      <alignment horizontal="right" vertical="center"/>
    </xf>
    <xf numFmtId="38" fontId="12" fillId="2" borderId="0"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165" fontId="51" fillId="2" borderId="0" xfId="0" applyNumberFormat="1" applyFont="1" applyFill="1"/>
    <xf numFmtId="165" fontId="51" fillId="2" borderId="3" xfId="0" applyNumberFormat="1" applyFont="1" applyFill="1" applyBorder="1"/>
    <xf numFmtId="165" fontId="4" fillId="2" borderId="18" xfId="0" applyNumberFormat="1" applyFont="1" applyFill="1" applyBorder="1" applyAlignment="1">
      <alignment vertical="center"/>
    </xf>
    <xf numFmtId="165" fontId="4" fillId="2" borderId="18" xfId="0" applyNumberFormat="1" applyFont="1" applyFill="1" applyBorder="1" applyAlignment="1">
      <alignment horizontal="center"/>
    </xf>
    <xf numFmtId="165" fontId="4" fillId="2" borderId="3" xfId="0" applyNumberFormat="1" applyFont="1" applyFill="1" applyBorder="1" applyAlignment="1">
      <alignment vertical="center"/>
    </xf>
    <xf numFmtId="165" fontId="8" fillId="2" borderId="36" xfId="0" applyNumberFormat="1" applyFont="1" applyFill="1" applyBorder="1" applyAlignment="1">
      <alignment horizontal="left" vertical="center"/>
    </xf>
    <xf numFmtId="165" fontId="9" fillId="2" borderId="36" xfId="0" applyNumberFormat="1" applyFont="1" applyFill="1" applyBorder="1" applyAlignment="1">
      <alignment vertical="center"/>
    </xf>
    <xf numFmtId="165" fontId="25" fillId="2" borderId="36" xfId="0" applyNumberFormat="1" applyFont="1" applyFill="1" applyBorder="1" applyAlignment="1">
      <alignment horizontal="right" vertical="center"/>
    </xf>
    <xf numFmtId="165" fontId="8" fillId="2" borderId="3" xfId="0" applyNumberFormat="1" applyFont="1" applyFill="1" applyBorder="1" applyAlignment="1">
      <alignment vertical="center"/>
    </xf>
    <xf numFmtId="165" fontId="9" fillId="2" borderId="41" xfId="0" applyNumberFormat="1" applyFont="1" applyFill="1" applyBorder="1" applyAlignment="1">
      <alignment horizontal="left" vertical="center"/>
    </xf>
    <xf numFmtId="165" fontId="8" fillId="2" borderId="41" xfId="0" applyNumberFormat="1" applyFont="1" applyFill="1" applyBorder="1" applyAlignment="1">
      <alignment vertical="center"/>
    </xf>
    <xf numFmtId="165" fontId="25" fillId="2" borderId="41" xfId="0" applyNumberFormat="1" applyFont="1" applyFill="1" applyBorder="1" applyAlignment="1">
      <alignment horizontal="right"/>
    </xf>
    <xf numFmtId="165" fontId="12" fillId="2" borderId="32" xfId="0" applyNumberFormat="1" applyFont="1" applyFill="1" applyBorder="1" applyAlignment="1">
      <alignment horizontal="left" vertical="center"/>
    </xf>
    <xf numFmtId="3" fontId="12" fillId="2" borderId="3" xfId="0" applyNumberFormat="1" applyFont="1" applyFill="1" applyBorder="1" applyAlignment="1">
      <alignment horizontal="right" vertical="center"/>
    </xf>
    <xf numFmtId="165" fontId="47" fillId="2" borderId="32" xfId="0" applyNumberFormat="1" applyFont="1" applyFill="1" applyBorder="1" applyAlignment="1">
      <alignment horizontal="right" vertical="center"/>
    </xf>
    <xf numFmtId="165" fontId="50" fillId="2" borderId="32" xfId="0" applyNumberFormat="1" applyFont="1" applyFill="1" applyBorder="1" applyAlignment="1">
      <alignment horizontal="right" vertical="center"/>
    </xf>
    <xf numFmtId="165" fontId="50" fillId="2" borderId="3" xfId="0" applyNumberFormat="1" applyFont="1" applyFill="1" applyBorder="1" applyAlignment="1">
      <alignment horizontal="right" vertical="center"/>
    </xf>
    <xf numFmtId="166" fontId="12" fillId="2" borderId="3" xfId="0" applyNumberFormat="1" applyFont="1" applyFill="1" applyBorder="1" applyAlignment="1">
      <alignment horizontal="right" vertical="center"/>
    </xf>
    <xf numFmtId="165" fontId="12" fillId="2" borderId="33" xfId="0" applyNumberFormat="1" applyFont="1" applyFill="1" applyBorder="1" applyAlignment="1">
      <alignment horizontal="left" vertical="center"/>
    </xf>
    <xf numFmtId="166" fontId="12" fillId="2" borderId="33" xfId="0" applyNumberFormat="1" applyFont="1" applyFill="1" applyBorder="1" applyAlignment="1">
      <alignment horizontal="right" vertical="center"/>
    </xf>
    <xf numFmtId="165" fontId="50" fillId="2" borderId="33" xfId="0" applyNumberFormat="1" applyFont="1" applyFill="1" applyBorder="1" applyAlignment="1">
      <alignment horizontal="right" vertical="center"/>
    </xf>
    <xf numFmtId="0" fontId="55" fillId="2" borderId="0" xfId="0" applyFont="1" applyFill="1"/>
    <xf numFmtId="165" fontId="20" fillId="2" borderId="32" xfId="0" applyNumberFormat="1" applyFont="1" applyFill="1" applyBorder="1" applyAlignment="1">
      <alignment horizontal="left" vertical="center"/>
    </xf>
    <xf numFmtId="165" fontId="51" fillId="2" borderId="32" xfId="0" applyNumberFormat="1" applyFont="1" applyFill="1" applyBorder="1"/>
    <xf numFmtId="167" fontId="51" fillId="2" borderId="32" xfId="0" applyNumberFormat="1" applyFont="1" applyFill="1" applyBorder="1"/>
    <xf numFmtId="165" fontId="28" fillId="2" borderId="32" xfId="0" applyNumberFormat="1" applyFont="1" applyFill="1" applyBorder="1" applyAlignment="1">
      <alignment horizontal="right" vertical="center"/>
    </xf>
    <xf numFmtId="165" fontId="43" fillId="2" borderId="3" xfId="0" applyNumberFormat="1" applyFont="1" applyFill="1" applyBorder="1"/>
    <xf numFmtId="165" fontId="16" fillId="2" borderId="32" xfId="0" applyNumberFormat="1" applyFont="1" applyFill="1" applyBorder="1" applyAlignment="1">
      <alignment horizontal="left" vertical="center"/>
    </xf>
    <xf numFmtId="165" fontId="46" fillId="2" borderId="32" xfId="0" applyNumberFormat="1" applyFont="1" applyFill="1" applyBorder="1" applyAlignment="1">
      <alignment horizontal="right" vertical="center"/>
    </xf>
    <xf numFmtId="165" fontId="39" fillId="2" borderId="3" xfId="0" applyNumberFormat="1" applyFont="1" applyFill="1" applyBorder="1" applyAlignment="1">
      <alignment vertical="center"/>
    </xf>
    <xf numFmtId="165" fontId="30" fillId="2" borderId="32" xfId="0" applyNumberFormat="1" applyFont="1" applyFill="1" applyBorder="1" applyAlignment="1">
      <alignment horizontal="left" vertical="center"/>
    </xf>
    <xf numFmtId="165" fontId="39" fillId="2" borderId="32" xfId="0" applyNumberFormat="1" applyFont="1" applyFill="1" applyBorder="1" applyAlignment="1">
      <alignment vertical="center"/>
    </xf>
    <xf numFmtId="165" fontId="12" fillId="2" borderId="3" xfId="0" applyNumberFormat="1" applyFont="1" applyFill="1" applyBorder="1"/>
    <xf numFmtId="38" fontId="12" fillId="2" borderId="3" xfId="1" applyNumberFormat="1" applyFont="1" applyFill="1" applyBorder="1" applyAlignment="1">
      <alignment horizontal="right"/>
    </xf>
    <xf numFmtId="168" fontId="12" fillId="2" borderId="3" xfId="1" applyNumberFormat="1" applyFont="1" applyFill="1" applyBorder="1" applyAlignment="1">
      <alignment horizontal="right"/>
    </xf>
    <xf numFmtId="0" fontId="56" fillId="2" borderId="0" xfId="0" applyFont="1" applyFill="1"/>
    <xf numFmtId="165" fontId="51" fillId="2" borderId="31" xfId="0" applyNumberFormat="1" applyFont="1" applyFill="1" applyBorder="1"/>
    <xf numFmtId="165" fontId="51" fillId="2" borderId="18" xfId="0" applyNumberFormat="1" applyFont="1" applyFill="1" applyBorder="1"/>
    <xf numFmtId="165" fontId="51" fillId="2" borderId="1" xfId="0" applyNumberFormat="1" applyFont="1" applyFill="1" applyBorder="1"/>
    <xf numFmtId="0" fontId="2" fillId="2" borderId="0" xfId="0" applyFont="1" applyFill="1" applyAlignment="1">
      <alignment horizontal="center"/>
    </xf>
    <xf numFmtId="165" fontId="4" fillId="2" borderId="0" xfId="0" applyNumberFormat="1" applyFont="1" applyFill="1" applyAlignment="1">
      <alignment vertical="center"/>
    </xf>
    <xf numFmtId="1" fontId="24" fillId="2" borderId="21" xfId="0" applyNumberFormat="1" applyFont="1" applyFill="1" applyBorder="1" applyAlignment="1">
      <alignment horizontal="right" vertical="center"/>
    </xf>
    <xf numFmtId="165" fontId="57" fillId="2" borderId="21" xfId="0" applyNumberFormat="1" applyFont="1" applyFill="1" applyBorder="1" applyAlignment="1">
      <alignment horizontal="right" vertical="center"/>
    </xf>
    <xf numFmtId="165" fontId="4" fillId="2" borderId="8" xfId="0" applyNumberFormat="1" applyFont="1" applyFill="1" applyBorder="1" applyAlignment="1">
      <alignment vertical="center"/>
    </xf>
    <xf numFmtId="38" fontId="9" fillId="2" borderId="0" xfId="1" applyNumberFormat="1" applyFont="1" applyFill="1" applyAlignment="1" applyProtection="1">
      <alignment horizontal="right" vertical="center"/>
    </xf>
    <xf numFmtId="165" fontId="6" fillId="2" borderId="0" xfId="0" applyNumberFormat="1" applyFont="1" applyFill="1" applyAlignment="1">
      <alignment horizontal="right" vertical="center"/>
    </xf>
    <xf numFmtId="165" fontId="4" fillId="2" borderId="0" xfId="0" applyNumberFormat="1" applyFont="1" applyFill="1" applyAlignment="1">
      <alignment horizontal="right" vertical="center"/>
    </xf>
    <xf numFmtId="38" fontId="12" fillId="2" borderId="0" xfId="1" applyNumberFormat="1" applyFont="1" applyFill="1" applyAlignment="1" applyProtection="1">
      <alignment horizontal="right" vertical="center"/>
    </xf>
    <xf numFmtId="38" fontId="17" fillId="2" borderId="0" xfId="1" applyNumberFormat="1" applyFont="1" applyFill="1" applyAlignment="1" applyProtection="1">
      <alignment horizontal="right" vertical="center"/>
    </xf>
    <xf numFmtId="165" fontId="12" fillId="2" borderId="0" xfId="0" applyNumberFormat="1" applyFont="1" applyFill="1" applyAlignment="1">
      <alignment horizontal="right" vertical="center"/>
    </xf>
    <xf numFmtId="38" fontId="17" fillId="2" borderId="0" xfId="1" applyNumberFormat="1" applyFont="1" applyFill="1" applyBorder="1" applyAlignment="1">
      <alignment horizontal="right" vertical="center"/>
    </xf>
    <xf numFmtId="169" fontId="12" fillId="2" borderId="0" xfId="1" applyNumberFormat="1" applyFont="1" applyFill="1" applyBorder="1" applyAlignment="1">
      <alignment horizontal="right" vertical="center"/>
    </xf>
    <xf numFmtId="165" fontId="12" fillId="2" borderId="0" xfId="0" applyNumberFormat="1" applyFont="1" applyFill="1" applyAlignment="1">
      <alignment horizontal="left" vertical="center"/>
    </xf>
    <xf numFmtId="169" fontId="12" fillId="2" borderId="13" xfId="1" applyNumberFormat="1" applyFont="1" applyFill="1" applyBorder="1" applyAlignment="1">
      <alignment horizontal="right" vertical="center"/>
    </xf>
    <xf numFmtId="165" fontId="5" fillId="2" borderId="13" xfId="0" applyNumberFormat="1" applyFont="1" applyFill="1" applyBorder="1" applyAlignment="1">
      <alignment horizontal="center" vertical="top"/>
    </xf>
    <xf numFmtId="165" fontId="47" fillId="2" borderId="0" xfId="0" applyNumberFormat="1" applyFont="1" applyFill="1" applyAlignment="1">
      <alignment horizontal="right" vertical="center"/>
    </xf>
    <xf numFmtId="165" fontId="47" fillId="2" borderId="13" xfId="0" applyNumberFormat="1" applyFont="1" applyFill="1" applyBorder="1" applyAlignment="1">
      <alignment horizontal="right" vertical="center"/>
    </xf>
    <xf numFmtId="165" fontId="9" fillId="2" borderId="21" xfId="0" applyNumberFormat="1" applyFont="1" applyFill="1" applyBorder="1" applyAlignment="1">
      <alignment horizontal="right" vertical="center"/>
    </xf>
    <xf numFmtId="165" fontId="9" fillId="2" borderId="8" xfId="0" applyNumberFormat="1" applyFont="1" applyFill="1" applyBorder="1" applyAlignment="1">
      <alignment horizontal="center" vertical="center"/>
    </xf>
    <xf numFmtId="3" fontId="9" fillId="2" borderId="0" xfId="0" applyNumberFormat="1" applyFont="1" applyFill="1" applyAlignment="1">
      <alignment vertical="center"/>
    </xf>
    <xf numFmtId="165" fontId="9" fillId="2" borderId="42" xfId="0" applyNumberFormat="1" applyFont="1" applyFill="1" applyBorder="1" applyAlignment="1">
      <alignment horizontal="center" vertical="center"/>
    </xf>
    <xf numFmtId="165" fontId="9" fillId="2" borderId="0" xfId="0" applyNumberFormat="1" applyFont="1" applyFill="1" applyAlignment="1">
      <alignment horizontal="center" vertical="center"/>
    </xf>
    <xf numFmtId="165" fontId="16" fillId="2" borderId="0" xfId="0" applyNumberFormat="1" applyFont="1" applyFill="1" applyAlignment="1">
      <alignment horizontal="left" vertical="center"/>
    </xf>
    <xf numFmtId="3" fontId="12" fillId="2" borderId="0" xfId="0" applyNumberFormat="1" applyFont="1" applyFill="1" applyAlignment="1">
      <alignment horizontal="left" vertical="center"/>
    </xf>
    <xf numFmtId="165" fontId="28" fillId="2" borderId="32" xfId="0" applyNumberFormat="1" applyFont="1" applyFill="1" applyBorder="1" applyAlignment="1">
      <alignment horizontal="left" vertical="center"/>
    </xf>
    <xf numFmtId="0" fontId="5" fillId="2" borderId="21" xfId="0" applyFont="1" applyFill="1" applyBorder="1" applyAlignment="1">
      <alignment vertical="center"/>
    </xf>
    <xf numFmtId="3" fontId="2" fillId="2" borderId="0" xfId="0" applyNumberFormat="1" applyFont="1" applyFill="1"/>
    <xf numFmtId="3" fontId="2" fillId="2" borderId="13" xfId="0" applyNumberFormat="1" applyFont="1" applyFill="1" applyBorder="1"/>
    <xf numFmtId="0" fontId="2" fillId="2" borderId="21" xfId="0" applyFont="1" applyFill="1" applyBorder="1" applyAlignment="1">
      <alignment horizontal="right" vertical="center"/>
    </xf>
    <xf numFmtId="37" fontId="2" fillId="2" borderId="13" xfId="1" applyNumberFormat="1" applyFont="1" applyFill="1" applyBorder="1" applyAlignment="1">
      <alignment horizontal="right" vertical="center"/>
    </xf>
    <xf numFmtId="0" fontId="0" fillId="2" borderId="0" xfId="0" applyFill="1" applyAlignment="1">
      <alignment horizontal="left" vertical="center" indent="2"/>
    </xf>
    <xf numFmtId="0" fontId="0" fillId="2" borderId="13" xfId="0" applyFill="1" applyBorder="1" applyAlignment="1">
      <alignment horizontal="left" vertical="center" indent="2"/>
    </xf>
    <xf numFmtId="0" fontId="5" fillId="2" borderId="0" xfId="0" applyFont="1" applyFill="1" applyAlignment="1">
      <alignment vertical="center"/>
    </xf>
    <xf numFmtId="37" fontId="2" fillId="2" borderId="0" xfId="0" applyNumberFormat="1" applyFont="1" applyFill="1" applyAlignment="1">
      <alignment horizontal="right" vertical="center"/>
    </xf>
    <xf numFmtId="3" fontId="58" fillId="2" borderId="0" xfId="0" applyNumberFormat="1" applyFont="1" applyFill="1"/>
    <xf numFmtId="165" fontId="54" fillId="2" borderId="32" xfId="0" applyNumberFormat="1" applyFont="1" applyFill="1" applyBorder="1" applyAlignment="1">
      <alignment horizontal="right" vertical="center"/>
    </xf>
    <xf numFmtId="3" fontId="12" fillId="2" borderId="33" xfId="0" applyNumberFormat="1" applyFont="1" applyFill="1" applyBorder="1" applyAlignment="1">
      <alignment horizontal="right" vertical="center"/>
    </xf>
    <xf numFmtId="165" fontId="5" fillId="2" borderId="13" xfId="0" applyNumberFormat="1" applyFont="1" applyFill="1" applyBorder="1" applyAlignment="1">
      <alignment horizontal="center" vertical="top" wrapText="1"/>
    </xf>
    <xf numFmtId="165" fontId="9" fillId="2" borderId="21" xfId="0" applyNumberFormat="1" applyFont="1" applyFill="1" applyBorder="1" applyAlignment="1">
      <alignment vertical="center" wrapText="1"/>
    </xf>
    <xf numFmtId="165" fontId="9" fillId="2" borderId="0" xfId="0" applyNumberFormat="1" applyFont="1" applyFill="1" applyAlignment="1">
      <alignment vertical="center" wrapText="1"/>
    </xf>
    <xf numFmtId="165" fontId="12" fillId="2" borderId="0" xfId="0" applyNumberFormat="1" applyFont="1" applyFill="1" applyAlignment="1">
      <alignment vertical="center" wrapText="1"/>
    </xf>
    <xf numFmtId="165" fontId="12" fillId="2" borderId="13" xfId="0" applyNumberFormat="1" applyFont="1" applyFill="1" applyBorder="1" applyAlignment="1">
      <alignment vertical="center" wrapText="1"/>
    </xf>
    <xf numFmtId="165" fontId="16" fillId="2" borderId="32" xfId="0" applyNumberFormat="1" applyFont="1" applyFill="1" applyBorder="1" applyAlignment="1">
      <alignment horizontal="left" vertical="center" wrapText="1"/>
    </xf>
    <xf numFmtId="165" fontId="51" fillId="2" borderId="0" xfId="0" applyNumberFormat="1" applyFont="1" applyFill="1" applyAlignment="1">
      <alignment wrapText="1"/>
    </xf>
    <xf numFmtId="171" fontId="58" fillId="2" borderId="0" xfId="1" applyNumberFormat="1" applyFont="1" applyFill="1" applyBorder="1" applyAlignment="1" applyProtection="1">
      <alignment vertical="center"/>
      <protection locked="0"/>
    </xf>
    <xf numFmtId="38" fontId="12" fillId="2" borderId="32" xfId="1" applyNumberFormat="1" applyFont="1" applyFill="1" applyBorder="1" applyAlignment="1">
      <alignment horizontal="right"/>
    </xf>
    <xf numFmtId="0" fontId="108" fillId="2" borderId="0" xfId="0" applyFont="1" applyFill="1" applyAlignment="1">
      <alignment horizontal="left" vertical="center" indent="1"/>
    </xf>
    <xf numFmtId="3" fontId="27" fillId="2" borderId="0" xfId="0" applyNumberFormat="1" applyFont="1" applyFill="1"/>
    <xf numFmtId="0" fontId="108" fillId="2" borderId="0" xfId="0" applyFont="1" applyFill="1"/>
    <xf numFmtId="3" fontId="108" fillId="2" borderId="0" xfId="0" applyNumberFormat="1" applyFont="1" applyFill="1"/>
    <xf numFmtId="0" fontId="58" fillId="2" borderId="0" xfId="0" applyFont="1" applyFill="1" applyAlignment="1">
      <alignment horizontal="left" vertical="center" indent="1"/>
    </xf>
    <xf numFmtId="3" fontId="5" fillId="2" borderId="0" xfId="0" applyNumberFormat="1" applyFont="1" applyFill="1"/>
    <xf numFmtId="0" fontId="58" fillId="2" borderId="0" xfId="0" applyFont="1" applyFill="1"/>
    <xf numFmtId="0" fontId="58" fillId="2" borderId="0" xfId="0" applyFont="1" applyFill="1" applyAlignment="1">
      <alignment horizontal="left" vertical="center" indent="2"/>
    </xf>
    <xf numFmtId="37" fontId="5" fillId="2" borderId="0" xfId="1" applyNumberFormat="1" applyFont="1" applyFill="1" applyBorder="1" applyAlignment="1">
      <alignment horizontal="right" vertical="center"/>
    </xf>
    <xf numFmtId="37" fontId="58" fillId="2" borderId="0" xfId="1" applyNumberFormat="1" applyFont="1" applyFill="1" applyBorder="1" applyAlignment="1">
      <alignment horizontal="right" vertical="center"/>
    </xf>
    <xf numFmtId="0" fontId="0" fillId="2" borderId="0" xfId="0" applyFill="1"/>
    <xf numFmtId="165" fontId="12" fillId="2" borderId="0" xfId="0" applyNumberFormat="1" applyFont="1" applyFill="1" applyAlignment="1">
      <alignment vertical="center"/>
    </xf>
    <xf numFmtId="165" fontId="12" fillId="2" borderId="13" xfId="0" applyNumberFormat="1" applyFont="1" applyFill="1" applyBorder="1" applyAlignment="1">
      <alignment vertical="center"/>
    </xf>
    <xf numFmtId="165" fontId="51" fillId="2" borderId="0" xfId="0" applyNumberFormat="1" applyFont="1" applyFill="1" applyAlignment="1">
      <alignment vertical="center"/>
    </xf>
    <xf numFmtId="165" fontId="9" fillId="2" borderId="21" xfId="0" applyNumberFormat="1" applyFont="1" applyFill="1" applyBorder="1" applyAlignment="1">
      <alignment vertical="center"/>
    </xf>
    <xf numFmtId="1" fontId="9" fillId="2" borderId="21" xfId="0" applyNumberFormat="1" applyFont="1" applyFill="1" applyBorder="1" applyAlignment="1">
      <alignment horizontal="right" vertical="center"/>
    </xf>
    <xf numFmtId="165" fontId="9" fillId="2" borderId="0" xfId="0" applyNumberFormat="1" applyFont="1" applyFill="1" applyAlignment="1">
      <alignment vertical="center"/>
    </xf>
    <xf numFmtId="165" fontId="9" fillId="2" borderId="0" xfId="0" applyNumberFormat="1" applyFont="1" applyFill="1" applyAlignment="1">
      <alignment horizontal="left" vertical="center"/>
    </xf>
    <xf numFmtId="165" fontId="0" fillId="2" borderId="0" xfId="0" applyNumberFormat="1" applyFill="1"/>
    <xf numFmtId="165" fontId="33" fillId="2" borderId="0" xfId="2" applyNumberFormat="1" applyFont="1" applyFill="1" applyAlignment="1">
      <alignment horizontal="left" vertical="center"/>
    </xf>
    <xf numFmtId="165" fontId="34" fillId="2" borderId="0" xfId="0" applyNumberFormat="1" applyFont="1" applyFill="1" applyAlignment="1">
      <alignment horizontal="right" vertical="center"/>
    </xf>
    <xf numFmtId="3" fontId="2" fillId="2" borderId="0" xfId="0" applyNumberFormat="1" applyFont="1" applyFill="1" applyAlignment="1">
      <alignment horizontal="right" vertical="center"/>
    </xf>
    <xf numFmtId="3" fontId="5" fillId="2" borderId="0" xfId="0" applyNumberFormat="1" applyFont="1" applyFill="1" applyAlignment="1">
      <alignment horizontal="right" vertical="center" wrapText="1"/>
    </xf>
    <xf numFmtId="3" fontId="58" fillId="2" borderId="0" xfId="0" applyNumberFormat="1" applyFont="1" applyFill="1" applyAlignment="1">
      <alignment horizontal="right" vertical="center" wrapText="1"/>
    </xf>
    <xf numFmtId="3" fontId="58" fillId="2" borderId="13" xfId="0" applyNumberFormat="1" applyFont="1" applyFill="1" applyBorder="1" applyAlignment="1">
      <alignment horizontal="right" vertical="center" wrapText="1"/>
    </xf>
    <xf numFmtId="167" fontId="9" fillId="2" borderId="0" xfId="0" applyNumberFormat="1" applyFont="1" applyFill="1" applyAlignment="1">
      <alignment horizontal="right" vertical="center"/>
    </xf>
    <xf numFmtId="167" fontId="12" fillId="2" borderId="0" xfId="0" applyNumberFormat="1" applyFont="1" applyFill="1" applyAlignment="1">
      <alignment horizontal="right" vertical="center"/>
    </xf>
    <xf numFmtId="167" fontId="12" fillId="2" borderId="13" xfId="0" applyNumberFormat="1" applyFont="1" applyFill="1" applyBorder="1" applyAlignment="1">
      <alignment horizontal="right" vertical="center"/>
    </xf>
    <xf numFmtId="165" fontId="9" fillId="2" borderId="0" xfId="2" applyNumberFormat="1" applyFont="1" applyFill="1" applyAlignment="1">
      <alignment vertical="center"/>
    </xf>
    <xf numFmtId="167" fontId="9" fillId="2" borderId="0" xfId="0" applyNumberFormat="1" applyFont="1" applyFill="1" applyAlignment="1">
      <alignment vertical="center"/>
    </xf>
    <xf numFmtId="167" fontId="12" fillId="2" borderId="0" xfId="0" applyNumberFormat="1" applyFont="1" applyFill="1" applyAlignment="1">
      <alignment vertical="center"/>
    </xf>
    <xf numFmtId="167" fontId="12" fillId="2" borderId="13" xfId="0" applyNumberFormat="1" applyFont="1" applyFill="1" applyBorder="1" applyAlignment="1">
      <alignment vertical="center"/>
    </xf>
    <xf numFmtId="167" fontId="51" fillId="2" borderId="0" xfId="0" applyNumberFormat="1" applyFont="1" applyFill="1" applyAlignment="1">
      <alignment vertical="center"/>
    </xf>
    <xf numFmtId="165" fontId="98" fillId="2" borderId="0" xfId="0" applyNumberFormat="1" applyFont="1" applyFill="1"/>
    <xf numFmtId="165" fontId="27" fillId="2" borderId="0" xfId="0" applyNumberFormat="1" applyFont="1" applyFill="1"/>
    <xf numFmtId="167" fontId="0" fillId="2" borderId="0" xfId="0" applyNumberFormat="1" applyFill="1" applyAlignment="1">
      <alignment vertical="center"/>
    </xf>
    <xf numFmtId="3" fontId="100" fillId="2" borderId="21" xfId="0" applyNumberFormat="1" applyFont="1" applyFill="1" applyBorder="1" applyAlignment="1">
      <alignment horizontal="right" vertical="center"/>
    </xf>
    <xf numFmtId="165" fontId="100" fillId="2" borderId="8" xfId="0" applyNumberFormat="1" applyFont="1" applyFill="1" applyBorder="1" applyAlignment="1">
      <alignment horizontal="right" vertical="center"/>
    </xf>
    <xf numFmtId="165" fontId="100" fillId="2" borderId="0" xfId="0" applyNumberFormat="1" applyFont="1" applyFill="1" applyAlignment="1">
      <alignment horizontal="right" vertical="center"/>
    </xf>
    <xf numFmtId="165" fontId="113" fillId="2" borderId="0" xfId="0" applyNumberFormat="1" applyFont="1" applyFill="1" applyAlignment="1">
      <alignment horizontal="right" vertical="center"/>
    </xf>
    <xf numFmtId="3" fontId="100" fillId="2" borderId="0" xfId="0" applyNumberFormat="1" applyFont="1" applyFill="1" applyAlignment="1">
      <alignment horizontal="right" vertical="center"/>
    </xf>
    <xf numFmtId="165" fontId="113" fillId="2" borderId="13" xfId="0" applyNumberFormat="1" applyFont="1" applyFill="1" applyBorder="1" applyAlignment="1">
      <alignment horizontal="right" vertical="center"/>
    </xf>
    <xf numFmtId="3" fontId="12" fillId="2" borderId="32" xfId="0" applyNumberFormat="1" applyFont="1" applyFill="1" applyBorder="1" applyAlignment="1">
      <alignment horizontal="right" vertical="center"/>
    </xf>
    <xf numFmtId="3" fontId="17" fillId="2" borderId="33" xfId="0" applyNumberFormat="1" applyFont="1" applyFill="1" applyBorder="1" applyAlignment="1">
      <alignment horizontal="right" vertical="center"/>
    </xf>
    <xf numFmtId="0" fontId="2" fillId="0" borderId="34" xfId="0" applyFont="1" applyBorder="1" applyAlignment="1">
      <alignment horizontal="center" vertical="center"/>
    </xf>
    <xf numFmtId="0" fontId="37" fillId="0" borderId="34" xfId="0" applyFont="1" applyBorder="1" applyAlignment="1">
      <alignment horizontal="center" vertical="center"/>
    </xf>
    <xf numFmtId="0" fontId="2" fillId="0" borderId="34" xfId="0" applyFont="1" applyBorder="1" applyAlignment="1">
      <alignment horizontal="center" vertical="center"/>
    </xf>
    <xf numFmtId="0" fontId="2" fillId="0" borderId="34" xfId="0" applyFont="1" applyBorder="1" applyAlignment="1">
      <alignment horizontal="center" vertical="center" wrapText="1"/>
    </xf>
    <xf numFmtId="0" fontId="0" fillId="0" borderId="34" xfId="0" applyBorder="1" applyAlignment="1">
      <alignment vertical="center"/>
    </xf>
    <xf numFmtId="0" fontId="0" fillId="0" borderId="34" xfId="0" applyBorder="1" applyAlignment="1">
      <alignment horizontal="left"/>
    </xf>
    <xf numFmtId="0" fontId="0" fillId="0" borderId="34" xfId="0" applyBorder="1" applyAlignment="1">
      <alignment horizontal="center" vertical="center"/>
    </xf>
    <xf numFmtId="0" fontId="2" fillId="0" borderId="34" xfId="0" applyFont="1" applyBorder="1" applyAlignment="1">
      <alignment horizontal="left"/>
    </xf>
    <xf numFmtId="0" fontId="8" fillId="2" borderId="34" xfId="0" applyFont="1" applyFill="1" applyBorder="1" applyAlignment="1">
      <alignment horizontal="center" vertical="center"/>
    </xf>
    <xf numFmtId="0" fontId="2" fillId="0" borderId="84"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9" fillId="2" borderId="34" xfId="0" applyFont="1" applyFill="1" applyBorder="1" applyAlignment="1">
      <alignment horizontal="center" vertical="center"/>
    </xf>
    <xf numFmtId="0" fontId="0" fillId="0" borderId="34" xfId="0" applyBorder="1" applyAlignment="1">
      <alignment horizontal="left" vertical="center"/>
    </xf>
    <xf numFmtId="0" fontId="2" fillId="0" borderId="34" xfId="0" applyFont="1" applyBorder="1" applyAlignment="1">
      <alignment horizontal="left" vertical="center"/>
    </xf>
    <xf numFmtId="0" fontId="0" fillId="2" borderId="0" xfId="0" applyFill="1" applyBorder="1" applyAlignment="1">
      <alignment horizontal="left" vertical="center" indent="1"/>
    </xf>
    <xf numFmtId="3" fontId="12" fillId="2" borderId="0" xfId="0" applyNumberFormat="1" applyFont="1" applyFill="1" applyBorder="1" applyAlignment="1">
      <alignment horizontal="right" vertical="center"/>
    </xf>
    <xf numFmtId="0" fontId="0" fillId="2" borderId="0" xfId="0" applyFill="1" applyBorder="1" applyAlignment="1">
      <alignment vertical="center"/>
    </xf>
    <xf numFmtId="0" fontId="2" fillId="2" borderId="0" xfId="0" applyFont="1" applyFill="1" applyBorder="1" applyAlignment="1">
      <alignment vertical="center"/>
    </xf>
    <xf numFmtId="0" fontId="9" fillId="2" borderId="0" xfId="0" applyFont="1" applyFill="1" applyBorder="1" applyAlignment="1">
      <alignment horizontal="center" vertical="center"/>
    </xf>
    <xf numFmtId="0" fontId="0" fillId="2" borderId="32" xfId="0" applyFill="1" applyBorder="1" applyAlignment="1">
      <alignment vertical="center"/>
    </xf>
    <xf numFmtId="3" fontId="9" fillId="2" borderId="0" xfId="0" applyNumberFormat="1" applyFont="1" applyFill="1" applyBorder="1" applyAlignment="1">
      <alignment horizontal="right" vertical="center"/>
    </xf>
    <xf numFmtId="0" fontId="9" fillId="2" borderId="21" xfId="0" applyFont="1" applyFill="1" applyBorder="1" applyAlignment="1">
      <alignment horizontal="center" vertical="center"/>
    </xf>
    <xf numFmtId="0" fontId="9" fillId="2" borderId="124" xfId="0" applyFont="1" applyFill="1" applyBorder="1" applyAlignment="1">
      <alignment horizontal="center" vertical="center"/>
    </xf>
    <xf numFmtId="0" fontId="9" fillId="2" borderId="125" xfId="0" applyFont="1" applyFill="1" applyBorder="1" applyAlignment="1">
      <alignment horizontal="center" vertical="center"/>
    </xf>
    <xf numFmtId="3" fontId="0" fillId="2" borderId="0" xfId="0" applyNumberFormat="1" applyFont="1" applyFill="1" applyAlignment="1">
      <alignment horizontal="right" vertical="center"/>
    </xf>
    <xf numFmtId="3" fontId="0" fillId="2" borderId="29" xfId="0" applyNumberFormat="1" applyFont="1" applyFill="1" applyBorder="1" applyAlignment="1">
      <alignment horizontal="right" vertical="center"/>
    </xf>
    <xf numFmtId="3" fontId="0" fillId="2" borderId="13" xfId="0" applyNumberFormat="1" applyFont="1" applyFill="1" applyBorder="1" applyAlignment="1">
      <alignment horizontal="right" vertical="center"/>
    </xf>
    <xf numFmtId="3" fontId="0" fillId="2" borderId="26" xfId="0" applyNumberFormat="1" applyFont="1" applyFill="1" applyBorder="1" applyAlignment="1">
      <alignment horizontal="right" vertical="center"/>
    </xf>
    <xf numFmtId="3" fontId="5" fillId="2" borderId="29" xfId="0" applyNumberFormat="1" applyFont="1" applyFill="1" applyBorder="1" applyAlignment="1">
      <alignment horizontal="right" vertical="center" wrapText="1"/>
    </xf>
    <xf numFmtId="3" fontId="5" fillId="2" borderId="28" xfId="0" applyNumberFormat="1" applyFont="1" applyFill="1" applyBorder="1" applyAlignment="1">
      <alignment horizontal="right" vertical="center" wrapText="1"/>
    </xf>
    <xf numFmtId="3" fontId="58" fillId="2" borderId="29" xfId="0" applyNumberFormat="1" applyFont="1" applyFill="1" applyBorder="1" applyAlignment="1">
      <alignment horizontal="right" vertical="center" wrapText="1"/>
    </xf>
    <xf numFmtId="3" fontId="5" fillId="2" borderId="28" xfId="0"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5" fillId="2" borderId="13" xfId="0" applyNumberFormat="1" applyFont="1" applyFill="1" applyBorder="1" applyAlignment="1">
      <alignment horizontal="right" vertical="center" wrapText="1"/>
    </xf>
    <xf numFmtId="3" fontId="58" fillId="2" borderId="26" xfId="0" applyNumberFormat="1" applyFont="1" applyFill="1" applyBorder="1" applyAlignment="1">
      <alignment horizontal="right" vertical="center" wrapText="1"/>
    </xf>
    <xf numFmtId="3" fontId="5" fillId="2" borderId="27"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3" fontId="114" fillId="7" borderId="0" xfId="0" applyNumberFormat="1" applyFont="1" applyFill="1"/>
    <xf numFmtId="0" fontId="66" fillId="7" borderId="0" xfId="0" applyFont="1" applyFill="1"/>
    <xf numFmtId="0" fontId="66" fillId="7" borderId="22" xfId="0" applyFont="1" applyFill="1" applyBorder="1"/>
    <xf numFmtId="3" fontId="66" fillId="7" borderId="0" xfId="0" applyNumberFormat="1" applyFont="1" applyFill="1"/>
    <xf numFmtId="3" fontId="66" fillId="7" borderId="13" xfId="0" applyNumberFormat="1" applyFont="1" applyFill="1" applyBorder="1"/>
    <xf numFmtId="0" fontId="114" fillId="7" borderId="0" xfId="0" applyFont="1" applyFill="1"/>
    <xf numFmtId="0" fontId="66" fillId="7" borderId="13" xfId="0" applyFont="1" applyFill="1" applyBorder="1"/>
    <xf numFmtId="0" fontId="58" fillId="2" borderId="13" xfId="0" applyFont="1" applyFill="1" applyBorder="1" applyAlignment="1">
      <alignment horizontal="left" vertical="center" indent="2"/>
    </xf>
    <xf numFmtId="37" fontId="5" fillId="2" borderId="13" xfId="1" applyNumberFormat="1" applyFont="1" applyFill="1" applyBorder="1" applyAlignment="1">
      <alignment horizontal="right" vertical="center"/>
    </xf>
    <xf numFmtId="37" fontId="58" fillId="2" borderId="13" xfId="1" applyNumberFormat="1" applyFont="1" applyFill="1" applyBorder="1" applyAlignment="1">
      <alignment horizontal="right" vertical="center"/>
    </xf>
    <xf numFmtId="2" fontId="58" fillId="2" borderId="0" xfId="5" applyNumberFormat="1" applyFont="1" applyFill="1" applyAlignment="1">
      <alignment vertical="center"/>
    </xf>
    <xf numFmtId="38" fontId="58" fillId="2" borderId="13" xfId="7" applyNumberFormat="1" applyFont="1" applyFill="1" applyBorder="1" applyAlignment="1">
      <alignment horizontal="center" vertical="center"/>
    </xf>
    <xf numFmtId="2" fontId="58" fillId="2" borderId="13" xfId="5" applyNumberFormat="1" applyFont="1" applyFill="1" applyBorder="1" applyAlignment="1">
      <alignment horizontal="center" vertical="center"/>
    </xf>
    <xf numFmtId="2" fontId="58" fillId="2" borderId="13" xfId="5" applyNumberFormat="1" applyFont="1" applyFill="1" applyBorder="1" applyAlignment="1">
      <alignment vertical="center"/>
    </xf>
    <xf numFmtId="167" fontId="9" fillId="2" borderId="0" xfId="0" applyNumberFormat="1" applyFont="1" applyFill="1" applyBorder="1" applyAlignment="1">
      <alignment horizontal="right" vertical="center"/>
    </xf>
    <xf numFmtId="167" fontId="12" fillId="2" borderId="0" xfId="0" applyNumberFormat="1" applyFont="1" applyFill="1" applyBorder="1" applyAlignment="1">
      <alignment horizontal="right" vertical="center"/>
    </xf>
    <xf numFmtId="167" fontId="12" fillId="2" borderId="0" xfId="0" applyNumberFormat="1" applyFont="1" applyFill="1" applyBorder="1" applyAlignment="1">
      <alignment vertical="center"/>
    </xf>
    <xf numFmtId="167" fontId="9" fillId="2" borderId="0" xfId="0" applyNumberFormat="1" applyFont="1" applyFill="1" applyBorder="1" applyAlignment="1">
      <alignment vertical="center"/>
    </xf>
    <xf numFmtId="167" fontId="9" fillId="2" borderId="0" xfId="0" applyNumberFormat="1" applyFont="1" applyFill="1" applyAlignment="1">
      <alignment horizontal="right" vertical="center"/>
    </xf>
    <xf numFmtId="167" fontId="17" fillId="2" borderId="0" xfId="0" applyNumberFormat="1" applyFont="1" applyFill="1" applyAlignment="1">
      <alignment horizontal="right" vertical="center"/>
    </xf>
    <xf numFmtId="167" fontId="17" fillId="2" borderId="13" xfId="0" applyNumberFormat="1" applyFont="1" applyFill="1" applyBorder="1" applyAlignment="1">
      <alignment horizontal="right" vertical="center"/>
    </xf>
  </cellXfs>
  <cellStyles count="15">
    <cellStyle name="1" xfId="14" xr:uid="{00000000-0005-0000-0000-000000000000}"/>
    <cellStyle name="Comma" xfId="1" builtinId="3"/>
    <cellStyle name="Comma 3" xfId="7" xr:uid="{00000000-0005-0000-0000-000002000000}"/>
    <cellStyle name="Normal" xfId="0" builtinId="0"/>
    <cellStyle name="Normal 14" xfId="4" xr:uid="{00000000-0005-0000-0000-000004000000}"/>
    <cellStyle name="Normal 15" xfId="6" xr:uid="{00000000-0005-0000-0000-000005000000}"/>
    <cellStyle name="Normal 17" xfId="12" xr:uid="{00000000-0005-0000-0000-000006000000}"/>
    <cellStyle name="Normal 2" xfId="2" xr:uid="{00000000-0005-0000-0000-000007000000}"/>
    <cellStyle name="Normal 3" xfId="5" xr:uid="{00000000-0005-0000-0000-000008000000}"/>
    <cellStyle name="Normal 9" xfId="10" xr:uid="{00000000-0005-0000-0000-000009000000}"/>
    <cellStyle name="Normal_6 Health" xfId="9" xr:uid="{00000000-0005-0000-0000-00000A000000}"/>
    <cellStyle name="Normal_II-14(Population)" xfId="8" xr:uid="{00000000-0005-0000-0000-00000B000000}"/>
    <cellStyle name="Normal_II-15(Population) 2" xfId="13" xr:uid="{00000000-0005-0000-0000-00000C000000}"/>
    <cellStyle name="Normal_immunization" xfId="3" xr:uid="{00000000-0005-0000-0000-00000D000000}"/>
    <cellStyle name="Percent" xfId="11" builtinId="5"/>
  </cellStyles>
  <dxfs count="0"/>
  <tableStyles count="0" defaultTableStyle="TableStyleMedium2" defaultPivotStyle="PivotStyleLight16"/>
  <colors>
    <mruColors>
      <color rgb="FF33CCCC"/>
      <color rgb="FF249390"/>
      <color rgb="FFC4F2F1"/>
      <color rgb="FFDAF7F6"/>
      <color rgb="FFFF9900"/>
      <color rgb="FF196563"/>
      <color rgb="FFEAFAFA"/>
      <color rgb="FF996633"/>
      <color rgb="FFECD9C6"/>
      <color rgb="FFE1C2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22442178829742"/>
          <c:y val="0.19370801774459528"/>
          <c:w val="0.40764279493134026"/>
          <c:h val="0.73568582301431795"/>
        </c:manualLayout>
      </c:layout>
      <c:doughnutChart>
        <c:varyColors val="1"/>
        <c:ser>
          <c:idx val="0"/>
          <c:order val="0"/>
          <c:explosion val="2"/>
          <c:dPt>
            <c:idx val="1"/>
            <c:bubble3D val="0"/>
            <c:spPr>
              <a:solidFill>
                <a:schemeClr val="accent5">
                  <a:lumMod val="75000"/>
                </a:schemeClr>
              </a:solidFill>
            </c:spPr>
            <c:extLst>
              <c:ext xmlns:c16="http://schemas.microsoft.com/office/drawing/2014/chart" uri="{C3380CC4-5D6E-409C-BE32-E72D297353CC}">
                <c16:uniqueId val="{00000003-B8B0-45B8-9536-B8DAD5D7B064}"/>
              </c:ext>
            </c:extLst>
          </c:dPt>
          <c:dPt>
            <c:idx val="2"/>
            <c:bubble3D val="0"/>
            <c:spPr>
              <a:solidFill>
                <a:schemeClr val="accent5">
                  <a:lumMod val="60000"/>
                  <a:lumOff val="40000"/>
                </a:schemeClr>
              </a:solidFill>
            </c:spPr>
            <c:extLst>
              <c:ext xmlns:c16="http://schemas.microsoft.com/office/drawing/2014/chart" uri="{C3380CC4-5D6E-409C-BE32-E72D297353CC}">
                <c16:uniqueId val="{00000005-B8B0-45B8-9536-B8DAD5D7B064}"/>
              </c:ext>
            </c:extLst>
          </c:dPt>
          <c:dPt>
            <c:idx val="3"/>
            <c:bubble3D val="0"/>
            <c:spPr>
              <a:solidFill>
                <a:schemeClr val="accent5">
                  <a:lumMod val="20000"/>
                  <a:lumOff val="80000"/>
                </a:schemeClr>
              </a:solidFill>
            </c:spPr>
            <c:extLst>
              <c:ext xmlns:c16="http://schemas.microsoft.com/office/drawing/2014/chart" uri="{C3380CC4-5D6E-409C-BE32-E72D297353CC}">
                <c16:uniqueId val="{00000007-B8B0-45B8-9536-B8DAD5D7B064}"/>
              </c:ext>
            </c:extLst>
          </c:dPt>
          <c:dLbls>
            <c:dLbl>
              <c:idx val="0"/>
              <c:layout>
                <c:manualLayout>
                  <c:x val="0.18974711057198046"/>
                  <c:y val="0"/>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8B0-45B8-9536-B8DAD5D7B064}"/>
                </c:ext>
              </c:extLst>
            </c:dLbl>
            <c:dLbl>
              <c:idx val="1"/>
              <c:layout>
                <c:manualLayout>
                  <c:x val="-1.3553365040855747E-2"/>
                  <c:y val="1.989274209388795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8B0-45B8-9536-B8DAD5D7B064}"/>
                </c:ext>
              </c:extLst>
            </c:dLbl>
            <c:dLbl>
              <c:idx val="2"/>
              <c:layout>
                <c:manualLayout>
                  <c:x val="-1.5812259214331662E-2"/>
                  <c:y val="-1.193564525633293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8B0-45B8-9536-B8DAD5D7B064}"/>
                </c:ext>
              </c:extLst>
            </c:dLbl>
            <c:dLbl>
              <c:idx val="4"/>
              <c:layout>
                <c:manualLayout>
                  <c:x val="0.13779254458203335"/>
                  <c:y val="-0.135270646238439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C3C-4BC1-937D-7F6E5482E0AD}"/>
                </c:ext>
              </c:extLst>
            </c:dLbl>
            <c:spPr>
              <a:noFill/>
              <a:ln>
                <a:noFill/>
              </a:ln>
              <a:effectLst/>
            </c:spPr>
            <c:txPr>
              <a:bodyPr/>
              <a:lstStyle/>
              <a:p>
                <a:pPr>
                  <a:defRPr sz="1050"/>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'6.1'!$AC$22:$AC$26</c:f>
              <c:strCache>
                <c:ptCount val="5"/>
                <c:pt idx="0">
                  <c:v>Doctors (Including Specialists)</c:v>
                </c:pt>
                <c:pt idx="1">
                  <c:v>Nurses</c:v>
                </c:pt>
                <c:pt idx="2">
                  <c:v>Allied Health Professionals</c:v>
                </c:pt>
                <c:pt idx="3">
                  <c:v>Non-medical staff</c:v>
                </c:pt>
                <c:pt idx="4">
                  <c:v>Other Staff</c:v>
                </c:pt>
              </c:strCache>
            </c:strRef>
          </c:cat>
          <c:val>
            <c:numRef>
              <c:f>'6.1'!$AD$22:$AD$26</c:f>
              <c:numCache>
                <c:formatCode>#,##0</c:formatCode>
                <c:ptCount val="5"/>
                <c:pt idx="0">
                  <c:v>1187</c:v>
                </c:pt>
                <c:pt idx="1">
                  <c:v>3078</c:v>
                </c:pt>
                <c:pt idx="2">
                  <c:v>2132</c:v>
                </c:pt>
                <c:pt idx="3">
                  <c:v>4228</c:v>
                </c:pt>
                <c:pt idx="4">
                  <c:v>199</c:v>
                </c:pt>
              </c:numCache>
            </c:numRef>
          </c:val>
          <c:extLst>
            <c:ext xmlns:c16="http://schemas.microsoft.com/office/drawing/2014/chart" uri="{C3380CC4-5D6E-409C-BE32-E72D297353CC}">
              <c16:uniqueId val="{0000000A-B8B0-45B8-9536-B8DAD5D7B064}"/>
            </c:ext>
          </c:extLst>
        </c:ser>
        <c:dLbls>
          <c:showLegendKey val="0"/>
          <c:showVal val="0"/>
          <c:showCatName val="1"/>
          <c:showSerName val="0"/>
          <c:showPercent val="1"/>
          <c:showBubbleSize val="0"/>
          <c:showLeaderLines val="0"/>
        </c:dLbls>
        <c:firstSliceAng val="66"/>
        <c:holeSize val="10"/>
      </c:doughnutChart>
    </c:plotArea>
    <c:plotVisOnly val="1"/>
    <c:dispBlanksAs val="gap"/>
    <c:showDLblsOverMax val="0"/>
  </c:chart>
  <c:spPr>
    <a:solidFill>
      <a:schemeClr val="bg1"/>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t>Figure 6.10: Number of Inpatient</a:t>
            </a:r>
            <a:r>
              <a:rPr lang="en-US" sz="1200" b="1" baseline="0"/>
              <a:t>s by speciality and sex, 2020</a:t>
            </a:r>
            <a:endParaRPr lang="en-US" sz="1200" b="1"/>
          </a:p>
        </c:rich>
      </c:tx>
      <c:layout>
        <c:manualLayout>
          <c:xMode val="edge"/>
          <c:yMode val="edge"/>
          <c:x val="0.2631987034229456"/>
          <c:y val="1.36402423667001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032913418407597"/>
          <c:y val="9.2378541428477068E-2"/>
          <c:w val="0.73407407118709356"/>
          <c:h val="0.8339194337859307"/>
        </c:manualLayout>
      </c:layout>
      <c:barChart>
        <c:barDir val="bar"/>
        <c:grouping val="clustered"/>
        <c:varyColors val="0"/>
        <c:ser>
          <c:idx val="0"/>
          <c:order val="0"/>
          <c:tx>
            <c:strRef>
              <c:f>'[7]6.10'!$C$66</c:f>
              <c:strCache>
                <c:ptCount val="1"/>
                <c:pt idx="0">
                  <c:v>Male</c:v>
                </c:pt>
              </c:strCache>
            </c:strRef>
          </c:tx>
          <c:spPr>
            <a:solidFill>
              <a:srgbClr val="33CCCC"/>
            </a:solidFill>
            <a:ln>
              <a:noFill/>
            </a:ln>
            <a:effectLst/>
          </c:spPr>
          <c:invertIfNegative val="0"/>
          <c:cat>
            <c:strRef>
              <c:f>'[7]6.10'!$A$68:$A$79</c:f>
              <c:strCache>
                <c:ptCount val="12"/>
                <c:pt idx="0">
                  <c:v>Internal medicine</c:v>
                </c:pt>
                <c:pt idx="1">
                  <c:v>Paediatrics</c:v>
                </c:pt>
                <c:pt idx="2">
                  <c:v>Obstetrics and gynaecology</c:v>
                </c:pt>
                <c:pt idx="3">
                  <c:v>Surgery</c:v>
                </c:pt>
                <c:pt idx="4">
                  <c:v>Cardiology</c:v>
                </c:pt>
                <c:pt idx="5">
                  <c:v>Orthopaedics</c:v>
                </c:pt>
                <c:pt idx="6">
                  <c:v>Pulmonology</c:v>
                </c:pt>
                <c:pt idx="7">
                  <c:v>Neurology</c:v>
                </c:pt>
                <c:pt idx="8">
                  <c:v>Urology</c:v>
                </c:pt>
                <c:pt idx="9">
                  <c:v>Onco surgery</c:v>
                </c:pt>
                <c:pt idx="10">
                  <c:v>Psychiatry</c:v>
                </c:pt>
                <c:pt idx="11">
                  <c:v>Nephrology</c:v>
                </c:pt>
              </c:strCache>
            </c:strRef>
          </c:cat>
          <c:val>
            <c:numRef>
              <c:f>'[7]6.10'!$C$68:$C$79</c:f>
              <c:numCache>
                <c:formatCode>General</c:formatCode>
                <c:ptCount val="12"/>
                <c:pt idx="0">
                  <c:v>1325</c:v>
                </c:pt>
                <c:pt idx="1">
                  <c:v>1094</c:v>
                </c:pt>
                <c:pt idx="2">
                  <c:v>6</c:v>
                </c:pt>
                <c:pt idx="3">
                  <c:v>668</c:v>
                </c:pt>
                <c:pt idx="4">
                  <c:v>598</c:v>
                </c:pt>
                <c:pt idx="5">
                  <c:v>459</c:v>
                </c:pt>
                <c:pt idx="6">
                  <c:v>254</c:v>
                </c:pt>
                <c:pt idx="7">
                  <c:v>316</c:v>
                </c:pt>
                <c:pt idx="8">
                  <c:v>236</c:v>
                </c:pt>
                <c:pt idx="9">
                  <c:v>111</c:v>
                </c:pt>
                <c:pt idx="10">
                  <c:v>100</c:v>
                </c:pt>
                <c:pt idx="11">
                  <c:v>62</c:v>
                </c:pt>
              </c:numCache>
            </c:numRef>
          </c:val>
          <c:extLst>
            <c:ext xmlns:c16="http://schemas.microsoft.com/office/drawing/2014/chart" uri="{C3380CC4-5D6E-409C-BE32-E72D297353CC}">
              <c16:uniqueId val="{00000000-20C7-4B3F-972B-B684091ADB4A}"/>
            </c:ext>
          </c:extLst>
        </c:ser>
        <c:ser>
          <c:idx val="1"/>
          <c:order val="1"/>
          <c:tx>
            <c:strRef>
              <c:f>'[7]6.10'!$D$66</c:f>
              <c:strCache>
                <c:ptCount val="1"/>
                <c:pt idx="0">
                  <c:v>Female</c:v>
                </c:pt>
              </c:strCache>
            </c:strRef>
          </c:tx>
          <c:spPr>
            <a:solidFill>
              <a:srgbClr val="FFC000"/>
            </a:solidFill>
            <a:ln>
              <a:noFill/>
            </a:ln>
            <a:effectLst/>
          </c:spPr>
          <c:invertIfNegative val="0"/>
          <c:cat>
            <c:strRef>
              <c:f>'[7]6.10'!$A$68:$A$79</c:f>
              <c:strCache>
                <c:ptCount val="12"/>
                <c:pt idx="0">
                  <c:v>Internal medicine</c:v>
                </c:pt>
                <c:pt idx="1">
                  <c:v>Paediatrics</c:v>
                </c:pt>
                <c:pt idx="2">
                  <c:v>Obstetrics and gynaecology</c:v>
                </c:pt>
                <c:pt idx="3">
                  <c:v>Surgery</c:v>
                </c:pt>
                <c:pt idx="4">
                  <c:v>Cardiology</c:v>
                </c:pt>
                <c:pt idx="5">
                  <c:v>Orthopaedics</c:v>
                </c:pt>
                <c:pt idx="6">
                  <c:v>Pulmonology</c:v>
                </c:pt>
                <c:pt idx="7">
                  <c:v>Neurology</c:v>
                </c:pt>
                <c:pt idx="8">
                  <c:v>Urology</c:v>
                </c:pt>
                <c:pt idx="9">
                  <c:v>Onco surgery</c:v>
                </c:pt>
                <c:pt idx="10">
                  <c:v>Psychiatry</c:v>
                </c:pt>
                <c:pt idx="11">
                  <c:v>Nephrology</c:v>
                </c:pt>
              </c:strCache>
            </c:strRef>
          </c:cat>
          <c:val>
            <c:numRef>
              <c:f>'[7]6.10'!$D$68:$D$79</c:f>
              <c:numCache>
                <c:formatCode>General</c:formatCode>
                <c:ptCount val="12"/>
                <c:pt idx="0">
                  <c:v>1179</c:v>
                </c:pt>
                <c:pt idx="1">
                  <c:v>957</c:v>
                </c:pt>
                <c:pt idx="2">
                  <c:v>2007</c:v>
                </c:pt>
                <c:pt idx="3">
                  <c:v>357</c:v>
                </c:pt>
                <c:pt idx="4">
                  <c:v>267</c:v>
                </c:pt>
                <c:pt idx="5">
                  <c:v>256</c:v>
                </c:pt>
                <c:pt idx="6">
                  <c:v>343</c:v>
                </c:pt>
                <c:pt idx="7">
                  <c:v>178</c:v>
                </c:pt>
                <c:pt idx="8">
                  <c:v>82</c:v>
                </c:pt>
                <c:pt idx="9">
                  <c:v>193</c:v>
                </c:pt>
                <c:pt idx="10">
                  <c:v>111</c:v>
                </c:pt>
                <c:pt idx="11">
                  <c:v>78</c:v>
                </c:pt>
              </c:numCache>
            </c:numRef>
          </c:val>
          <c:extLst>
            <c:ext xmlns:c16="http://schemas.microsoft.com/office/drawing/2014/chart" uri="{C3380CC4-5D6E-409C-BE32-E72D297353CC}">
              <c16:uniqueId val="{00000001-20C7-4B3F-972B-B684091ADB4A}"/>
            </c:ext>
          </c:extLst>
        </c:ser>
        <c:dLbls>
          <c:showLegendKey val="0"/>
          <c:showVal val="0"/>
          <c:showCatName val="0"/>
          <c:showSerName val="0"/>
          <c:showPercent val="0"/>
          <c:showBubbleSize val="0"/>
        </c:dLbls>
        <c:gapWidth val="182"/>
        <c:axId val="1073263023"/>
        <c:axId val="1073275919"/>
      </c:barChart>
      <c:catAx>
        <c:axId val="10732630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275919"/>
        <c:crosses val="autoZero"/>
        <c:auto val="1"/>
        <c:lblAlgn val="ctr"/>
        <c:lblOffset val="100"/>
        <c:noMultiLvlLbl val="0"/>
      </c:catAx>
      <c:valAx>
        <c:axId val="1073275919"/>
        <c:scaling>
          <c:orientation val="minMax"/>
          <c:max val="2200"/>
          <c:min val="0"/>
        </c:scaling>
        <c:delete val="0"/>
        <c:axPos val="b"/>
        <c:majorGridlines>
          <c:spPr>
            <a:ln w="9525" cap="flat" cmpd="sng" algn="ctr">
              <a:solidFill>
                <a:srgbClr val="C4F2F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263023"/>
        <c:crosses val="autoZero"/>
        <c:crossBetween val="between"/>
      </c:valAx>
      <c:spPr>
        <a:noFill/>
        <a:ln>
          <a:solidFill>
            <a:schemeClr val="bg1">
              <a:lumMod val="85000"/>
            </a:schemeClr>
          </a:solidFill>
        </a:ln>
        <a:effectLst/>
      </c:spPr>
    </c:plotArea>
    <c:legend>
      <c:legendPos val="b"/>
      <c:layout>
        <c:manualLayout>
          <c:xMode val="edge"/>
          <c:yMode val="edge"/>
          <c:x val="0.57120243954703731"/>
          <c:y val="0.16496100985051043"/>
          <c:w val="0.16082459092478393"/>
          <c:h val="4.96692218108498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Consolas" pitchFamily="49" charset="0"/>
                <a:cs typeface="Consolas" pitchFamily="49" charset="0"/>
              </a:defRPr>
            </a:pPr>
            <a:r>
              <a:rPr lang="en-US" sz="1000">
                <a:latin typeface="Consolas" pitchFamily="49" charset="0"/>
                <a:cs typeface="Consolas" pitchFamily="49" charset="0"/>
              </a:rPr>
              <a:t>Figure 6.11: Number of registered thalassaemic</a:t>
            </a:r>
            <a:r>
              <a:rPr lang="en-US" sz="1000" baseline="0">
                <a:latin typeface="Consolas" pitchFamily="49" charset="0"/>
                <a:cs typeface="Consolas" pitchFamily="49" charset="0"/>
              </a:rPr>
              <a:t> patients by sex, 2010 - 2022</a:t>
            </a:r>
            <a:endParaRPr lang="en-US" sz="1000">
              <a:latin typeface="Consolas" pitchFamily="49" charset="0"/>
              <a:cs typeface="Consolas" pitchFamily="49" charset="0"/>
            </a:endParaRPr>
          </a:p>
        </c:rich>
      </c:tx>
      <c:layout>
        <c:manualLayout>
          <c:xMode val="edge"/>
          <c:yMode val="edge"/>
          <c:x val="0.19869561348762158"/>
          <c:y val="6.8994544279396122E-2"/>
        </c:manualLayout>
      </c:layout>
      <c:overlay val="0"/>
    </c:title>
    <c:autoTitleDeleted val="0"/>
    <c:plotArea>
      <c:layout>
        <c:manualLayout>
          <c:layoutTarget val="inner"/>
          <c:xMode val="edge"/>
          <c:yMode val="edge"/>
          <c:x val="6.3235048543325803E-2"/>
          <c:y val="0.19480351414406533"/>
          <c:w val="0.89757399440619134"/>
          <c:h val="0.68921660834062404"/>
        </c:manualLayout>
      </c:layout>
      <c:barChart>
        <c:barDir val="col"/>
        <c:grouping val="clustered"/>
        <c:varyColors val="0"/>
        <c:ser>
          <c:idx val="0"/>
          <c:order val="0"/>
          <c:tx>
            <c:strRef>
              <c:f>'6.11'!$B$7</c:f>
              <c:strCache>
                <c:ptCount val="1"/>
                <c:pt idx="0">
                  <c:v>Male</c:v>
                </c:pt>
              </c:strCache>
            </c:strRef>
          </c:tx>
          <c:spPr>
            <a:solidFill>
              <a:schemeClr val="accent5">
                <a:lumMod val="60000"/>
                <a:lumOff val="40000"/>
              </a:schemeClr>
            </a:solidFill>
          </c:spPr>
          <c:invertIfNegative val="0"/>
          <c:cat>
            <c:numRef>
              <c:f>'6.11'!$I$5:$U$5</c:f>
              <c:numCache>
                <c:formatCode>General_)</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'6.11'!$I$7:$U$7</c:f>
              <c:numCache>
                <c:formatCode>General_)</c:formatCode>
                <c:ptCount val="13"/>
                <c:pt idx="0">
                  <c:v>363</c:v>
                </c:pt>
                <c:pt idx="1">
                  <c:v>378</c:v>
                </c:pt>
                <c:pt idx="2">
                  <c:v>392</c:v>
                </c:pt>
                <c:pt idx="3">
                  <c:v>399</c:v>
                </c:pt>
                <c:pt idx="4">
                  <c:v>417</c:v>
                </c:pt>
                <c:pt idx="5">
                  <c:v>425</c:v>
                </c:pt>
                <c:pt idx="6">
                  <c:v>431</c:v>
                </c:pt>
                <c:pt idx="7">
                  <c:v>436</c:v>
                </c:pt>
                <c:pt idx="8">
                  <c:v>448</c:v>
                </c:pt>
                <c:pt idx="9">
                  <c:v>440</c:v>
                </c:pt>
                <c:pt idx="10">
                  <c:v>445</c:v>
                </c:pt>
                <c:pt idx="11">
                  <c:v>453</c:v>
                </c:pt>
                <c:pt idx="12">
                  <c:v>461</c:v>
                </c:pt>
              </c:numCache>
            </c:numRef>
          </c:val>
          <c:extLst>
            <c:ext xmlns:c16="http://schemas.microsoft.com/office/drawing/2014/chart" uri="{C3380CC4-5D6E-409C-BE32-E72D297353CC}">
              <c16:uniqueId val="{00000000-A067-4516-8E70-8EF90169A6C9}"/>
            </c:ext>
          </c:extLst>
        </c:ser>
        <c:ser>
          <c:idx val="1"/>
          <c:order val="1"/>
          <c:tx>
            <c:strRef>
              <c:f>'6.11'!$B$8</c:f>
              <c:strCache>
                <c:ptCount val="1"/>
                <c:pt idx="0">
                  <c:v>Female</c:v>
                </c:pt>
              </c:strCache>
            </c:strRef>
          </c:tx>
          <c:spPr>
            <a:solidFill>
              <a:schemeClr val="accent5">
                <a:lumMod val="75000"/>
              </a:schemeClr>
            </a:solidFill>
          </c:spPr>
          <c:invertIfNegative val="0"/>
          <c:cat>
            <c:numRef>
              <c:f>'6.11'!$I$5:$U$5</c:f>
              <c:numCache>
                <c:formatCode>General_)</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'6.11'!$I$8:$U$8</c:f>
              <c:numCache>
                <c:formatCode>General_)</c:formatCode>
                <c:ptCount val="13"/>
                <c:pt idx="0">
                  <c:v>349</c:v>
                </c:pt>
                <c:pt idx="1">
                  <c:v>365</c:v>
                </c:pt>
                <c:pt idx="2">
                  <c:v>377</c:v>
                </c:pt>
                <c:pt idx="3">
                  <c:v>388</c:v>
                </c:pt>
                <c:pt idx="4">
                  <c:v>397</c:v>
                </c:pt>
                <c:pt idx="5">
                  <c:v>411</c:v>
                </c:pt>
                <c:pt idx="6">
                  <c:v>419</c:v>
                </c:pt>
                <c:pt idx="7">
                  <c:v>425</c:v>
                </c:pt>
                <c:pt idx="8">
                  <c:v>432</c:v>
                </c:pt>
                <c:pt idx="9">
                  <c:v>451</c:v>
                </c:pt>
                <c:pt idx="10">
                  <c:v>452</c:v>
                </c:pt>
                <c:pt idx="11">
                  <c:v>465</c:v>
                </c:pt>
                <c:pt idx="12">
                  <c:v>475</c:v>
                </c:pt>
              </c:numCache>
            </c:numRef>
          </c:val>
          <c:extLst>
            <c:ext xmlns:c16="http://schemas.microsoft.com/office/drawing/2014/chart" uri="{C3380CC4-5D6E-409C-BE32-E72D297353CC}">
              <c16:uniqueId val="{00000001-A067-4516-8E70-8EF90169A6C9}"/>
            </c:ext>
          </c:extLst>
        </c:ser>
        <c:dLbls>
          <c:showLegendKey val="0"/>
          <c:showVal val="0"/>
          <c:showCatName val="0"/>
          <c:showSerName val="0"/>
          <c:showPercent val="0"/>
          <c:showBubbleSize val="0"/>
        </c:dLbls>
        <c:gapWidth val="150"/>
        <c:axId val="133888800"/>
        <c:axId val="133892720"/>
      </c:barChart>
      <c:catAx>
        <c:axId val="133888800"/>
        <c:scaling>
          <c:orientation val="minMax"/>
        </c:scaling>
        <c:delete val="0"/>
        <c:axPos val="b"/>
        <c:numFmt formatCode="General_)" sourceLinked="1"/>
        <c:majorTickMark val="none"/>
        <c:minorTickMark val="none"/>
        <c:tickLblPos val="nextTo"/>
        <c:crossAx val="133892720"/>
        <c:crosses val="autoZero"/>
        <c:auto val="1"/>
        <c:lblAlgn val="ctr"/>
        <c:lblOffset val="100"/>
        <c:noMultiLvlLbl val="0"/>
      </c:catAx>
      <c:valAx>
        <c:axId val="133892720"/>
        <c:scaling>
          <c:orientation val="minMax"/>
        </c:scaling>
        <c:delete val="0"/>
        <c:axPos val="l"/>
        <c:majorGridlines>
          <c:spPr>
            <a:ln>
              <a:solidFill>
                <a:schemeClr val="accent5">
                  <a:lumMod val="40000"/>
                  <a:lumOff val="60000"/>
                </a:schemeClr>
              </a:solidFill>
            </a:ln>
          </c:spPr>
        </c:majorGridlines>
        <c:numFmt formatCode="General_)" sourceLinked="1"/>
        <c:majorTickMark val="none"/>
        <c:minorTickMark val="none"/>
        <c:tickLblPos val="nextTo"/>
        <c:txPr>
          <a:bodyPr/>
          <a:lstStyle/>
          <a:p>
            <a:pPr>
              <a:defRPr sz="900"/>
            </a:pPr>
            <a:endParaRPr lang="en-US"/>
          </a:p>
        </c:txPr>
        <c:crossAx val="133888800"/>
        <c:crosses val="autoZero"/>
        <c:crossBetween val="between"/>
      </c:valAx>
      <c:spPr>
        <a:solidFill>
          <a:schemeClr val="accent5">
            <a:lumMod val="20000"/>
            <a:lumOff val="80000"/>
          </a:schemeClr>
        </a:solidFill>
        <a:ln>
          <a:solidFill>
            <a:schemeClr val="bg1">
              <a:lumMod val="65000"/>
            </a:schemeClr>
          </a:solidFill>
        </a:ln>
      </c:spPr>
    </c:plotArea>
    <c:legend>
      <c:legendPos val="r"/>
      <c:layout>
        <c:manualLayout>
          <c:xMode val="edge"/>
          <c:yMode val="edge"/>
          <c:x val="7.9424312808416553E-2"/>
          <c:y val="0.26113229487421924"/>
          <c:w val="0.10645947236330683"/>
          <c:h val="7.9471420239136767E-2"/>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65444403837704E-2"/>
          <c:y val="0.17171296296296296"/>
          <c:w val="0.93060633243629354"/>
          <c:h val="0.716836176727909"/>
        </c:manualLayout>
      </c:layout>
      <c:barChart>
        <c:barDir val="col"/>
        <c:grouping val="clustered"/>
        <c:varyColors val="0"/>
        <c:ser>
          <c:idx val="2"/>
          <c:order val="0"/>
          <c:tx>
            <c:v>New cases</c:v>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'6.11'!$I$5:$S$5</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'6.11'!$I$12:$S$12</c:f>
              <c:numCache>
                <c:formatCode>General_)</c:formatCode>
                <c:ptCount val="11"/>
                <c:pt idx="0">
                  <c:v>22</c:v>
                </c:pt>
                <c:pt idx="1">
                  <c:v>31</c:v>
                </c:pt>
                <c:pt idx="2">
                  <c:v>22</c:v>
                </c:pt>
                <c:pt idx="3">
                  <c:v>18</c:v>
                </c:pt>
                <c:pt idx="4">
                  <c:v>27</c:v>
                </c:pt>
                <c:pt idx="5">
                  <c:v>22</c:v>
                </c:pt>
                <c:pt idx="6">
                  <c:v>14</c:v>
                </c:pt>
                <c:pt idx="7">
                  <c:v>11</c:v>
                </c:pt>
                <c:pt idx="8">
                  <c:v>19</c:v>
                </c:pt>
                <c:pt idx="9">
                  <c:v>11</c:v>
                </c:pt>
                <c:pt idx="10">
                  <c:v>6</c:v>
                </c:pt>
              </c:numCache>
            </c:numRef>
          </c:val>
          <c:extLst>
            <c:ext xmlns:c16="http://schemas.microsoft.com/office/drawing/2014/chart" uri="{C3380CC4-5D6E-409C-BE32-E72D297353CC}">
              <c16:uniqueId val="{00000006-7519-4866-96AD-06F7ABAE4FB3}"/>
            </c:ext>
          </c:extLst>
        </c:ser>
        <c:ser>
          <c:idx val="1"/>
          <c:order val="1"/>
          <c:tx>
            <c:v>Death cases</c:v>
          </c:tx>
          <c:spPr>
            <a:solidFill>
              <a:schemeClr val="accent5">
                <a:lumMod val="60000"/>
                <a:lumOff val="40000"/>
              </a:schemeClr>
            </a:solidFill>
            <a:ln>
              <a:noFill/>
            </a:ln>
            <a:effectLst/>
          </c:spPr>
          <c:invertIfNegative val="0"/>
          <c:dLbls>
            <c:dLbl>
              <c:idx val="5"/>
              <c:layout>
                <c:manualLayout>
                  <c:x val="-5.8541287712138885E-17"/>
                  <c:y val="7.070246427529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19-40B7-BB1D-FA40F06C956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'6.11'!$I$5:$S$5</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'6.11'!$I$9:$S$9</c:f>
              <c:numCache>
                <c:formatCode>General_)</c:formatCode>
                <c:ptCount val="11"/>
                <c:pt idx="0">
                  <c:v>4</c:v>
                </c:pt>
                <c:pt idx="1">
                  <c:v>4</c:v>
                </c:pt>
                <c:pt idx="2">
                  <c:v>4</c:v>
                </c:pt>
                <c:pt idx="3">
                  <c:v>3</c:v>
                </c:pt>
                <c:pt idx="4">
                  <c:v>11</c:v>
                </c:pt>
                <c:pt idx="5">
                  <c:v>3</c:v>
                </c:pt>
                <c:pt idx="6">
                  <c:v>6</c:v>
                </c:pt>
                <c:pt idx="7">
                  <c:v>10</c:v>
                </c:pt>
                <c:pt idx="8">
                  <c:v>8</c:v>
                </c:pt>
                <c:pt idx="9">
                  <c:v>11</c:v>
                </c:pt>
                <c:pt idx="10">
                  <c:v>5</c:v>
                </c:pt>
              </c:numCache>
            </c:numRef>
          </c:val>
          <c:extLst>
            <c:ext xmlns:c16="http://schemas.microsoft.com/office/drawing/2014/chart" uri="{C3380CC4-5D6E-409C-BE32-E72D297353CC}">
              <c16:uniqueId val="{00000005-7519-4866-96AD-06F7ABAE4FB3}"/>
            </c:ext>
          </c:extLst>
        </c:ser>
        <c:dLbls>
          <c:showLegendKey val="0"/>
          <c:showVal val="0"/>
          <c:showCatName val="0"/>
          <c:showSerName val="0"/>
          <c:showPercent val="0"/>
          <c:showBubbleSize val="0"/>
        </c:dLbls>
        <c:gapWidth val="219"/>
        <c:overlap val="-4"/>
        <c:axId val="133889192"/>
        <c:axId val="133889584"/>
      </c:barChart>
      <c:catAx>
        <c:axId val="133889192"/>
        <c:scaling>
          <c:orientation val="minMax"/>
        </c:scaling>
        <c:delete val="0"/>
        <c:axPos val="b"/>
        <c:numFmt formatCode="General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889584"/>
        <c:crosses val="autoZero"/>
        <c:auto val="1"/>
        <c:lblAlgn val="ctr"/>
        <c:lblOffset val="100"/>
        <c:noMultiLvlLbl val="0"/>
      </c:catAx>
      <c:valAx>
        <c:axId val="133889584"/>
        <c:scaling>
          <c:orientation val="minMax"/>
        </c:scaling>
        <c:delete val="0"/>
        <c:axPos val="l"/>
        <c:majorGridlines>
          <c:spPr>
            <a:ln w="9525" cap="flat" cmpd="sng" algn="ctr">
              <a:noFill/>
              <a:round/>
            </a:ln>
            <a:effectLst/>
          </c:spPr>
        </c:majorGridlines>
        <c:numFmt formatCode="General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889192"/>
        <c:crosses val="autoZero"/>
        <c:crossBetween val="between"/>
      </c:valAx>
      <c:spPr>
        <a:solidFill>
          <a:schemeClr val="accent5">
            <a:lumMod val="20000"/>
            <a:lumOff val="80000"/>
          </a:schemeClr>
        </a:solidFill>
        <a:ln>
          <a:solidFill>
            <a:schemeClr val="bg1">
              <a:lumMod val="75000"/>
            </a:schemeClr>
          </a:solidFill>
        </a:ln>
        <a:effectLst/>
      </c:spPr>
    </c:plotArea>
    <c:legend>
      <c:legendPos val="b"/>
      <c:layout>
        <c:manualLayout>
          <c:xMode val="edge"/>
          <c:yMode val="edge"/>
          <c:x val="0.69641461690172302"/>
          <c:y val="0.24613954505686789"/>
          <c:w val="0.2243219105683289"/>
          <c:h val="7.85857973975609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28875267923662162"/>
          <c:y val="0.24378726445070761"/>
          <c:w val="0.47536044953494044"/>
          <c:h val="0.72051843236635094"/>
        </c:manualLayout>
      </c:layout>
      <c:doughnutChart>
        <c:varyColors val="1"/>
        <c:ser>
          <c:idx val="0"/>
          <c:order val="0"/>
          <c:explosion val="9"/>
          <c:dPt>
            <c:idx val="0"/>
            <c:bubble3D val="0"/>
            <c:spPr>
              <a:solidFill>
                <a:srgbClr val="F59D27"/>
              </a:solidFill>
            </c:spPr>
            <c:extLst>
              <c:ext xmlns:c16="http://schemas.microsoft.com/office/drawing/2014/chart" uri="{C3380CC4-5D6E-409C-BE32-E72D297353CC}">
                <c16:uniqueId val="{00000001-535C-48DB-9334-EB873EE7C715}"/>
              </c:ext>
            </c:extLst>
          </c:dPt>
          <c:dPt>
            <c:idx val="1"/>
            <c:bubble3D val="0"/>
            <c:spPr>
              <a:solidFill>
                <a:srgbClr val="FAC090"/>
              </a:solidFill>
            </c:spPr>
            <c:extLst>
              <c:ext xmlns:c16="http://schemas.microsoft.com/office/drawing/2014/chart" uri="{C3380CC4-5D6E-409C-BE32-E72D297353CC}">
                <c16:uniqueId val="{00000003-535C-48DB-9334-EB873EE7C715}"/>
              </c:ext>
            </c:extLst>
          </c:dPt>
          <c:dPt>
            <c:idx val="2"/>
            <c:bubble3D val="0"/>
            <c:spPr>
              <a:solidFill>
                <a:srgbClr val="953735"/>
              </a:solidFill>
            </c:spPr>
            <c:extLst>
              <c:ext xmlns:c16="http://schemas.microsoft.com/office/drawing/2014/chart" uri="{C3380CC4-5D6E-409C-BE32-E72D297353CC}">
                <c16:uniqueId val="{00000005-535C-48DB-9334-EB873EE7C715}"/>
              </c:ext>
            </c:extLst>
          </c:dPt>
          <c:dPt>
            <c:idx val="3"/>
            <c:bubble3D val="0"/>
            <c:spPr>
              <a:solidFill>
                <a:schemeClr val="accent6">
                  <a:lumMod val="75000"/>
                </a:schemeClr>
              </a:solidFill>
            </c:spPr>
            <c:extLst>
              <c:ext xmlns:c16="http://schemas.microsoft.com/office/drawing/2014/chart" uri="{C3380CC4-5D6E-409C-BE32-E72D297353CC}">
                <c16:uniqueId val="{00000007-535C-48DB-9334-EB873EE7C715}"/>
              </c:ext>
            </c:extLst>
          </c:dPt>
          <c:dLbls>
            <c:dLbl>
              <c:idx val="0"/>
              <c:layout>
                <c:manualLayout>
                  <c:x val="2.1616378182942982E-2"/>
                  <c:y val="-0.1205354001266689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5C-48DB-9334-EB873EE7C715}"/>
                </c:ext>
              </c:extLst>
            </c:dLbl>
            <c:dLbl>
              <c:idx val="2"/>
              <c:layout>
                <c:manualLayout>
                  <c:x val="9.6283385505787234E-3"/>
                  <c:y val="3.046771541714380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5C-48DB-9334-EB873EE7C715}"/>
                </c:ext>
              </c:extLst>
            </c:dLbl>
            <c:dLbl>
              <c:idx val="3"/>
              <c:layout>
                <c:manualLayout>
                  <c:x val="-2.4051108036441029E-3"/>
                  <c:y val="0"/>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35C-48DB-9334-EB873EE7C715}"/>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8-535C-48DB-9334-EB873EE7C715}"/>
            </c:ext>
          </c:extLst>
        </c:ser>
        <c:dLbls>
          <c:showLegendKey val="0"/>
          <c:showVal val="0"/>
          <c:showCatName val="1"/>
          <c:showSerName val="0"/>
          <c:showPercent val="1"/>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28875267923662162"/>
          <c:y val="0.24378726445070761"/>
          <c:w val="0.47536044953494044"/>
          <c:h val="0.72051843236635094"/>
        </c:manualLayout>
      </c:layout>
      <c:doughnutChart>
        <c:varyColors val="1"/>
        <c:ser>
          <c:idx val="0"/>
          <c:order val="0"/>
          <c:explosion val="9"/>
          <c:dPt>
            <c:idx val="0"/>
            <c:bubble3D val="0"/>
            <c:spPr>
              <a:solidFill>
                <a:schemeClr val="accent1">
                  <a:lumMod val="50000"/>
                </a:schemeClr>
              </a:solidFill>
            </c:spPr>
            <c:extLst>
              <c:ext xmlns:c16="http://schemas.microsoft.com/office/drawing/2014/chart" uri="{C3380CC4-5D6E-409C-BE32-E72D297353CC}">
                <c16:uniqueId val="{00000001-FD61-408A-A287-E8C07E5E0CC2}"/>
              </c:ext>
            </c:extLst>
          </c:dPt>
          <c:dPt>
            <c:idx val="1"/>
            <c:bubble3D val="0"/>
            <c:spPr>
              <a:solidFill>
                <a:schemeClr val="accent1">
                  <a:lumMod val="60000"/>
                  <a:lumOff val="40000"/>
                </a:schemeClr>
              </a:solidFill>
            </c:spPr>
            <c:extLst>
              <c:ext xmlns:c16="http://schemas.microsoft.com/office/drawing/2014/chart" uri="{C3380CC4-5D6E-409C-BE32-E72D297353CC}">
                <c16:uniqueId val="{00000003-FD61-408A-A287-E8C07E5E0CC2}"/>
              </c:ext>
            </c:extLst>
          </c:dPt>
          <c:dPt>
            <c:idx val="2"/>
            <c:bubble3D val="0"/>
            <c:spPr>
              <a:solidFill>
                <a:schemeClr val="accent1">
                  <a:lumMod val="75000"/>
                </a:schemeClr>
              </a:solidFill>
            </c:spPr>
            <c:extLst>
              <c:ext xmlns:c16="http://schemas.microsoft.com/office/drawing/2014/chart" uri="{C3380CC4-5D6E-409C-BE32-E72D297353CC}">
                <c16:uniqueId val="{00000005-FD61-408A-A287-E8C07E5E0CC2}"/>
              </c:ext>
            </c:extLst>
          </c:dPt>
          <c:dPt>
            <c:idx val="3"/>
            <c:bubble3D val="0"/>
            <c:spPr>
              <a:solidFill>
                <a:schemeClr val="bg1">
                  <a:lumMod val="75000"/>
                </a:schemeClr>
              </a:solidFill>
            </c:spPr>
            <c:extLst>
              <c:ext xmlns:c16="http://schemas.microsoft.com/office/drawing/2014/chart" uri="{C3380CC4-5D6E-409C-BE32-E72D297353CC}">
                <c16:uniqueId val="{00000007-FD61-408A-A287-E8C07E5E0CC2}"/>
              </c:ext>
            </c:extLst>
          </c:dPt>
          <c:dLbls>
            <c:dLbl>
              <c:idx val="0"/>
              <c:layout>
                <c:manualLayout>
                  <c:x val="2.1616378182942982E-2"/>
                  <c:y val="-0.1205354001266689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61-408A-A287-E8C07E5E0CC2}"/>
                </c:ext>
              </c:extLst>
            </c:dLbl>
            <c:dLbl>
              <c:idx val="2"/>
              <c:layout>
                <c:manualLayout>
                  <c:x val="-4.8007989402000049E-3"/>
                  <c:y val="-4.971457273611625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D61-408A-A287-E8C07E5E0CC2}"/>
                </c:ext>
              </c:extLst>
            </c:dLbl>
            <c:dLbl>
              <c:idx val="3"/>
              <c:layout>
                <c:manualLayout>
                  <c:x val="-2.4051108036441029E-3"/>
                  <c:y val="0"/>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D61-408A-A287-E8C07E5E0CC2}"/>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'[2]6.12'!$C$4:$F$4</c:f>
              <c:strCache>
                <c:ptCount val="4"/>
                <c:pt idx="0">
                  <c:v>Under 16</c:v>
                </c:pt>
                <c:pt idx="1">
                  <c:v>16 - 24</c:v>
                </c:pt>
                <c:pt idx="2">
                  <c:v>25 - 39</c:v>
                </c:pt>
                <c:pt idx="3">
                  <c:v>40 +</c:v>
                </c:pt>
              </c:strCache>
            </c:strRef>
          </c:cat>
          <c:val>
            <c:numRef>
              <c:f>'[2]6.12'!$C$21:$F$21</c:f>
              <c:numCache>
                <c:formatCode>General</c:formatCode>
                <c:ptCount val="4"/>
                <c:pt idx="0">
                  <c:v>4</c:v>
                </c:pt>
                <c:pt idx="1">
                  <c:v>229</c:v>
                </c:pt>
                <c:pt idx="2">
                  <c:v>308</c:v>
                </c:pt>
                <c:pt idx="3">
                  <c:v>86</c:v>
                </c:pt>
              </c:numCache>
            </c:numRef>
          </c:val>
          <c:extLst>
            <c:ext xmlns:c16="http://schemas.microsoft.com/office/drawing/2014/chart" uri="{C3380CC4-5D6E-409C-BE32-E72D297353CC}">
              <c16:uniqueId val="{00000008-FD61-408A-A287-E8C07E5E0CC2}"/>
            </c:ext>
          </c:extLst>
        </c:ser>
        <c:dLbls>
          <c:showLegendKey val="0"/>
          <c:showVal val="0"/>
          <c:showCatName val="1"/>
          <c:showSerName val="0"/>
          <c:showPercent val="1"/>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28875267923662162"/>
          <c:y val="0.24378726445070761"/>
          <c:w val="0.47536044953494044"/>
          <c:h val="0.72051843236635094"/>
        </c:manualLayout>
      </c:layout>
      <c:doughnutChart>
        <c:varyColors val="1"/>
        <c:ser>
          <c:idx val="0"/>
          <c:order val="0"/>
          <c:explosion val="9"/>
          <c:dPt>
            <c:idx val="0"/>
            <c:bubble3D val="0"/>
            <c:spPr>
              <a:solidFill>
                <a:srgbClr val="F59D27"/>
              </a:solidFill>
            </c:spPr>
            <c:extLst>
              <c:ext xmlns:c16="http://schemas.microsoft.com/office/drawing/2014/chart" uri="{C3380CC4-5D6E-409C-BE32-E72D297353CC}">
                <c16:uniqueId val="{00000001-095F-4373-A7C5-BFABE0267C7E}"/>
              </c:ext>
            </c:extLst>
          </c:dPt>
          <c:dPt>
            <c:idx val="1"/>
            <c:bubble3D val="0"/>
            <c:spPr>
              <a:solidFill>
                <a:srgbClr val="FAC090"/>
              </a:solidFill>
            </c:spPr>
            <c:extLst>
              <c:ext xmlns:c16="http://schemas.microsoft.com/office/drawing/2014/chart" uri="{C3380CC4-5D6E-409C-BE32-E72D297353CC}">
                <c16:uniqueId val="{00000003-095F-4373-A7C5-BFABE0267C7E}"/>
              </c:ext>
            </c:extLst>
          </c:dPt>
          <c:dPt>
            <c:idx val="2"/>
            <c:bubble3D val="0"/>
            <c:spPr>
              <a:solidFill>
                <a:srgbClr val="953735"/>
              </a:solidFill>
            </c:spPr>
            <c:extLst>
              <c:ext xmlns:c16="http://schemas.microsoft.com/office/drawing/2014/chart" uri="{C3380CC4-5D6E-409C-BE32-E72D297353CC}">
                <c16:uniqueId val="{00000005-095F-4373-A7C5-BFABE0267C7E}"/>
              </c:ext>
            </c:extLst>
          </c:dPt>
          <c:dPt>
            <c:idx val="3"/>
            <c:bubble3D val="0"/>
            <c:spPr>
              <a:solidFill>
                <a:schemeClr val="accent6">
                  <a:lumMod val="75000"/>
                </a:schemeClr>
              </a:solidFill>
            </c:spPr>
            <c:extLst>
              <c:ext xmlns:c16="http://schemas.microsoft.com/office/drawing/2014/chart" uri="{C3380CC4-5D6E-409C-BE32-E72D297353CC}">
                <c16:uniqueId val="{00000007-095F-4373-A7C5-BFABE0267C7E}"/>
              </c:ext>
            </c:extLst>
          </c:dPt>
          <c:dLbls>
            <c:dLbl>
              <c:idx val="0"/>
              <c:layout>
                <c:manualLayout>
                  <c:x val="2.1616378182942982E-2"/>
                  <c:y val="-0.1205354001266689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5F-4373-A7C5-BFABE0267C7E}"/>
                </c:ext>
              </c:extLst>
            </c:dLbl>
            <c:dLbl>
              <c:idx val="2"/>
              <c:layout>
                <c:manualLayout>
                  <c:x val="9.6283385505787234E-3"/>
                  <c:y val="3.046771541714380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95F-4373-A7C5-BFABE0267C7E}"/>
                </c:ext>
              </c:extLst>
            </c:dLbl>
            <c:dLbl>
              <c:idx val="3"/>
              <c:layout>
                <c:manualLayout>
                  <c:x val="-2.4051108036441029E-3"/>
                  <c:y val="0"/>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95F-4373-A7C5-BFABE0267C7E}"/>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'[3]6.12'!$C$4:$F$4</c:f>
              <c:strCache>
                <c:ptCount val="4"/>
                <c:pt idx="0">
                  <c:v>Under 16</c:v>
                </c:pt>
                <c:pt idx="1">
                  <c:v>16 - 24</c:v>
                </c:pt>
                <c:pt idx="2">
                  <c:v>25 - 39</c:v>
                </c:pt>
                <c:pt idx="3">
                  <c:v>40+</c:v>
                </c:pt>
              </c:strCache>
            </c:strRef>
          </c:cat>
          <c:val>
            <c:numRef>
              <c:f>'[3]6.12'!$C$21:$F$21</c:f>
              <c:numCache>
                <c:formatCode>General</c:formatCode>
                <c:ptCount val="4"/>
                <c:pt idx="0">
                  <c:v>4</c:v>
                </c:pt>
                <c:pt idx="1">
                  <c:v>229</c:v>
                </c:pt>
                <c:pt idx="2">
                  <c:v>308</c:v>
                </c:pt>
                <c:pt idx="3">
                  <c:v>86</c:v>
                </c:pt>
              </c:numCache>
            </c:numRef>
          </c:val>
          <c:extLst>
            <c:ext xmlns:c16="http://schemas.microsoft.com/office/drawing/2014/chart" uri="{C3380CC4-5D6E-409C-BE32-E72D297353CC}">
              <c16:uniqueId val="{00000008-095F-4373-A7C5-BFABE0267C7E}"/>
            </c:ext>
          </c:extLst>
        </c:ser>
        <c:dLbls>
          <c:showLegendKey val="0"/>
          <c:showVal val="0"/>
          <c:showCatName val="1"/>
          <c:showSerName val="0"/>
          <c:showPercent val="1"/>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8.2453965709043522E-2"/>
          <c:y val="0.19017805206781585"/>
          <c:w val="0.88022179989919369"/>
          <c:h val="0.69801561638651211"/>
        </c:manualLayout>
      </c:layout>
      <c:barChart>
        <c:barDir val="col"/>
        <c:grouping val="clustered"/>
        <c:varyColors val="0"/>
        <c:ser>
          <c:idx val="2"/>
          <c:order val="1"/>
          <c:tx>
            <c:strRef>
              <c:f>'[4]6.14'!$C$4</c:f>
              <c:strCache>
                <c:ptCount val="1"/>
                <c:pt idx="0">
                  <c:v>Under 16</c:v>
                </c:pt>
              </c:strCache>
            </c:strRef>
          </c:tx>
          <c:spPr>
            <a:solidFill>
              <a:schemeClr val="accent4">
                <a:lumMod val="20000"/>
                <a:lumOff val="80000"/>
              </a:schemeClr>
            </a:solidFill>
          </c:spPr>
          <c:invertIfNegative val="0"/>
          <c:cat>
            <c:numRef>
              <c:f>'[4]6.14'!$A$17:$A$24</c:f>
              <c:numCache>
                <c:formatCode>General</c:formatCode>
                <c:ptCount val="8"/>
                <c:pt idx="0">
                  <c:v>2013</c:v>
                </c:pt>
                <c:pt idx="1">
                  <c:v>2014</c:v>
                </c:pt>
                <c:pt idx="2">
                  <c:v>2015</c:v>
                </c:pt>
                <c:pt idx="3">
                  <c:v>2016</c:v>
                </c:pt>
                <c:pt idx="4">
                  <c:v>2017</c:v>
                </c:pt>
                <c:pt idx="5">
                  <c:v>2018</c:v>
                </c:pt>
                <c:pt idx="6">
                  <c:v>2019</c:v>
                </c:pt>
                <c:pt idx="7">
                  <c:v>2020</c:v>
                </c:pt>
              </c:numCache>
            </c:numRef>
          </c:cat>
          <c:val>
            <c:numRef>
              <c:f>'[4]6.14'!$C$17:$C$22</c:f>
              <c:numCache>
                <c:formatCode>General</c:formatCode>
                <c:ptCount val="6"/>
                <c:pt idx="0">
                  <c:v>11</c:v>
                </c:pt>
                <c:pt idx="1">
                  <c:v>18</c:v>
                </c:pt>
                <c:pt idx="2">
                  <c:v>11</c:v>
                </c:pt>
                <c:pt idx="3">
                  <c:v>19</c:v>
                </c:pt>
                <c:pt idx="4">
                  <c:v>4</c:v>
                </c:pt>
                <c:pt idx="5">
                  <c:v>10</c:v>
                </c:pt>
              </c:numCache>
            </c:numRef>
          </c:val>
          <c:extLst>
            <c:ext xmlns:c16="http://schemas.microsoft.com/office/drawing/2014/chart" uri="{C3380CC4-5D6E-409C-BE32-E72D297353CC}">
              <c16:uniqueId val="{00000000-6DE4-4527-9E75-4407E580E4EB}"/>
            </c:ext>
          </c:extLst>
        </c:ser>
        <c:ser>
          <c:idx val="3"/>
          <c:order val="2"/>
          <c:tx>
            <c:strRef>
              <c:f>'[4]6.14'!$D$4</c:f>
              <c:strCache>
                <c:ptCount val="1"/>
                <c:pt idx="0">
                  <c:v>16 - 24</c:v>
                </c:pt>
              </c:strCache>
            </c:strRef>
          </c:tx>
          <c:spPr>
            <a:solidFill>
              <a:srgbClr val="33CCCC"/>
            </a:solidFill>
          </c:spPr>
          <c:invertIfNegative val="0"/>
          <c:cat>
            <c:numRef>
              <c:f>'[4]6.14'!$A$17:$A$24</c:f>
              <c:numCache>
                <c:formatCode>General</c:formatCode>
                <c:ptCount val="8"/>
                <c:pt idx="0">
                  <c:v>2013</c:v>
                </c:pt>
                <c:pt idx="1">
                  <c:v>2014</c:v>
                </c:pt>
                <c:pt idx="2">
                  <c:v>2015</c:v>
                </c:pt>
                <c:pt idx="3">
                  <c:v>2016</c:v>
                </c:pt>
                <c:pt idx="4">
                  <c:v>2017</c:v>
                </c:pt>
                <c:pt idx="5">
                  <c:v>2018</c:v>
                </c:pt>
                <c:pt idx="6">
                  <c:v>2019</c:v>
                </c:pt>
                <c:pt idx="7">
                  <c:v>2020</c:v>
                </c:pt>
              </c:numCache>
            </c:numRef>
          </c:cat>
          <c:val>
            <c:numRef>
              <c:f>'[4]6.14'!$D$17:$D$24</c:f>
              <c:numCache>
                <c:formatCode>General</c:formatCode>
                <c:ptCount val="8"/>
                <c:pt idx="0">
                  <c:v>629</c:v>
                </c:pt>
                <c:pt idx="1">
                  <c:v>777</c:v>
                </c:pt>
                <c:pt idx="2">
                  <c:v>514</c:v>
                </c:pt>
                <c:pt idx="3">
                  <c:v>535</c:v>
                </c:pt>
                <c:pt idx="4">
                  <c:v>229</c:v>
                </c:pt>
                <c:pt idx="5">
                  <c:v>277</c:v>
                </c:pt>
                <c:pt idx="6">
                  <c:v>352</c:v>
                </c:pt>
                <c:pt idx="7">
                  <c:v>265</c:v>
                </c:pt>
              </c:numCache>
            </c:numRef>
          </c:val>
          <c:extLst>
            <c:ext xmlns:c16="http://schemas.microsoft.com/office/drawing/2014/chart" uri="{C3380CC4-5D6E-409C-BE32-E72D297353CC}">
              <c16:uniqueId val="{00000001-6DE4-4527-9E75-4407E580E4EB}"/>
            </c:ext>
          </c:extLst>
        </c:ser>
        <c:ser>
          <c:idx val="4"/>
          <c:order val="3"/>
          <c:tx>
            <c:strRef>
              <c:f>'[4]6.14'!$E$4</c:f>
              <c:strCache>
                <c:ptCount val="1"/>
                <c:pt idx="0">
                  <c:v>25 - 39</c:v>
                </c:pt>
              </c:strCache>
            </c:strRef>
          </c:tx>
          <c:spPr>
            <a:solidFill>
              <a:srgbClr val="249390"/>
            </a:solidFill>
          </c:spPr>
          <c:invertIfNegative val="0"/>
          <c:cat>
            <c:numRef>
              <c:f>'[4]6.14'!$A$17:$A$24</c:f>
              <c:numCache>
                <c:formatCode>General</c:formatCode>
                <c:ptCount val="8"/>
                <c:pt idx="0">
                  <c:v>2013</c:v>
                </c:pt>
                <c:pt idx="1">
                  <c:v>2014</c:v>
                </c:pt>
                <c:pt idx="2">
                  <c:v>2015</c:v>
                </c:pt>
                <c:pt idx="3">
                  <c:v>2016</c:v>
                </c:pt>
                <c:pt idx="4">
                  <c:v>2017</c:v>
                </c:pt>
                <c:pt idx="5">
                  <c:v>2018</c:v>
                </c:pt>
                <c:pt idx="6">
                  <c:v>2019</c:v>
                </c:pt>
                <c:pt idx="7">
                  <c:v>2020</c:v>
                </c:pt>
              </c:numCache>
            </c:numRef>
          </c:cat>
          <c:val>
            <c:numRef>
              <c:f>'[4]6.14'!$E$17:$E$24</c:f>
              <c:numCache>
                <c:formatCode>General</c:formatCode>
                <c:ptCount val="8"/>
                <c:pt idx="0">
                  <c:v>1021</c:v>
                </c:pt>
                <c:pt idx="1">
                  <c:v>1277</c:v>
                </c:pt>
                <c:pt idx="2">
                  <c:v>719</c:v>
                </c:pt>
                <c:pt idx="3">
                  <c:v>777</c:v>
                </c:pt>
                <c:pt idx="4">
                  <c:v>308</c:v>
                </c:pt>
                <c:pt idx="5">
                  <c:v>443</c:v>
                </c:pt>
                <c:pt idx="6">
                  <c:v>634</c:v>
                </c:pt>
                <c:pt idx="7">
                  <c:v>590</c:v>
                </c:pt>
              </c:numCache>
            </c:numRef>
          </c:val>
          <c:extLst>
            <c:ext xmlns:c16="http://schemas.microsoft.com/office/drawing/2014/chart" uri="{C3380CC4-5D6E-409C-BE32-E72D297353CC}">
              <c16:uniqueId val="{00000002-6DE4-4527-9E75-4407E580E4EB}"/>
            </c:ext>
          </c:extLst>
        </c:ser>
        <c:ser>
          <c:idx val="0"/>
          <c:order val="4"/>
          <c:tx>
            <c:strRef>
              <c:f>'[4]6.14'!$F$4</c:f>
              <c:strCache>
                <c:ptCount val="1"/>
                <c:pt idx="0">
                  <c:v>40+</c:v>
                </c:pt>
              </c:strCache>
            </c:strRef>
          </c:tx>
          <c:spPr>
            <a:solidFill>
              <a:srgbClr val="FFC000"/>
            </a:solidFill>
          </c:spPr>
          <c:invertIfNegative val="0"/>
          <c:cat>
            <c:numRef>
              <c:f>'[4]6.14'!$A$17:$A$24</c:f>
              <c:numCache>
                <c:formatCode>General</c:formatCode>
                <c:ptCount val="8"/>
                <c:pt idx="0">
                  <c:v>2013</c:v>
                </c:pt>
                <c:pt idx="1">
                  <c:v>2014</c:v>
                </c:pt>
                <c:pt idx="2">
                  <c:v>2015</c:v>
                </c:pt>
                <c:pt idx="3">
                  <c:v>2016</c:v>
                </c:pt>
                <c:pt idx="4">
                  <c:v>2017</c:v>
                </c:pt>
                <c:pt idx="5">
                  <c:v>2018</c:v>
                </c:pt>
                <c:pt idx="6">
                  <c:v>2019</c:v>
                </c:pt>
                <c:pt idx="7">
                  <c:v>2020</c:v>
                </c:pt>
              </c:numCache>
            </c:numRef>
          </c:cat>
          <c:val>
            <c:numRef>
              <c:f>'[4]6.14'!$F$17:$F$24</c:f>
              <c:numCache>
                <c:formatCode>General</c:formatCode>
                <c:ptCount val="8"/>
                <c:pt idx="0">
                  <c:v>175</c:v>
                </c:pt>
                <c:pt idx="1">
                  <c:v>239</c:v>
                </c:pt>
                <c:pt idx="2">
                  <c:v>142</c:v>
                </c:pt>
                <c:pt idx="3">
                  <c:v>215</c:v>
                </c:pt>
                <c:pt idx="4">
                  <c:v>86</c:v>
                </c:pt>
                <c:pt idx="5">
                  <c:v>69</c:v>
                </c:pt>
                <c:pt idx="6">
                  <c:v>178</c:v>
                </c:pt>
                <c:pt idx="7">
                  <c:v>114</c:v>
                </c:pt>
              </c:numCache>
            </c:numRef>
          </c:val>
          <c:extLst>
            <c:ext xmlns:c16="http://schemas.microsoft.com/office/drawing/2014/chart" uri="{C3380CC4-5D6E-409C-BE32-E72D297353CC}">
              <c16:uniqueId val="{00000003-6DE4-4527-9E75-4407E580E4EB}"/>
            </c:ext>
          </c:extLst>
        </c:ser>
        <c:dLbls>
          <c:showLegendKey val="0"/>
          <c:showVal val="0"/>
          <c:showCatName val="0"/>
          <c:showSerName val="0"/>
          <c:showPercent val="0"/>
          <c:showBubbleSize val="0"/>
        </c:dLbls>
        <c:gapWidth val="154"/>
        <c:axId val="128474496"/>
        <c:axId val="129369216"/>
        <c:extLst>
          <c:ext xmlns:c15="http://schemas.microsoft.com/office/drawing/2012/chart" uri="{02D57815-91ED-43cb-92C2-25804820EDAC}">
            <c15:filteredBarSeries>
              <c15:ser>
                <c:idx val="1"/>
                <c:order val="0"/>
                <c:tx>
                  <c:strRef>
                    <c:extLst>
                      <c:ext uri="{02D57815-91ED-43cb-92C2-25804820EDAC}">
                        <c15:formulaRef>
                          <c15:sqref>'[4]6.14'!$A$4</c15:sqref>
                        </c15:formulaRef>
                      </c:ext>
                    </c:extLst>
                    <c:strCache>
                      <c:ptCount val="1"/>
                      <c:pt idx="0">
                        <c:v>Year</c:v>
                      </c:pt>
                    </c:strCache>
                  </c:strRef>
                </c:tx>
                <c:invertIfNegative val="0"/>
                <c:cat>
                  <c:numRef>
                    <c:extLst>
                      <c:ext uri="{02D57815-91ED-43cb-92C2-25804820EDAC}">
                        <c15:formulaRef>
                          <c15:sqref>'[4]6.14'!$A$17:$A$24</c15:sqref>
                        </c15:formulaRef>
                      </c:ext>
                    </c:extLst>
                    <c:numCache>
                      <c:formatCode>General</c:formatCode>
                      <c:ptCount val="8"/>
                      <c:pt idx="0">
                        <c:v>2013</c:v>
                      </c:pt>
                      <c:pt idx="1">
                        <c:v>2014</c:v>
                      </c:pt>
                      <c:pt idx="2">
                        <c:v>2015</c:v>
                      </c:pt>
                      <c:pt idx="3">
                        <c:v>2016</c:v>
                      </c:pt>
                      <c:pt idx="4">
                        <c:v>2017</c:v>
                      </c:pt>
                      <c:pt idx="5">
                        <c:v>2018</c:v>
                      </c:pt>
                      <c:pt idx="6">
                        <c:v>2019</c:v>
                      </c:pt>
                      <c:pt idx="7">
                        <c:v>2020</c:v>
                      </c:pt>
                    </c:numCache>
                  </c:numRef>
                </c:cat>
                <c:val>
                  <c:numRef>
                    <c:extLst>
                      <c:ext uri="{02D57815-91ED-43cb-92C2-25804820EDAC}">
                        <c15:formulaRef>
                          <c15:sqref>'[4]6.14'!$A$17:$A$22</c15:sqref>
                        </c15:formulaRef>
                      </c:ext>
                    </c:extLst>
                    <c:numCache>
                      <c:formatCode>General</c:formatCode>
                      <c:ptCount val="6"/>
                      <c:pt idx="0">
                        <c:v>2013</c:v>
                      </c:pt>
                      <c:pt idx="1">
                        <c:v>2014</c:v>
                      </c:pt>
                      <c:pt idx="2">
                        <c:v>2015</c:v>
                      </c:pt>
                      <c:pt idx="3">
                        <c:v>2016</c:v>
                      </c:pt>
                      <c:pt idx="4">
                        <c:v>2017</c:v>
                      </c:pt>
                      <c:pt idx="5">
                        <c:v>2018</c:v>
                      </c:pt>
                    </c:numCache>
                  </c:numRef>
                </c:val>
                <c:extLst>
                  <c:ext xmlns:c16="http://schemas.microsoft.com/office/drawing/2014/chart" uri="{C3380CC4-5D6E-409C-BE32-E72D297353CC}">
                    <c16:uniqueId val="{00000004-6DE4-4527-9E75-4407E580E4EB}"/>
                  </c:ext>
                </c:extLst>
              </c15:ser>
            </c15:filteredBarSeries>
          </c:ext>
        </c:extLst>
      </c:barChart>
      <c:catAx>
        <c:axId val="128474496"/>
        <c:scaling>
          <c:orientation val="minMax"/>
        </c:scaling>
        <c:delete val="0"/>
        <c:axPos val="b"/>
        <c:numFmt formatCode="General" sourceLinked="1"/>
        <c:majorTickMark val="out"/>
        <c:minorTickMark val="none"/>
        <c:tickLblPos val="nextTo"/>
        <c:txPr>
          <a:bodyPr rot="0" vert="horz"/>
          <a:lstStyle/>
          <a:p>
            <a:pPr>
              <a:defRPr/>
            </a:pPr>
            <a:endParaRPr lang="en-US"/>
          </a:p>
        </c:txPr>
        <c:crossAx val="129369216"/>
        <c:crosses val="autoZero"/>
        <c:auto val="1"/>
        <c:lblAlgn val="ctr"/>
        <c:lblOffset val="100"/>
        <c:tickLblSkip val="1"/>
        <c:tickMarkSkip val="1"/>
        <c:noMultiLvlLbl val="0"/>
      </c:catAx>
      <c:valAx>
        <c:axId val="129369216"/>
        <c:scaling>
          <c:orientation val="minMax"/>
        </c:scaling>
        <c:delete val="0"/>
        <c:axPos val="l"/>
        <c:majorGridlines>
          <c:spPr>
            <a:ln>
              <a:solidFill>
                <a:srgbClr val="C4F2F1"/>
              </a:solidFill>
            </a:ln>
          </c:spPr>
        </c:majorGridlines>
        <c:title>
          <c:tx>
            <c:rich>
              <a:bodyPr rot="0" vert="horz"/>
              <a:lstStyle/>
              <a:p>
                <a:pPr>
                  <a:defRPr sz="700"/>
                </a:pPr>
                <a:r>
                  <a:rPr lang="en-US" sz="700"/>
                  <a:t>Number of cases</a:t>
                </a:r>
              </a:p>
            </c:rich>
          </c:tx>
          <c:layout>
            <c:manualLayout>
              <c:xMode val="edge"/>
              <c:yMode val="edge"/>
              <c:x val="8.7450455885818602E-3"/>
              <c:y val="0.12612746379688597"/>
            </c:manualLayout>
          </c:layout>
          <c:overlay val="0"/>
        </c:title>
        <c:numFmt formatCode="#,##0" sourceLinked="0"/>
        <c:majorTickMark val="out"/>
        <c:minorTickMark val="none"/>
        <c:tickLblPos val="nextTo"/>
        <c:txPr>
          <a:bodyPr rot="0" vert="horz"/>
          <a:lstStyle/>
          <a:p>
            <a:pPr>
              <a:defRPr/>
            </a:pPr>
            <a:endParaRPr lang="en-US"/>
          </a:p>
        </c:txPr>
        <c:crossAx val="128474496"/>
        <c:crosses val="autoZero"/>
        <c:crossBetween val="between"/>
      </c:valAx>
      <c:spPr>
        <a:solidFill>
          <a:srgbClr val="EAFAFA"/>
        </a:solidFill>
        <a:ln>
          <a:solidFill>
            <a:schemeClr val="tx1">
              <a:lumMod val="50000"/>
              <a:lumOff val="50000"/>
            </a:schemeClr>
          </a:solidFill>
        </a:ln>
      </c:spPr>
    </c:plotArea>
    <c:legend>
      <c:legendPos val="r"/>
      <c:layout>
        <c:manualLayout>
          <c:xMode val="edge"/>
          <c:yMode val="edge"/>
          <c:x val="0.38032047180153555"/>
          <c:y val="0.27223771015109599"/>
          <c:w val="0.50811847647356623"/>
          <c:h val="0.13662907001489677"/>
        </c:manualLayout>
      </c:layout>
      <c:overlay val="0"/>
    </c:legend>
    <c:plotVisOnly val="1"/>
    <c:dispBlanksAs val="gap"/>
    <c:showDLblsOverMax val="0"/>
  </c:chart>
  <c:printSettings>
    <c:headerFooter alignWithMargins="0"/>
    <c:pageMargins b="1" l="0.75000000000000455" r="0.75000000000000455" t="1" header="0.5" footer="0.5"/>
    <c:pageSetup orientation="landscape" horizontalDpi="300"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53729183373811E-2"/>
          <c:y val="0.16232745333293672"/>
          <c:w val="0.88063565595500015"/>
          <c:h val="0.6565556285921974"/>
        </c:manualLayout>
      </c:layout>
      <c:lineChart>
        <c:grouping val="standard"/>
        <c:varyColors val="0"/>
        <c:ser>
          <c:idx val="1"/>
          <c:order val="0"/>
          <c:spPr>
            <a:ln>
              <a:solidFill>
                <a:srgbClr val="249390"/>
              </a:solidFill>
            </a:ln>
          </c:spPr>
          <c:marker>
            <c:spPr>
              <a:solidFill>
                <a:srgbClr val="33CCCC"/>
              </a:solidFill>
              <a:ln>
                <a:solidFill>
                  <a:srgbClr val="196563"/>
                </a:solidFill>
              </a:ln>
            </c:spPr>
          </c:marker>
          <c:cat>
            <c:numRef>
              <c:f>'[4]6.14'!$A$9:$A$24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'[4]6.14'!$B$9:$B$24</c:f>
              <c:numCache>
                <c:formatCode>General</c:formatCode>
                <c:ptCount val="16"/>
                <c:pt idx="0">
                  <c:v>615</c:v>
                </c:pt>
                <c:pt idx="1">
                  <c:v>783</c:v>
                </c:pt>
                <c:pt idx="2">
                  <c:v>1187</c:v>
                </c:pt>
                <c:pt idx="3">
                  <c:v>1804</c:v>
                </c:pt>
                <c:pt idx="4">
                  <c:v>918</c:v>
                </c:pt>
                <c:pt idx="5">
                  <c:v>622</c:v>
                </c:pt>
                <c:pt idx="6">
                  <c:v>534</c:v>
                </c:pt>
                <c:pt idx="7">
                  <c:v>1005</c:v>
                </c:pt>
                <c:pt idx="8">
                  <c:v>1836</c:v>
                </c:pt>
                <c:pt idx="9">
                  <c:v>2311</c:v>
                </c:pt>
                <c:pt idx="10">
                  <c:v>1386</c:v>
                </c:pt>
                <c:pt idx="11">
                  <c:v>1546</c:v>
                </c:pt>
                <c:pt idx="12">
                  <c:v>627</c:v>
                </c:pt>
                <c:pt idx="13">
                  <c:v>799</c:v>
                </c:pt>
                <c:pt idx="14">
                  <c:v>1172</c:v>
                </c:pt>
                <c:pt idx="15">
                  <c:v>978</c:v>
                </c:pt>
              </c:numCache>
            </c:numRef>
          </c:val>
          <c:smooth val="0"/>
          <c:extLst>
            <c:ext xmlns:c16="http://schemas.microsoft.com/office/drawing/2014/chart" uri="{C3380CC4-5D6E-409C-BE32-E72D297353CC}">
              <c16:uniqueId val="{00000000-F60C-48E3-BAE9-49DB089A6140}"/>
            </c:ext>
          </c:extLst>
        </c:ser>
        <c:dLbls>
          <c:showLegendKey val="0"/>
          <c:showVal val="0"/>
          <c:showCatName val="0"/>
          <c:showSerName val="0"/>
          <c:showPercent val="0"/>
          <c:showBubbleSize val="0"/>
        </c:dLbls>
        <c:marker val="1"/>
        <c:smooth val="0"/>
        <c:axId val="138880512"/>
        <c:axId val="138882432"/>
      </c:lineChart>
      <c:catAx>
        <c:axId val="138880512"/>
        <c:scaling>
          <c:orientation val="minMax"/>
        </c:scaling>
        <c:delete val="0"/>
        <c:axPos val="b"/>
        <c:numFmt formatCode="General" sourceLinked="1"/>
        <c:majorTickMark val="none"/>
        <c:minorTickMark val="none"/>
        <c:tickLblPos val="nextTo"/>
        <c:txPr>
          <a:bodyPr/>
          <a:lstStyle/>
          <a:p>
            <a:pPr>
              <a:defRPr sz="800"/>
            </a:pPr>
            <a:endParaRPr lang="en-US"/>
          </a:p>
        </c:txPr>
        <c:crossAx val="138882432"/>
        <c:crosses val="autoZero"/>
        <c:auto val="1"/>
        <c:lblAlgn val="ctr"/>
        <c:lblOffset val="100"/>
        <c:noMultiLvlLbl val="0"/>
      </c:catAx>
      <c:valAx>
        <c:axId val="138882432"/>
        <c:scaling>
          <c:orientation val="minMax"/>
        </c:scaling>
        <c:delete val="0"/>
        <c:axPos val="l"/>
        <c:majorGridlines>
          <c:spPr>
            <a:ln>
              <a:solidFill>
                <a:srgbClr val="C4F2F1"/>
              </a:solidFill>
            </a:ln>
          </c:spPr>
        </c:majorGridlines>
        <c:numFmt formatCode="#,##0" sourceLinked="0"/>
        <c:majorTickMark val="none"/>
        <c:minorTickMark val="none"/>
        <c:tickLblPos val="nextTo"/>
        <c:txPr>
          <a:bodyPr/>
          <a:lstStyle/>
          <a:p>
            <a:pPr>
              <a:defRPr sz="800"/>
            </a:pPr>
            <a:endParaRPr lang="en-US"/>
          </a:p>
        </c:txPr>
        <c:crossAx val="138880512"/>
        <c:crosses val="autoZero"/>
        <c:crossBetween val="between"/>
      </c:valAx>
      <c:spPr>
        <a:solidFill>
          <a:srgbClr val="EAFAFA"/>
        </a:solidFill>
        <a:ln>
          <a:solidFill>
            <a:schemeClr val="bg1">
              <a:lumMod val="75000"/>
            </a:schemeClr>
          </a:solidFill>
        </a:ln>
      </c:spPr>
    </c:plotArea>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29540401171190273"/>
          <c:y val="0.20831875432133887"/>
          <c:w val="0.47536044953494044"/>
          <c:h val="0.72051843236635094"/>
        </c:manualLayout>
      </c:layout>
      <c:doughnutChart>
        <c:varyColors val="1"/>
        <c:ser>
          <c:idx val="0"/>
          <c:order val="0"/>
          <c:explosion val="9"/>
          <c:dPt>
            <c:idx val="1"/>
            <c:bubble3D val="0"/>
            <c:spPr>
              <a:solidFill>
                <a:srgbClr val="249390"/>
              </a:solidFill>
            </c:spPr>
            <c:extLst>
              <c:ext xmlns:c16="http://schemas.microsoft.com/office/drawing/2014/chart" uri="{C3380CC4-5D6E-409C-BE32-E72D297353CC}">
                <c16:uniqueId val="{00000003-5BF3-44AD-8C10-00D0AD7DFC99}"/>
              </c:ext>
            </c:extLst>
          </c:dPt>
          <c:dPt>
            <c:idx val="2"/>
            <c:bubble3D val="0"/>
            <c:spPr>
              <a:solidFill>
                <a:srgbClr val="33CCCC"/>
              </a:solidFill>
            </c:spPr>
            <c:extLst>
              <c:ext xmlns:c16="http://schemas.microsoft.com/office/drawing/2014/chart" uri="{C3380CC4-5D6E-409C-BE32-E72D297353CC}">
                <c16:uniqueId val="{00000000-5BF3-44AD-8C10-00D0AD7DFC99}"/>
              </c:ext>
            </c:extLst>
          </c:dPt>
          <c:dPt>
            <c:idx val="3"/>
            <c:bubble3D val="0"/>
            <c:spPr>
              <a:solidFill>
                <a:srgbClr val="C4F2F1"/>
              </a:solidFill>
            </c:spPr>
            <c:extLst>
              <c:ext xmlns:c16="http://schemas.microsoft.com/office/drawing/2014/chart" uri="{C3380CC4-5D6E-409C-BE32-E72D297353CC}">
                <c16:uniqueId val="{00000005-5BF3-44AD-8C10-00D0AD7DFC99}"/>
              </c:ext>
            </c:extLst>
          </c:dPt>
          <c:dPt>
            <c:idx val="4"/>
            <c:bubble3D val="0"/>
            <c:spPr>
              <a:solidFill>
                <a:srgbClr val="FFC000"/>
              </a:solidFill>
            </c:spPr>
            <c:extLst>
              <c:ext xmlns:c16="http://schemas.microsoft.com/office/drawing/2014/chart" uri="{C3380CC4-5D6E-409C-BE32-E72D297353CC}">
                <c16:uniqueId val="{00000006-5BF3-44AD-8C10-00D0AD7DFC99}"/>
              </c:ext>
            </c:extLst>
          </c:dPt>
          <c:dLbls>
            <c:dLbl>
              <c:idx val="0"/>
              <c:delete val="1"/>
              <c:extLst>
                <c:ext xmlns:c15="http://schemas.microsoft.com/office/drawing/2012/chart" uri="{CE6537A1-D6FC-4f65-9D91-7224C49458BB}"/>
                <c:ext xmlns:c16="http://schemas.microsoft.com/office/drawing/2014/chart" uri="{C3380CC4-5D6E-409C-BE32-E72D297353CC}">
                  <c16:uniqueId val="{00000007-5BF3-44AD-8C10-00D0AD7DFC99}"/>
                </c:ext>
              </c:extLst>
            </c:dLbl>
            <c:dLbl>
              <c:idx val="4"/>
              <c:layout>
                <c:manualLayout>
                  <c:x val="-1.3222220409902714E-2"/>
                  <c:y val="-0.152007395299420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BF3-44AD-8C10-00D0AD7DFC99}"/>
                </c:ext>
              </c:extLst>
            </c:dLbl>
            <c:spPr>
              <a:noFill/>
              <a:ln>
                <a:noFill/>
              </a:ln>
              <a:effectLst/>
            </c:spPr>
            <c:txPr>
              <a:bodyPr wrap="square" lIns="38100" tIns="19050" rIns="38100" bIns="19050" anchor="ctr">
                <a:spAutoFit/>
              </a:bodyPr>
              <a:lstStyle/>
              <a:p>
                <a:pPr>
                  <a:defRPr sz="800"/>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'6.14'!$C$5:$G$5</c:f>
              <c:strCache>
                <c:ptCount val="5"/>
                <c:pt idx="0">
                  <c:v>Under 16</c:v>
                </c:pt>
                <c:pt idx="1">
                  <c:v>16 - 24</c:v>
                </c:pt>
                <c:pt idx="2">
                  <c:v>25 - 39</c:v>
                </c:pt>
                <c:pt idx="3">
                  <c:v>40+</c:v>
                </c:pt>
                <c:pt idx="4">
                  <c:v>Age not stated</c:v>
                </c:pt>
              </c:strCache>
            </c:strRef>
          </c:cat>
          <c:val>
            <c:numRef>
              <c:f>'6.14'!$C$25:$G$25</c:f>
              <c:numCache>
                <c:formatCode>_(* #,##0_);_(* \(#,##0\);_(* "-"??_);_(@_)</c:formatCode>
                <c:ptCount val="5"/>
                <c:pt idx="0" formatCode="0">
                  <c:v>0</c:v>
                </c:pt>
                <c:pt idx="1">
                  <c:v>18</c:v>
                </c:pt>
                <c:pt idx="2">
                  <c:v>70</c:v>
                </c:pt>
                <c:pt idx="3">
                  <c:v>17</c:v>
                </c:pt>
                <c:pt idx="4" formatCode="0">
                  <c:v>1</c:v>
                </c:pt>
              </c:numCache>
            </c:numRef>
          </c:val>
          <c:extLst>
            <c:ext xmlns:c16="http://schemas.microsoft.com/office/drawing/2014/chart" uri="{C3380CC4-5D6E-409C-BE32-E72D297353CC}">
              <c16:uniqueId val="{00000000-564C-474B-8092-8BAACDAAF785}"/>
            </c:ext>
          </c:extLst>
        </c:ser>
        <c:dLbls>
          <c:showLegendKey val="0"/>
          <c:showVal val="0"/>
          <c:showCatName val="1"/>
          <c:showSerName val="0"/>
          <c:showPercent val="1"/>
          <c:showBubbleSize val="0"/>
          <c:showLeaderLines val="0"/>
        </c:dLbls>
        <c:firstSliceAng val="0"/>
        <c:holeSize val="50"/>
      </c:doughnutChart>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692618657872623E-2"/>
          <c:y val="0.19904508269083632"/>
          <c:w val="0.91505143799361954"/>
          <c:h val="0.68497513389441478"/>
        </c:manualLayout>
      </c:layout>
      <c:barChart>
        <c:barDir val="col"/>
        <c:grouping val="clustered"/>
        <c:varyColors val="0"/>
        <c:ser>
          <c:idx val="0"/>
          <c:order val="0"/>
          <c:spPr>
            <a:solidFill>
              <a:srgbClr val="33CCCC"/>
            </a:solidFill>
          </c:spPr>
          <c:invertIfNegative val="0"/>
          <c:cat>
            <c:numRef>
              <c:f>'6.15'!$AB$14:$AB$25</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formatCode="General_)">
                  <c:v>2019</c:v>
                </c:pt>
                <c:pt idx="11" formatCode="General_)">
                  <c:v>2020</c:v>
                </c:pt>
              </c:numCache>
            </c:numRef>
          </c:cat>
          <c:val>
            <c:numRef>
              <c:f>'6.15'!$AC$14:$AC$25</c:f>
              <c:numCache>
                <c:formatCode>0</c:formatCode>
                <c:ptCount val="12"/>
                <c:pt idx="0">
                  <c:v>99</c:v>
                </c:pt>
                <c:pt idx="1">
                  <c:v>100</c:v>
                </c:pt>
                <c:pt idx="2">
                  <c:v>88</c:v>
                </c:pt>
                <c:pt idx="3">
                  <c:v>110</c:v>
                </c:pt>
                <c:pt idx="4">
                  <c:v>110</c:v>
                </c:pt>
                <c:pt idx="5">
                  <c:v>131</c:v>
                </c:pt>
                <c:pt idx="6">
                  <c:v>153</c:v>
                </c:pt>
                <c:pt idx="7">
                  <c:v>163</c:v>
                </c:pt>
                <c:pt idx="8" formatCode="General_)">
                  <c:v>136</c:v>
                </c:pt>
                <c:pt idx="9" formatCode="General_)">
                  <c:v>138</c:v>
                </c:pt>
                <c:pt idx="10" formatCode="General_)">
                  <c:v>154</c:v>
                </c:pt>
                <c:pt idx="11" formatCode="General_)">
                  <c:v>108</c:v>
                </c:pt>
              </c:numCache>
            </c:numRef>
          </c:val>
          <c:extLst>
            <c:ext xmlns:c16="http://schemas.microsoft.com/office/drawing/2014/chart" uri="{C3380CC4-5D6E-409C-BE32-E72D297353CC}">
              <c16:uniqueId val="{00000000-B919-48D0-995A-E48B7D11A682}"/>
            </c:ext>
          </c:extLst>
        </c:ser>
        <c:dLbls>
          <c:showLegendKey val="0"/>
          <c:showVal val="0"/>
          <c:showCatName val="0"/>
          <c:showSerName val="0"/>
          <c:showPercent val="0"/>
          <c:showBubbleSize val="0"/>
        </c:dLbls>
        <c:gapWidth val="150"/>
        <c:axId val="43963520"/>
        <c:axId val="43965056"/>
      </c:barChart>
      <c:catAx>
        <c:axId val="43963520"/>
        <c:scaling>
          <c:orientation val="minMax"/>
        </c:scaling>
        <c:delete val="0"/>
        <c:axPos val="b"/>
        <c:numFmt formatCode="0" sourceLinked="1"/>
        <c:majorTickMark val="none"/>
        <c:minorTickMark val="none"/>
        <c:tickLblPos val="nextTo"/>
        <c:crossAx val="43965056"/>
        <c:crosses val="autoZero"/>
        <c:auto val="1"/>
        <c:lblAlgn val="ctr"/>
        <c:lblOffset val="100"/>
        <c:noMultiLvlLbl val="0"/>
      </c:catAx>
      <c:valAx>
        <c:axId val="43965056"/>
        <c:scaling>
          <c:orientation val="minMax"/>
          <c:max val="180"/>
          <c:min val="0"/>
        </c:scaling>
        <c:delete val="0"/>
        <c:axPos val="l"/>
        <c:majorGridlines>
          <c:spPr>
            <a:ln>
              <a:noFill/>
            </a:ln>
          </c:spPr>
        </c:majorGridlines>
        <c:numFmt formatCode="#,##0" sourceLinked="0"/>
        <c:majorTickMark val="none"/>
        <c:minorTickMark val="none"/>
        <c:tickLblPos val="nextTo"/>
        <c:crossAx val="43963520"/>
        <c:crosses val="autoZero"/>
        <c:crossBetween val="between"/>
      </c:valAx>
      <c:spPr>
        <a:ln>
          <a:solidFill>
            <a:schemeClr val="bg1">
              <a:lumMod val="65000"/>
            </a:schemeClr>
          </a:solidFill>
        </a:ln>
      </c:spPr>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07973157176148E-2"/>
          <c:y val="0.15759385413901913"/>
          <c:w val="0.88167203124041305"/>
          <c:h val="0.68699313663053607"/>
        </c:manualLayout>
      </c:layout>
      <c:barChart>
        <c:barDir val="col"/>
        <c:grouping val="clustered"/>
        <c:varyColors val="0"/>
        <c:ser>
          <c:idx val="0"/>
          <c:order val="0"/>
          <c:tx>
            <c:strRef>
              <c:f>'6.1'!$U$23</c:f>
              <c:strCache>
                <c:ptCount val="1"/>
                <c:pt idx="0">
                  <c:v>Doctors (Including Specialists)</c:v>
                </c:pt>
              </c:strCache>
            </c:strRef>
          </c:tx>
          <c:spPr>
            <a:solidFill>
              <a:srgbClr val="0070C0"/>
            </a:solidFill>
          </c:spPr>
          <c:invertIfNegative val="0"/>
          <c:cat>
            <c:multiLvlStrRef>
              <c:f>'6.1'!$V$21:$Y$22</c:f>
              <c:multiLvlStrCache>
                <c:ptCount val="4"/>
                <c:lvl>
                  <c:pt idx="0">
                    <c:v>Male</c:v>
                  </c:pt>
                  <c:pt idx="1">
                    <c:v>Female</c:v>
                  </c:pt>
                  <c:pt idx="2">
                    <c:v>Male</c:v>
                  </c:pt>
                  <c:pt idx="3">
                    <c:v>Female</c:v>
                  </c:pt>
                </c:lvl>
                <c:lvl>
                  <c:pt idx="0">
                    <c:v>Male'</c:v>
                  </c:pt>
                  <c:pt idx="2">
                    <c:v>Atoll</c:v>
                  </c:pt>
                </c:lvl>
              </c:multiLvlStrCache>
            </c:multiLvlStrRef>
          </c:cat>
          <c:val>
            <c:numRef>
              <c:f>'6.1'!$V$23:$Y$23</c:f>
              <c:numCache>
                <c:formatCode>#,##0</c:formatCode>
                <c:ptCount val="4"/>
                <c:pt idx="0">
                  <c:v>275</c:v>
                </c:pt>
                <c:pt idx="1">
                  <c:v>343</c:v>
                </c:pt>
                <c:pt idx="2">
                  <c:v>456</c:v>
                </c:pt>
                <c:pt idx="3">
                  <c:v>113</c:v>
                </c:pt>
              </c:numCache>
            </c:numRef>
          </c:val>
          <c:extLst>
            <c:ext xmlns:c16="http://schemas.microsoft.com/office/drawing/2014/chart" uri="{C3380CC4-5D6E-409C-BE32-E72D297353CC}">
              <c16:uniqueId val="{00000000-3A9A-4704-B6BC-11B253F9AF20}"/>
            </c:ext>
          </c:extLst>
        </c:ser>
        <c:ser>
          <c:idx val="1"/>
          <c:order val="1"/>
          <c:tx>
            <c:strRef>
              <c:f>'6.1'!$U$24</c:f>
              <c:strCache>
                <c:ptCount val="1"/>
                <c:pt idx="0">
                  <c:v>Nurses</c:v>
                </c:pt>
              </c:strCache>
            </c:strRef>
          </c:tx>
          <c:spPr>
            <a:solidFill>
              <a:schemeClr val="accent5">
                <a:lumMod val="75000"/>
              </a:schemeClr>
            </a:solidFill>
          </c:spPr>
          <c:invertIfNegative val="0"/>
          <c:cat>
            <c:multiLvlStrRef>
              <c:f>'6.1'!$V$21:$Y$22</c:f>
              <c:multiLvlStrCache>
                <c:ptCount val="4"/>
                <c:lvl>
                  <c:pt idx="0">
                    <c:v>Male</c:v>
                  </c:pt>
                  <c:pt idx="1">
                    <c:v>Female</c:v>
                  </c:pt>
                  <c:pt idx="2">
                    <c:v>Male</c:v>
                  </c:pt>
                  <c:pt idx="3">
                    <c:v>Female</c:v>
                  </c:pt>
                </c:lvl>
                <c:lvl>
                  <c:pt idx="0">
                    <c:v>Male'</c:v>
                  </c:pt>
                  <c:pt idx="2">
                    <c:v>Atoll</c:v>
                  </c:pt>
                </c:lvl>
              </c:multiLvlStrCache>
            </c:multiLvlStrRef>
          </c:cat>
          <c:val>
            <c:numRef>
              <c:f>'6.1'!$V$24:$Y$24</c:f>
              <c:numCache>
                <c:formatCode>#,##0</c:formatCode>
                <c:ptCount val="4"/>
                <c:pt idx="0">
                  <c:v>110</c:v>
                </c:pt>
                <c:pt idx="1">
                  <c:v>1238</c:v>
                </c:pt>
                <c:pt idx="2">
                  <c:v>178</c:v>
                </c:pt>
                <c:pt idx="3">
                  <c:v>1552</c:v>
                </c:pt>
              </c:numCache>
            </c:numRef>
          </c:val>
          <c:extLst>
            <c:ext xmlns:c16="http://schemas.microsoft.com/office/drawing/2014/chart" uri="{C3380CC4-5D6E-409C-BE32-E72D297353CC}">
              <c16:uniqueId val="{00000001-3A9A-4704-B6BC-11B253F9AF20}"/>
            </c:ext>
          </c:extLst>
        </c:ser>
        <c:ser>
          <c:idx val="2"/>
          <c:order val="2"/>
          <c:tx>
            <c:strRef>
              <c:f>'6.1'!$U$25</c:f>
              <c:strCache>
                <c:ptCount val="1"/>
                <c:pt idx="0">
                  <c:v>Allied Health Professionals</c:v>
                </c:pt>
              </c:strCache>
            </c:strRef>
          </c:tx>
          <c:spPr>
            <a:solidFill>
              <a:schemeClr val="accent5">
                <a:lumMod val="40000"/>
                <a:lumOff val="60000"/>
              </a:schemeClr>
            </a:solidFill>
          </c:spPr>
          <c:invertIfNegative val="0"/>
          <c:cat>
            <c:multiLvlStrRef>
              <c:f>'6.1'!$V$21:$Y$22</c:f>
              <c:multiLvlStrCache>
                <c:ptCount val="4"/>
                <c:lvl>
                  <c:pt idx="0">
                    <c:v>Male</c:v>
                  </c:pt>
                  <c:pt idx="1">
                    <c:v>Female</c:v>
                  </c:pt>
                  <c:pt idx="2">
                    <c:v>Male</c:v>
                  </c:pt>
                  <c:pt idx="3">
                    <c:v>Female</c:v>
                  </c:pt>
                </c:lvl>
                <c:lvl>
                  <c:pt idx="0">
                    <c:v>Male'</c:v>
                  </c:pt>
                  <c:pt idx="2">
                    <c:v>Atoll</c:v>
                  </c:pt>
                </c:lvl>
              </c:multiLvlStrCache>
            </c:multiLvlStrRef>
          </c:cat>
          <c:val>
            <c:numRef>
              <c:f>'6.1'!$V$25:$Y$25</c:f>
              <c:numCache>
                <c:formatCode>#,##0</c:formatCode>
                <c:ptCount val="4"/>
                <c:pt idx="0">
                  <c:v>387</c:v>
                </c:pt>
                <c:pt idx="1">
                  <c:v>542</c:v>
                </c:pt>
                <c:pt idx="2">
                  <c:v>459</c:v>
                </c:pt>
                <c:pt idx="3">
                  <c:v>744</c:v>
                </c:pt>
              </c:numCache>
            </c:numRef>
          </c:val>
          <c:extLst>
            <c:ext xmlns:c16="http://schemas.microsoft.com/office/drawing/2014/chart" uri="{C3380CC4-5D6E-409C-BE32-E72D297353CC}">
              <c16:uniqueId val="{00000002-3A9A-4704-B6BC-11B253F9AF20}"/>
            </c:ext>
          </c:extLst>
        </c:ser>
        <c:dLbls>
          <c:showLegendKey val="0"/>
          <c:showVal val="0"/>
          <c:showCatName val="0"/>
          <c:showSerName val="0"/>
          <c:showPercent val="0"/>
          <c:showBubbleSize val="0"/>
        </c:dLbls>
        <c:gapWidth val="150"/>
        <c:axId val="133583760"/>
        <c:axId val="133624280"/>
        <c:extLst>
          <c:ext xmlns:c15="http://schemas.microsoft.com/office/drawing/2012/chart" uri="{02D57815-91ED-43cb-92C2-25804820EDAC}">
            <c15:filteredBarSeries>
              <c15:ser>
                <c:idx val="3"/>
                <c:order val="3"/>
                <c:tx>
                  <c:strRef>
                    <c:extLst>
                      <c:ext uri="{02D57815-91ED-43cb-92C2-25804820EDAC}">
                        <c15:formulaRef>
                          <c15:sqref>'6.1'!$U$26</c15:sqref>
                        </c15:formulaRef>
                      </c:ext>
                    </c:extLst>
                    <c:strCache>
                      <c:ptCount val="1"/>
                      <c:pt idx="0">
                        <c:v>Non-medical staff</c:v>
                      </c:pt>
                    </c:strCache>
                  </c:strRef>
                </c:tx>
                <c:invertIfNegative val="0"/>
                <c:cat>
                  <c:multiLvlStrRef>
                    <c:extLst>
                      <c:ext uri="{02D57815-91ED-43cb-92C2-25804820EDAC}">
                        <c15:formulaRef>
                          <c15:sqref>'6.1'!$V$21:$Y$22</c15:sqref>
                        </c15:formulaRef>
                      </c:ext>
                    </c:extLst>
                    <c:multiLvlStrCache>
                      <c:ptCount val="4"/>
                      <c:lvl>
                        <c:pt idx="0">
                          <c:v>Male</c:v>
                        </c:pt>
                        <c:pt idx="1">
                          <c:v>Female</c:v>
                        </c:pt>
                        <c:pt idx="2">
                          <c:v>Male</c:v>
                        </c:pt>
                        <c:pt idx="3">
                          <c:v>Female</c:v>
                        </c:pt>
                      </c:lvl>
                      <c:lvl>
                        <c:pt idx="0">
                          <c:v>Male'</c:v>
                        </c:pt>
                        <c:pt idx="2">
                          <c:v>Atoll</c:v>
                        </c:pt>
                      </c:lvl>
                    </c:multiLvlStrCache>
                  </c:multiLvlStrRef>
                </c:cat>
                <c:val>
                  <c:numRef>
                    <c:extLst>
                      <c:ext uri="{02D57815-91ED-43cb-92C2-25804820EDAC}">
                        <c15:formulaRef>
                          <c15:sqref>'6.1'!$V$26:$Y$26</c15:sqref>
                        </c15:formulaRef>
                      </c:ext>
                    </c:extLst>
                    <c:numCache>
                      <c:formatCode>#,##0</c:formatCode>
                      <c:ptCount val="4"/>
                      <c:pt idx="0">
                        <c:v>617</c:v>
                      </c:pt>
                      <c:pt idx="1">
                        <c:v>786</c:v>
                      </c:pt>
                      <c:pt idx="2">
                        <c:v>1220</c:v>
                      </c:pt>
                      <c:pt idx="3">
                        <c:v>1605</c:v>
                      </c:pt>
                    </c:numCache>
                  </c:numRef>
                </c:val>
                <c:extLst>
                  <c:ext xmlns:c16="http://schemas.microsoft.com/office/drawing/2014/chart" uri="{C3380CC4-5D6E-409C-BE32-E72D297353CC}">
                    <c16:uniqueId val="{00000003-3A9A-4704-B6BC-11B253F9AF20}"/>
                  </c:ext>
                </c:extLst>
              </c15:ser>
            </c15:filteredBarSeries>
            <c15:filteredBarSeries>
              <c15:ser>
                <c:idx val="4"/>
                <c:order val="4"/>
                <c:tx>
                  <c:strRef>
                    <c:extLst>
                      <c:ext xmlns:c15="http://schemas.microsoft.com/office/drawing/2012/chart" uri="{02D57815-91ED-43cb-92C2-25804820EDAC}">
                        <c15:formulaRef>
                          <c15:sqref>'6.1'!$U$27</c15:sqref>
                        </c15:formulaRef>
                      </c:ext>
                    </c:extLst>
                    <c:strCache>
                      <c:ptCount val="1"/>
                      <c:pt idx="0">
                        <c:v>HR_Other Staff</c:v>
                      </c:pt>
                    </c:strCache>
                  </c:strRef>
                </c:tx>
                <c:invertIfNegative val="0"/>
                <c:cat>
                  <c:multiLvlStrRef>
                    <c:extLst>
                      <c:ext xmlns:c15="http://schemas.microsoft.com/office/drawing/2012/chart" uri="{02D57815-91ED-43cb-92C2-25804820EDAC}">
                        <c15:formulaRef>
                          <c15:sqref>'6.1'!$V$21:$Y$22</c15:sqref>
                        </c15:formulaRef>
                      </c:ext>
                    </c:extLst>
                    <c:multiLvlStrCache>
                      <c:ptCount val="4"/>
                      <c:lvl>
                        <c:pt idx="0">
                          <c:v>Male</c:v>
                        </c:pt>
                        <c:pt idx="1">
                          <c:v>Female</c:v>
                        </c:pt>
                        <c:pt idx="2">
                          <c:v>Male</c:v>
                        </c:pt>
                        <c:pt idx="3">
                          <c:v>Female</c:v>
                        </c:pt>
                      </c:lvl>
                      <c:lvl>
                        <c:pt idx="0">
                          <c:v>Male'</c:v>
                        </c:pt>
                        <c:pt idx="2">
                          <c:v>Atoll</c:v>
                        </c:pt>
                      </c:lvl>
                    </c:multiLvlStrCache>
                  </c:multiLvlStrRef>
                </c:cat>
                <c:val>
                  <c:numRef>
                    <c:extLst>
                      <c:ext xmlns:c15="http://schemas.microsoft.com/office/drawing/2012/chart" uri="{02D57815-91ED-43cb-92C2-25804820EDAC}">
                        <c15:formulaRef>
                          <c15:sqref>'6.1'!$V$27:$Y$27</c15:sqref>
                        </c15:formulaRef>
                      </c:ext>
                    </c:extLst>
                    <c:numCache>
                      <c:formatCode>#,##0</c:formatCode>
                      <c:ptCount val="4"/>
                      <c:pt idx="0">
                        <c:v>8</c:v>
                      </c:pt>
                      <c:pt idx="1">
                        <c:v>79</c:v>
                      </c:pt>
                      <c:pt idx="2">
                        <c:v>31</c:v>
                      </c:pt>
                      <c:pt idx="3">
                        <c:v>81</c:v>
                      </c:pt>
                    </c:numCache>
                  </c:numRef>
                </c:val>
                <c:extLst>
                  <c:ext xmlns:c16="http://schemas.microsoft.com/office/drawing/2014/chart" uri="{C3380CC4-5D6E-409C-BE32-E72D297353CC}">
                    <c16:uniqueId val="{00000004-3A9A-4704-B6BC-11B253F9AF20}"/>
                  </c:ext>
                </c:extLst>
              </c15:ser>
            </c15:filteredBarSeries>
          </c:ext>
        </c:extLst>
      </c:barChart>
      <c:catAx>
        <c:axId val="133583760"/>
        <c:scaling>
          <c:orientation val="minMax"/>
        </c:scaling>
        <c:delete val="0"/>
        <c:axPos val="b"/>
        <c:numFmt formatCode="General" sourceLinked="0"/>
        <c:majorTickMark val="none"/>
        <c:minorTickMark val="none"/>
        <c:tickLblPos val="nextTo"/>
        <c:crossAx val="133624280"/>
        <c:crosses val="autoZero"/>
        <c:auto val="1"/>
        <c:lblAlgn val="ctr"/>
        <c:lblOffset val="100"/>
        <c:noMultiLvlLbl val="0"/>
      </c:catAx>
      <c:valAx>
        <c:axId val="133624280"/>
        <c:scaling>
          <c:orientation val="minMax"/>
        </c:scaling>
        <c:delete val="0"/>
        <c:axPos val="l"/>
        <c:majorGridlines>
          <c:spPr>
            <a:ln>
              <a:noFill/>
            </a:ln>
          </c:spPr>
        </c:majorGridlines>
        <c:numFmt formatCode="#,##0" sourceLinked="0"/>
        <c:majorTickMark val="none"/>
        <c:minorTickMark val="none"/>
        <c:tickLblPos val="nextTo"/>
        <c:crossAx val="133583760"/>
        <c:crosses val="autoZero"/>
        <c:crossBetween val="between"/>
      </c:valAx>
      <c:spPr>
        <a:solidFill>
          <a:schemeClr val="bg1"/>
        </a:solidFill>
        <a:ln>
          <a:solidFill>
            <a:schemeClr val="bg1">
              <a:lumMod val="65000"/>
            </a:schemeClr>
          </a:solidFill>
        </a:ln>
      </c:spPr>
    </c:plotArea>
    <c:legend>
      <c:legendPos val="r"/>
      <c:layout>
        <c:manualLayout>
          <c:xMode val="edge"/>
          <c:yMode val="edge"/>
          <c:x val="9.8055078777172192E-2"/>
          <c:y val="0.17469486617980501"/>
          <c:w val="0.72695043166633899"/>
          <c:h val="0.12777069986968123"/>
        </c:manualLayout>
      </c:layout>
      <c:overlay val="0"/>
      <c:spPr>
        <a:noFill/>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Figure 6.14: Number of reported cases by diseases for Male' and Atolls, 2017 </a:t>
            </a:r>
            <a:endParaRPr lang="en-US" sz="1400">
              <a:effectLst/>
            </a:endParaRPr>
          </a:p>
        </c:rich>
      </c:tx>
      <c:layout>
        <c:manualLayout>
          <c:xMode val="edge"/>
          <c:yMode val="edge"/>
          <c:x val="0.13961583938670985"/>
          <c:y val="3.94538013392406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304271740258008E-2"/>
          <c:y val="0.17114161747854023"/>
          <c:w val="0.88532781333248367"/>
          <c:h val="0.6828410403007168"/>
        </c:manualLayout>
      </c:layout>
      <c:barChart>
        <c:barDir val="col"/>
        <c:grouping val="clustered"/>
        <c:varyColors val="0"/>
        <c:ser>
          <c:idx val="0"/>
          <c:order val="0"/>
          <c:tx>
            <c:strRef>
              <c:f>'[5]6.15'!$A$7</c:f>
              <c:strCache>
                <c:ptCount val="1"/>
                <c:pt idx="0">
                  <c:v>Male' </c:v>
                </c:pt>
              </c:strCache>
            </c:strRef>
          </c:tx>
          <c:spPr>
            <a:solidFill>
              <a:schemeClr val="accent4">
                <a:lumMod val="60000"/>
                <a:lumOff val="40000"/>
              </a:schemeClr>
            </a:solidFill>
            <a:ln>
              <a:noFill/>
            </a:ln>
            <a:effectLst/>
          </c:spPr>
          <c:invertIfNegative val="0"/>
          <c:cat>
            <c:multiLvlStrRef>
              <c:f>'[5]6.15'!$B$4:$G$5</c:f>
              <c:multiLvlStrCache>
                <c:ptCount val="6"/>
                <c:lvl>
                  <c:pt idx="0">
                    <c:v>Under 5 years</c:v>
                  </c:pt>
                  <c:pt idx="1">
                    <c:v>Above 5 years</c:v>
                  </c:pt>
                  <c:pt idx="2">
                    <c:v>Under 5 years</c:v>
                  </c:pt>
                  <c:pt idx="3">
                    <c:v>Above 5 years</c:v>
                  </c:pt>
                  <c:pt idx="4">
                    <c:v>Under 5 years</c:v>
                  </c:pt>
                  <c:pt idx="5">
                    <c:v>Above 5 years</c:v>
                  </c:pt>
                </c:lvl>
                <c:lvl>
                  <c:pt idx="0">
                    <c:v>Acute Respiratory Infection </c:v>
                  </c:pt>
                  <c:pt idx="2">
                    <c:v>Viral Fever</c:v>
                  </c:pt>
                  <c:pt idx="4">
                    <c:v>Diarrhoea </c:v>
                  </c:pt>
                </c:lvl>
              </c:multiLvlStrCache>
            </c:multiLvlStrRef>
          </c:cat>
          <c:val>
            <c:numRef>
              <c:f>'[5]6.15'!$B$7:$G$7</c:f>
              <c:numCache>
                <c:formatCode>General</c:formatCode>
                <c:ptCount val="6"/>
                <c:pt idx="0">
                  <c:v>21902</c:v>
                </c:pt>
                <c:pt idx="1">
                  <c:v>79985</c:v>
                </c:pt>
                <c:pt idx="2">
                  <c:v>7806</c:v>
                </c:pt>
                <c:pt idx="3">
                  <c:v>20744</c:v>
                </c:pt>
                <c:pt idx="4">
                  <c:v>3692</c:v>
                </c:pt>
                <c:pt idx="5">
                  <c:v>11873</c:v>
                </c:pt>
              </c:numCache>
            </c:numRef>
          </c:val>
          <c:extLst>
            <c:ext xmlns:c16="http://schemas.microsoft.com/office/drawing/2014/chart" uri="{C3380CC4-5D6E-409C-BE32-E72D297353CC}">
              <c16:uniqueId val="{00000000-AAA3-4BDD-B6EE-89823D8E5425}"/>
            </c:ext>
          </c:extLst>
        </c:ser>
        <c:ser>
          <c:idx val="1"/>
          <c:order val="1"/>
          <c:tx>
            <c:strRef>
              <c:f>'[5]6.15'!$A$8</c:f>
              <c:strCache>
                <c:ptCount val="1"/>
                <c:pt idx="0">
                  <c:v>Atoll </c:v>
                </c:pt>
              </c:strCache>
            </c:strRef>
          </c:tx>
          <c:spPr>
            <a:solidFill>
              <a:schemeClr val="accent4">
                <a:lumMod val="75000"/>
              </a:schemeClr>
            </a:solidFill>
            <a:ln>
              <a:noFill/>
            </a:ln>
            <a:effectLst/>
          </c:spPr>
          <c:invertIfNegative val="0"/>
          <c:cat>
            <c:multiLvlStrRef>
              <c:f>'[5]6.15'!$B$4:$G$5</c:f>
              <c:multiLvlStrCache>
                <c:ptCount val="6"/>
                <c:lvl>
                  <c:pt idx="0">
                    <c:v>Under 5 years</c:v>
                  </c:pt>
                  <c:pt idx="1">
                    <c:v>Above 5 years</c:v>
                  </c:pt>
                  <c:pt idx="2">
                    <c:v>Under 5 years</c:v>
                  </c:pt>
                  <c:pt idx="3">
                    <c:v>Above 5 years</c:v>
                  </c:pt>
                  <c:pt idx="4">
                    <c:v>Under 5 years</c:v>
                  </c:pt>
                  <c:pt idx="5">
                    <c:v>Above 5 years</c:v>
                  </c:pt>
                </c:lvl>
                <c:lvl>
                  <c:pt idx="0">
                    <c:v>Acute Respiratory Infection </c:v>
                  </c:pt>
                  <c:pt idx="2">
                    <c:v>Viral Fever</c:v>
                  </c:pt>
                  <c:pt idx="4">
                    <c:v>Diarrhoea </c:v>
                  </c:pt>
                </c:lvl>
              </c:multiLvlStrCache>
            </c:multiLvlStrRef>
          </c:cat>
          <c:val>
            <c:numRef>
              <c:f>'[5]6.15'!$B$8:$G$8</c:f>
              <c:numCache>
                <c:formatCode>General</c:formatCode>
                <c:ptCount val="6"/>
                <c:pt idx="0">
                  <c:v>54195</c:v>
                </c:pt>
                <c:pt idx="1">
                  <c:v>76449</c:v>
                </c:pt>
                <c:pt idx="2">
                  <c:v>17687</c:v>
                </c:pt>
                <c:pt idx="3">
                  <c:v>28253</c:v>
                </c:pt>
                <c:pt idx="4">
                  <c:v>4538</c:v>
                </c:pt>
                <c:pt idx="5">
                  <c:v>9879</c:v>
                </c:pt>
              </c:numCache>
            </c:numRef>
          </c:val>
          <c:extLst>
            <c:ext xmlns:c16="http://schemas.microsoft.com/office/drawing/2014/chart" uri="{C3380CC4-5D6E-409C-BE32-E72D297353CC}">
              <c16:uniqueId val="{00000001-AAA3-4BDD-B6EE-89823D8E5425}"/>
            </c:ext>
          </c:extLst>
        </c:ser>
        <c:dLbls>
          <c:showLegendKey val="0"/>
          <c:showVal val="0"/>
          <c:showCatName val="0"/>
          <c:showSerName val="0"/>
          <c:showPercent val="0"/>
          <c:showBubbleSize val="0"/>
        </c:dLbls>
        <c:gapWidth val="152"/>
        <c:overlap val="-5"/>
        <c:axId val="369777440"/>
        <c:axId val="369777832"/>
      </c:barChart>
      <c:catAx>
        <c:axId val="369777440"/>
        <c:scaling>
          <c:orientation val="minMax"/>
        </c:scaling>
        <c:delete val="0"/>
        <c:axPos val="b"/>
        <c:numFmt formatCode="General" sourceLinked="1"/>
        <c:majorTickMark val="none"/>
        <c:minorTickMark val="none"/>
        <c:tickLblPos val="nextTo"/>
        <c:spPr>
          <a:noFill/>
          <a:ln w="9525" cap="flat" cmpd="sng" algn="ctr">
            <a:solidFill>
              <a:schemeClr val="tx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777832"/>
        <c:crosses val="autoZero"/>
        <c:auto val="1"/>
        <c:lblAlgn val="ctr"/>
        <c:lblOffset val="100"/>
        <c:noMultiLvlLbl val="0"/>
      </c:catAx>
      <c:valAx>
        <c:axId val="369777832"/>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9777440"/>
        <c:crosses val="autoZero"/>
        <c:crossBetween val="between"/>
      </c:valAx>
      <c:spPr>
        <a:solidFill>
          <a:schemeClr val="accent4">
            <a:lumMod val="20000"/>
            <a:lumOff val="80000"/>
          </a:schemeClr>
        </a:solidFill>
        <a:ln>
          <a:solidFill>
            <a:schemeClr val="bg1">
              <a:lumMod val="65000"/>
            </a:schemeClr>
          </a:solidFill>
        </a:ln>
        <a:effectLst/>
      </c:spPr>
    </c:plotArea>
    <c:legend>
      <c:legendPos val="b"/>
      <c:layout>
        <c:manualLayout>
          <c:xMode val="edge"/>
          <c:yMode val="edge"/>
          <c:x val="0.62002306629899806"/>
          <c:y val="0.2576859710382649"/>
          <c:w val="0.20606998246721481"/>
          <c:h val="6.4969879020338323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196095078446874"/>
          <c:y val="0.16015327356900413"/>
          <c:w val="0.57482897454899173"/>
          <c:h val="0.77433998995589837"/>
        </c:manualLayout>
      </c:layout>
      <c:doughnutChart>
        <c:varyColors val="1"/>
        <c:ser>
          <c:idx val="0"/>
          <c:order val="0"/>
          <c:spPr>
            <a:solidFill>
              <a:srgbClr val="249390"/>
            </a:solidFill>
          </c:spPr>
          <c:explosion val="2"/>
          <c:dPt>
            <c:idx val="0"/>
            <c:bubble3D val="0"/>
            <c:spPr>
              <a:solidFill>
                <a:schemeClr val="accent5">
                  <a:lumMod val="60000"/>
                  <a:lumOff val="40000"/>
                </a:schemeClr>
              </a:solidFill>
            </c:spPr>
            <c:extLst>
              <c:ext xmlns:c16="http://schemas.microsoft.com/office/drawing/2014/chart" uri="{C3380CC4-5D6E-409C-BE32-E72D297353CC}">
                <c16:uniqueId val="{00000001-2074-4050-B7FF-51DA3462971B}"/>
              </c:ext>
            </c:extLst>
          </c:dPt>
          <c:dPt>
            <c:idx val="1"/>
            <c:bubble3D val="0"/>
            <c:spPr>
              <a:solidFill>
                <a:schemeClr val="accent5">
                  <a:lumMod val="75000"/>
                </a:schemeClr>
              </a:solidFill>
            </c:spPr>
            <c:extLst>
              <c:ext xmlns:c16="http://schemas.microsoft.com/office/drawing/2014/chart" uri="{C3380CC4-5D6E-409C-BE32-E72D297353CC}">
                <c16:uniqueId val="{00000002-DA4B-4204-BF2C-C8D03D6734D9}"/>
              </c:ext>
            </c:extLst>
          </c:dPt>
          <c:dLbls>
            <c:dLbl>
              <c:idx val="0"/>
              <c:spPr>
                <a:noFill/>
                <a:ln>
                  <a:noFill/>
                </a:ln>
                <a:effectLst/>
              </c:spPr>
              <c:txPr>
                <a:bodyPr wrap="square" lIns="38100" tIns="19050" rIns="38100" bIns="19050" anchor="ctr">
                  <a:spAutoFit/>
                </a:bodyPr>
                <a:lstStyle/>
                <a:p>
                  <a:pPr>
                    <a:defRPr b="1">
                      <a:solidFill>
                        <a:schemeClr val="tx1"/>
                      </a:solidFill>
                    </a:defRPr>
                  </a:pPr>
                  <a:endParaRPr lang="en-US"/>
                </a:p>
              </c:txPr>
              <c:showLegendKey val="0"/>
              <c:showVal val="0"/>
              <c:showCatName val="1"/>
              <c:showSerName val="0"/>
              <c:showPercent val="1"/>
              <c:showBubbleSize val="0"/>
              <c:extLst>
                <c:ext xmlns:c16="http://schemas.microsoft.com/office/drawing/2014/chart" uri="{C3380CC4-5D6E-409C-BE32-E72D297353CC}">
                  <c16:uniqueId val="{00000001-2074-4050-B7FF-51DA3462971B}"/>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'6.2'!$C$5:$D$5</c:f>
              <c:strCache>
                <c:ptCount val="2"/>
                <c:pt idx="0">
                  <c:v>Expatriates</c:v>
                </c:pt>
                <c:pt idx="1">
                  <c:v>Locals</c:v>
                </c:pt>
              </c:strCache>
            </c:strRef>
          </c:cat>
          <c:val>
            <c:numRef>
              <c:f>'6.2'!$C$6:$D$6</c:f>
              <c:numCache>
                <c:formatCode>#,##0</c:formatCode>
                <c:ptCount val="2"/>
                <c:pt idx="0">
                  <c:v>2918</c:v>
                </c:pt>
                <c:pt idx="1">
                  <c:v>7906</c:v>
                </c:pt>
              </c:numCache>
            </c:numRef>
          </c:val>
          <c:extLst>
            <c:ext xmlns:c16="http://schemas.microsoft.com/office/drawing/2014/chart" uri="{C3380CC4-5D6E-409C-BE32-E72D297353CC}">
              <c16:uniqueId val="{00000002-2074-4050-B7FF-51DA3462971B}"/>
            </c:ext>
          </c:extLst>
        </c:ser>
        <c:dLbls>
          <c:showLegendKey val="0"/>
          <c:showVal val="0"/>
          <c:showCatName val="1"/>
          <c:showSerName val="0"/>
          <c:showPercent val="1"/>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63162754932155E-2"/>
          <c:y val="0.15347704865039599"/>
          <c:w val="0.91643683724506797"/>
          <c:h val="0.70386026715895622"/>
        </c:manualLayout>
      </c:layout>
      <c:barChart>
        <c:barDir val="col"/>
        <c:grouping val="clustered"/>
        <c:varyColors val="0"/>
        <c:ser>
          <c:idx val="0"/>
          <c:order val="0"/>
          <c:tx>
            <c:strRef>
              <c:f>'6.2'!$C$5</c:f>
              <c:strCache>
                <c:ptCount val="1"/>
                <c:pt idx="0">
                  <c:v>Expatriates</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'6.2'!$A$7:$A$11</c15:sqref>
                  </c15:fullRef>
                </c:ext>
              </c:extLst>
              <c:f>('6.2'!$A$7:$A$8,'6.2'!$A$10)</c:f>
              <c:strCache>
                <c:ptCount val="3"/>
                <c:pt idx="0">
                  <c:v>Allied Health Professionals</c:v>
                </c:pt>
                <c:pt idx="1">
                  <c:v>Doctors (Including Specialists)</c:v>
                </c:pt>
                <c:pt idx="2">
                  <c:v>Nurse</c:v>
                </c:pt>
              </c:strCache>
            </c:strRef>
          </c:cat>
          <c:val>
            <c:numRef>
              <c:extLst>
                <c:ext xmlns:c15="http://schemas.microsoft.com/office/drawing/2012/chart" uri="{02D57815-91ED-43cb-92C2-25804820EDAC}">
                  <c15:fullRef>
                    <c15:sqref>'6.2'!$C$7:$C$11</c15:sqref>
                  </c15:fullRef>
                </c:ext>
              </c:extLst>
              <c:f>('6.2'!$C$7:$C$8,'6.2'!$C$10)</c:f>
              <c:numCache>
                <c:formatCode>#,##0</c:formatCode>
                <c:ptCount val="3"/>
                <c:pt idx="0">
                  <c:v>705</c:v>
                </c:pt>
                <c:pt idx="1">
                  <c:v>697</c:v>
                </c:pt>
                <c:pt idx="2">
                  <c:v>1160</c:v>
                </c:pt>
              </c:numCache>
            </c:numRef>
          </c:val>
          <c:extLst>
            <c:ext xmlns:c16="http://schemas.microsoft.com/office/drawing/2014/chart" uri="{C3380CC4-5D6E-409C-BE32-E72D297353CC}">
              <c16:uniqueId val="{00000000-6159-4154-8CAE-78DD475351EF}"/>
            </c:ext>
          </c:extLst>
        </c:ser>
        <c:ser>
          <c:idx val="1"/>
          <c:order val="1"/>
          <c:tx>
            <c:strRef>
              <c:f>'6.2'!$D$5</c:f>
              <c:strCache>
                <c:ptCount val="1"/>
                <c:pt idx="0">
                  <c:v>Locals</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'6.2'!$A$7:$A$11</c15:sqref>
                  </c15:fullRef>
                </c:ext>
              </c:extLst>
              <c:f>('6.2'!$A$7:$A$8,'6.2'!$A$10)</c:f>
              <c:strCache>
                <c:ptCount val="3"/>
                <c:pt idx="0">
                  <c:v>Allied Health Professionals</c:v>
                </c:pt>
                <c:pt idx="1">
                  <c:v>Doctors (Including Specialists)</c:v>
                </c:pt>
                <c:pt idx="2">
                  <c:v>Nurse</c:v>
                </c:pt>
              </c:strCache>
            </c:strRef>
          </c:cat>
          <c:val>
            <c:numRef>
              <c:extLst>
                <c:ext xmlns:c15="http://schemas.microsoft.com/office/drawing/2012/chart" uri="{02D57815-91ED-43cb-92C2-25804820EDAC}">
                  <c15:fullRef>
                    <c15:sqref>'6.2'!$D$7:$D$11</c15:sqref>
                  </c15:fullRef>
                </c:ext>
              </c:extLst>
              <c:f>('6.2'!$D$7:$D$8,'6.2'!$D$10)</c:f>
              <c:numCache>
                <c:formatCode>#,##0</c:formatCode>
                <c:ptCount val="3"/>
                <c:pt idx="0">
                  <c:v>1427</c:v>
                </c:pt>
                <c:pt idx="1">
                  <c:v>490</c:v>
                </c:pt>
                <c:pt idx="2">
                  <c:v>1918</c:v>
                </c:pt>
              </c:numCache>
            </c:numRef>
          </c:val>
          <c:extLst>
            <c:ext xmlns:c16="http://schemas.microsoft.com/office/drawing/2014/chart" uri="{C3380CC4-5D6E-409C-BE32-E72D297353CC}">
              <c16:uniqueId val="{00000001-6159-4154-8CAE-78DD475351EF}"/>
            </c:ext>
          </c:extLst>
        </c:ser>
        <c:dLbls>
          <c:showLegendKey val="0"/>
          <c:showVal val="0"/>
          <c:showCatName val="0"/>
          <c:showSerName val="0"/>
          <c:showPercent val="0"/>
          <c:showBubbleSize val="0"/>
        </c:dLbls>
        <c:gapWidth val="182"/>
        <c:axId val="369193704"/>
        <c:axId val="369194088"/>
      </c:barChart>
      <c:catAx>
        <c:axId val="36919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194088"/>
        <c:crosses val="autoZero"/>
        <c:auto val="1"/>
        <c:lblAlgn val="ctr"/>
        <c:lblOffset val="100"/>
        <c:noMultiLvlLbl val="0"/>
      </c:catAx>
      <c:valAx>
        <c:axId val="369194088"/>
        <c:scaling>
          <c:orientation val="minMax"/>
          <c:max val="2000"/>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193704"/>
        <c:crosses val="autoZero"/>
        <c:crossBetween val="between"/>
      </c:valAx>
      <c:spPr>
        <a:noFill/>
        <a:ln>
          <a:solidFill>
            <a:schemeClr val="bg1">
              <a:lumMod val="75000"/>
            </a:schemeClr>
          </a:solidFill>
        </a:ln>
        <a:effectLst/>
      </c:spPr>
    </c:plotArea>
    <c:legend>
      <c:legendPos val="b"/>
      <c:layout>
        <c:manualLayout>
          <c:xMode val="edge"/>
          <c:yMode val="edge"/>
          <c:x val="0.1636030181632184"/>
          <c:y val="0.1996675715381033"/>
          <c:w val="0.19034247061581783"/>
          <c:h val="8.24941713187696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39176772297897"/>
          <c:y val="0.20947106187997686"/>
          <c:w val="0.46388888888888891"/>
          <c:h val="0.77314814814814814"/>
        </c:manualLayout>
      </c:layout>
      <c:doughnutChart>
        <c:varyColors val="1"/>
        <c:ser>
          <c:idx val="0"/>
          <c:order val="0"/>
          <c:spPr>
            <a:solidFill>
              <a:srgbClr val="F59D27"/>
            </a:solidFill>
          </c:spPr>
          <c:explosion val="9"/>
          <c:dPt>
            <c:idx val="0"/>
            <c:bubble3D val="0"/>
            <c:spPr>
              <a:solidFill>
                <a:schemeClr val="accent1">
                  <a:lumMod val="75000"/>
                </a:schemeClr>
              </a:solidFill>
            </c:spPr>
            <c:extLst>
              <c:ext xmlns:c16="http://schemas.microsoft.com/office/drawing/2014/chart" uri="{C3380CC4-5D6E-409C-BE32-E72D297353CC}">
                <c16:uniqueId val="{00000001-FDE7-434E-B56F-F546F93C0175}"/>
              </c:ext>
            </c:extLst>
          </c:dPt>
          <c:dPt>
            <c:idx val="1"/>
            <c:bubble3D val="0"/>
            <c:spPr>
              <a:solidFill>
                <a:schemeClr val="accent1">
                  <a:lumMod val="60000"/>
                  <a:lumOff val="40000"/>
                </a:schemeClr>
              </a:solidFill>
            </c:spPr>
            <c:extLst>
              <c:ext xmlns:c16="http://schemas.microsoft.com/office/drawing/2014/chart" uri="{C3380CC4-5D6E-409C-BE32-E72D297353CC}">
                <c16:uniqueId val="{00000003-FDE7-434E-B56F-F546F93C0175}"/>
              </c:ext>
            </c:extLst>
          </c:dPt>
          <c:dLbls>
            <c:dLbl>
              <c:idx val="0"/>
              <c:layout>
                <c:manualLayout>
                  <c:x val="-6.0882800608828003E-2"/>
                  <c:y val="-1.1299435028248588E-2"/>
                </c:manualLayout>
              </c:layout>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E7-434E-B56F-F546F93C0175}"/>
                </c:ext>
              </c:extLst>
            </c:dLbl>
            <c:spPr>
              <a:noFill/>
              <a:ln>
                <a:noFill/>
              </a:ln>
              <a:effectLst/>
            </c:spPr>
            <c:txPr>
              <a:bodyPr wrap="square" lIns="38100" tIns="19050" rIns="38100" bIns="19050" anchor="ctr">
                <a:spAutoFit/>
              </a:bodyPr>
              <a:lstStyle/>
              <a:p>
                <a:pPr>
                  <a:defRPr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'6.4'!$Z$20:$Z$21</c:f>
              <c:strCache>
                <c:ptCount val="2"/>
                <c:pt idx="0">
                  <c:v>Public</c:v>
                </c:pt>
                <c:pt idx="1">
                  <c:v>Private</c:v>
                </c:pt>
              </c:strCache>
            </c:strRef>
          </c:cat>
          <c:val>
            <c:numRef>
              <c:f>'6.4'!$AA$20:$AA$21</c:f>
              <c:numCache>
                <c:formatCode>#,##0_);\(#,##0\)</c:formatCode>
                <c:ptCount val="2"/>
                <c:pt idx="0">
                  <c:v>1634</c:v>
                </c:pt>
                <c:pt idx="1">
                  <c:v>103</c:v>
                </c:pt>
              </c:numCache>
            </c:numRef>
          </c:val>
          <c:extLst>
            <c:ext xmlns:c16="http://schemas.microsoft.com/office/drawing/2014/chart" uri="{C3380CC4-5D6E-409C-BE32-E72D297353CC}">
              <c16:uniqueId val="{00000004-FDE7-434E-B56F-F546F93C0175}"/>
            </c:ext>
          </c:extLst>
        </c:ser>
        <c:dLbls>
          <c:showLegendKey val="0"/>
          <c:showVal val="0"/>
          <c:showCatName val="1"/>
          <c:showSerName val="0"/>
          <c:showPercent val="1"/>
          <c:showBubbleSize val="0"/>
          <c:showLeaderLines val="1"/>
        </c:dLbls>
        <c:firstSliceAng val="0"/>
        <c:holeSize val="50"/>
      </c:doughnutChart>
    </c:plotArea>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31279773101691E-2"/>
          <c:y val="0.15832166644530424"/>
          <c:w val="0.90344609542465126"/>
          <c:h val="0.72569857986937436"/>
        </c:manualLayout>
      </c:layout>
      <c:barChart>
        <c:barDir val="col"/>
        <c:grouping val="clustered"/>
        <c:varyColors val="0"/>
        <c:ser>
          <c:idx val="0"/>
          <c:order val="0"/>
          <c:spPr>
            <a:solidFill>
              <a:schemeClr val="accent1">
                <a:lumMod val="75000"/>
              </a:schemeClr>
            </a:solidFill>
          </c:spPr>
          <c:invertIfNegative val="0"/>
          <c:cat>
            <c:strRef>
              <c:f>'6.4'!$A$17:$A$36</c:f>
              <c:strCache>
                <c:ptCount val="20"/>
                <c:pt idx="0">
                  <c:v>HA</c:v>
                </c:pt>
                <c:pt idx="1">
                  <c:v>HDH</c:v>
                </c:pt>
                <c:pt idx="2">
                  <c:v>SH</c:v>
                </c:pt>
                <c:pt idx="3">
                  <c:v>N</c:v>
                </c:pt>
                <c:pt idx="4">
                  <c:v>R</c:v>
                </c:pt>
                <c:pt idx="5">
                  <c:v>B</c:v>
                </c:pt>
                <c:pt idx="6">
                  <c:v>LH</c:v>
                </c:pt>
                <c:pt idx="7">
                  <c:v>K</c:v>
                </c:pt>
                <c:pt idx="8">
                  <c:v>AA</c:v>
                </c:pt>
                <c:pt idx="9">
                  <c:v>ADH</c:v>
                </c:pt>
                <c:pt idx="10">
                  <c:v>V</c:v>
                </c:pt>
                <c:pt idx="11">
                  <c:v>M</c:v>
                </c:pt>
                <c:pt idx="12">
                  <c:v>F</c:v>
                </c:pt>
                <c:pt idx="13">
                  <c:v>DH</c:v>
                </c:pt>
                <c:pt idx="14">
                  <c:v>TH</c:v>
                </c:pt>
                <c:pt idx="15">
                  <c:v>L</c:v>
                </c:pt>
                <c:pt idx="16">
                  <c:v>GA</c:v>
                </c:pt>
                <c:pt idx="17">
                  <c:v>GDH</c:v>
                </c:pt>
                <c:pt idx="18">
                  <c:v>GN</c:v>
                </c:pt>
                <c:pt idx="19">
                  <c:v>S</c:v>
                </c:pt>
              </c:strCache>
            </c:strRef>
          </c:cat>
          <c:val>
            <c:numRef>
              <c:f>'6.4'!$C$17:$C$36</c:f>
              <c:numCache>
                <c:formatCode>#,##0_);\(#,##0\)</c:formatCode>
                <c:ptCount val="20"/>
                <c:pt idx="0">
                  <c:v>82</c:v>
                </c:pt>
                <c:pt idx="1">
                  <c:v>109</c:v>
                </c:pt>
                <c:pt idx="2">
                  <c:v>16</c:v>
                </c:pt>
                <c:pt idx="3">
                  <c:v>60</c:v>
                </c:pt>
                <c:pt idx="4">
                  <c:v>94</c:v>
                </c:pt>
                <c:pt idx="5">
                  <c:v>63</c:v>
                </c:pt>
                <c:pt idx="6">
                  <c:v>55</c:v>
                </c:pt>
                <c:pt idx="7">
                  <c:v>47</c:v>
                </c:pt>
                <c:pt idx="8">
                  <c:v>49</c:v>
                </c:pt>
                <c:pt idx="9">
                  <c:v>67</c:v>
                </c:pt>
                <c:pt idx="10">
                  <c:v>7</c:v>
                </c:pt>
                <c:pt idx="11">
                  <c:v>46</c:v>
                </c:pt>
                <c:pt idx="12">
                  <c:v>38</c:v>
                </c:pt>
                <c:pt idx="13">
                  <c:v>39</c:v>
                </c:pt>
                <c:pt idx="14">
                  <c:v>112</c:v>
                </c:pt>
                <c:pt idx="15">
                  <c:v>113</c:v>
                </c:pt>
                <c:pt idx="16">
                  <c:v>67</c:v>
                </c:pt>
                <c:pt idx="17">
                  <c:v>111</c:v>
                </c:pt>
                <c:pt idx="18">
                  <c:v>33</c:v>
                </c:pt>
                <c:pt idx="19">
                  <c:v>69</c:v>
                </c:pt>
              </c:numCache>
            </c:numRef>
          </c:val>
          <c:extLst>
            <c:ext xmlns:c16="http://schemas.microsoft.com/office/drawing/2014/chart" uri="{C3380CC4-5D6E-409C-BE32-E72D297353CC}">
              <c16:uniqueId val="{00000000-9458-444B-86CF-9D9F04C1131B}"/>
            </c:ext>
          </c:extLst>
        </c:ser>
        <c:dLbls>
          <c:showLegendKey val="0"/>
          <c:showVal val="0"/>
          <c:showCatName val="0"/>
          <c:showSerName val="0"/>
          <c:showPercent val="0"/>
          <c:showBubbleSize val="0"/>
        </c:dLbls>
        <c:gapWidth val="150"/>
        <c:axId val="369247688"/>
        <c:axId val="133893504"/>
      </c:barChart>
      <c:catAx>
        <c:axId val="369247688"/>
        <c:scaling>
          <c:orientation val="minMax"/>
        </c:scaling>
        <c:delete val="0"/>
        <c:axPos val="b"/>
        <c:numFmt formatCode="General" sourceLinked="0"/>
        <c:majorTickMark val="none"/>
        <c:minorTickMark val="none"/>
        <c:tickLblPos val="nextTo"/>
        <c:crossAx val="133893504"/>
        <c:crosses val="autoZero"/>
        <c:auto val="1"/>
        <c:lblAlgn val="ctr"/>
        <c:lblOffset val="100"/>
        <c:noMultiLvlLbl val="0"/>
      </c:catAx>
      <c:valAx>
        <c:axId val="133893504"/>
        <c:scaling>
          <c:orientation val="minMax"/>
          <c:max val="120"/>
        </c:scaling>
        <c:delete val="0"/>
        <c:axPos val="l"/>
        <c:majorGridlines>
          <c:spPr>
            <a:ln>
              <a:solidFill>
                <a:schemeClr val="accent1">
                  <a:lumMod val="60000"/>
                  <a:lumOff val="40000"/>
                </a:schemeClr>
              </a:solidFill>
            </a:ln>
          </c:spPr>
        </c:majorGridlines>
        <c:numFmt formatCode="#,##0_);\(#,##0\)" sourceLinked="1"/>
        <c:majorTickMark val="none"/>
        <c:minorTickMark val="none"/>
        <c:tickLblPos val="nextTo"/>
        <c:crossAx val="369247688"/>
        <c:crosses val="autoZero"/>
        <c:crossBetween val="between"/>
      </c:valAx>
      <c:spPr>
        <a:solidFill>
          <a:schemeClr val="accent1">
            <a:lumMod val="40000"/>
            <a:lumOff val="60000"/>
          </a:schemeClr>
        </a:solidFill>
        <a:ln>
          <a:solidFill>
            <a:schemeClr val="bg1">
              <a:lumMod val="75000"/>
            </a:schemeClr>
          </a:solidFill>
        </a:ln>
      </c:spPr>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69271332646411E-2"/>
          <c:y val="0.18371810863768584"/>
          <c:w val="0.88572361788242582"/>
          <c:h val="0.68625388857466063"/>
        </c:manualLayout>
      </c:layout>
      <c:barChart>
        <c:barDir val="col"/>
        <c:grouping val="clustered"/>
        <c:varyColors val="0"/>
        <c:ser>
          <c:idx val="0"/>
          <c:order val="0"/>
          <c:spPr>
            <a:solidFill>
              <a:schemeClr val="accent5">
                <a:lumMod val="75000"/>
              </a:schemeClr>
            </a:solidFill>
          </c:spPr>
          <c:invertIfNegative val="0"/>
          <c:cat>
            <c:numRef>
              <c:f>'6.6'!$G$4:$S$4</c:f>
              <c:numCache>
                <c:formatCode>General_)</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'6.6'!$G$8:$S$8</c:f>
              <c:numCache>
                <c:formatCode>#,##0</c:formatCode>
                <c:ptCount val="13"/>
                <c:pt idx="0">
                  <c:v>13568</c:v>
                </c:pt>
                <c:pt idx="1">
                  <c:v>13996</c:v>
                </c:pt>
                <c:pt idx="2">
                  <c:v>13935</c:v>
                </c:pt>
                <c:pt idx="3">
                  <c:v>13058</c:v>
                </c:pt>
                <c:pt idx="4">
                  <c:v>12590</c:v>
                </c:pt>
                <c:pt idx="5">
                  <c:v>12720</c:v>
                </c:pt>
                <c:pt idx="6">
                  <c:v>12199</c:v>
                </c:pt>
                <c:pt idx="7">
                  <c:v>13247</c:v>
                </c:pt>
                <c:pt idx="8">
                  <c:v>15184</c:v>
                </c:pt>
                <c:pt idx="9">
                  <c:v>15771</c:v>
                </c:pt>
                <c:pt idx="10">
                  <c:v>11626</c:v>
                </c:pt>
                <c:pt idx="11">
                  <c:v>11039</c:v>
                </c:pt>
                <c:pt idx="12">
                  <c:v>12300</c:v>
                </c:pt>
              </c:numCache>
            </c:numRef>
          </c:val>
          <c:extLst>
            <c:ext xmlns:c16="http://schemas.microsoft.com/office/drawing/2014/chart" uri="{C3380CC4-5D6E-409C-BE32-E72D297353CC}">
              <c16:uniqueId val="{00000000-BCD8-42BA-AA70-200BF5F9B15F}"/>
            </c:ext>
          </c:extLst>
        </c:ser>
        <c:dLbls>
          <c:showLegendKey val="0"/>
          <c:showVal val="0"/>
          <c:showCatName val="0"/>
          <c:showSerName val="0"/>
          <c:showPercent val="0"/>
          <c:showBubbleSize val="0"/>
        </c:dLbls>
        <c:gapWidth val="150"/>
        <c:axId val="133890368"/>
        <c:axId val="133886056"/>
      </c:barChart>
      <c:catAx>
        <c:axId val="133890368"/>
        <c:scaling>
          <c:orientation val="minMax"/>
        </c:scaling>
        <c:delete val="0"/>
        <c:axPos val="b"/>
        <c:numFmt formatCode="General_)" sourceLinked="1"/>
        <c:majorTickMark val="out"/>
        <c:minorTickMark val="none"/>
        <c:tickLblPos val="nextTo"/>
        <c:txPr>
          <a:bodyPr/>
          <a:lstStyle/>
          <a:p>
            <a:pPr>
              <a:defRPr sz="1000" b="1"/>
            </a:pPr>
            <a:endParaRPr lang="en-US"/>
          </a:p>
        </c:txPr>
        <c:crossAx val="133886056"/>
        <c:crosses val="autoZero"/>
        <c:auto val="1"/>
        <c:lblAlgn val="ctr"/>
        <c:lblOffset val="100"/>
        <c:noMultiLvlLbl val="0"/>
      </c:catAx>
      <c:valAx>
        <c:axId val="133886056"/>
        <c:scaling>
          <c:orientation val="minMax"/>
        </c:scaling>
        <c:delete val="0"/>
        <c:axPos val="l"/>
        <c:majorGridlines>
          <c:spPr>
            <a:ln>
              <a:noFill/>
            </a:ln>
          </c:spPr>
        </c:majorGridlines>
        <c:numFmt formatCode="#,##0" sourceLinked="0"/>
        <c:majorTickMark val="out"/>
        <c:minorTickMark val="none"/>
        <c:tickLblPos val="nextTo"/>
        <c:spPr>
          <a:noFill/>
        </c:spPr>
        <c:txPr>
          <a:bodyPr/>
          <a:lstStyle/>
          <a:p>
            <a:pPr>
              <a:defRPr sz="900"/>
            </a:pPr>
            <a:endParaRPr lang="en-US"/>
          </a:p>
        </c:txPr>
        <c:crossAx val="133890368"/>
        <c:crosses val="autoZero"/>
        <c:crossBetween val="between"/>
      </c:valAx>
      <c:spPr>
        <a:solidFill>
          <a:schemeClr val="bg1"/>
        </a:solidFill>
        <a:ln>
          <a:solidFill>
            <a:schemeClr val="bg1">
              <a:lumMod val="65000"/>
            </a:schemeClr>
          </a:solidFill>
        </a:ln>
      </c:spPr>
    </c:plotArea>
    <c:plotVisOnly val="1"/>
    <c:dispBlanksAs val="gap"/>
    <c:showDLblsOverMax val="0"/>
  </c:chart>
  <c:spPr>
    <a:solidFill>
      <a:schemeClr val="accent5">
        <a:lumMod val="20000"/>
        <a:lumOff val="80000"/>
      </a:schemeClr>
    </a:solidFill>
  </c:spPr>
  <c:printSettings>
    <c:headerFooter/>
    <c:pageMargins b="0.750000000000005" l="0.70000000000000062" r="0.70000000000000062" t="0.750000000000005"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951002825315707E-2"/>
          <c:y val="0.19491910913405983"/>
          <c:w val="0.89146716942188731"/>
          <c:h val="0.68910104986876641"/>
        </c:manualLayout>
      </c:layout>
      <c:barChart>
        <c:barDir val="col"/>
        <c:grouping val="clustered"/>
        <c:varyColors val="0"/>
        <c:ser>
          <c:idx val="0"/>
          <c:order val="0"/>
          <c:spPr>
            <a:solidFill>
              <a:schemeClr val="accent5">
                <a:lumMod val="75000"/>
              </a:schemeClr>
            </a:solidFill>
          </c:spPr>
          <c:invertIfNegative val="0"/>
          <c:cat>
            <c:numRef>
              <c:f>'6.6'!$G$4:$S$4</c:f>
              <c:numCache>
                <c:formatCode>General_)</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'6.6'!$G$7:$S$7</c:f>
              <c:numCache>
                <c:formatCode>#,##0</c:formatCode>
                <c:ptCount val="13"/>
                <c:pt idx="0">
                  <c:v>263369</c:v>
                </c:pt>
                <c:pt idx="1">
                  <c:v>284462</c:v>
                </c:pt>
                <c:pt idx="2">
                  <c:v>268237</c:v>
                </c:pt>
                <c:pt idx="3">
                  <c:v>285331</c:v>
                </c:pt>
                <c:pt idx="4">
                  <c:v>311830</c:v>
                </c:pt>
                <c:pt idx="5">
                  <c:v>333585</c:v>
                </c:pt>
                <c:pt idx="6">
                  <c:v>312089</c:v>
                </c:pt>
                <c:pt idx="7">
                  <c:v>351659</c:v>
                </c:pt>
                <c:pt idx="8">
                  <c:v>345524</c:v>
                </c:pt>
                <c:pt idx="9">
                  <c:v>381376</c:v>
                </c:pt>
                <c:pt idx="10">
                  <c:v>197919</c:v>
                </c:pt>
                <c:pt idx="11">
                  <c:v>203323</c:v>
                </c:pt>
                <c:pt idx="12">
                  <c:v>340158</c:v>
                </c:pt>
              </c:numCache>
            </c:numRef>
          </c:val>
          <c:extLst>
            <c:ext xmlns:c16="http://schemas.microsoft.com/office/drawing/2014/chart" uri="{C3380CC4-5D6E-409C-BE32-E72D297353CC}">
              <c16:uniqueId val="{00000000-1459-48F9-A166-7B51489321C7}"/>
            </c:ext>
          </c:extLst>
        </c:ser>
        <c:dLbls>
          <c:showLegendKey val="0"/>
          <c:showVal val="0"/>
          <c:showCatName val="0"/>
          <c:showSerName val="0"/>
          <c:showPercent val="0"/>
          <c:showBubbleSize val="0"/>
        </c:dLbls>
        <c:gapWidth val="150"/>
        <c:axId val="133888016"/>
        <c:axId val="133892328"/>
      </c:barChart>
      <c:catAx>
        <c:axId val="133888016"/>
        <c:scaling>
          <c:orientation val="minMax"/>
        </c:scaling>
        <c:delete val="0"/>
        <c:axPos val="b"/>
        <c:numFmt formatCode="General_)" sourceLinked="1"/>
        <c:majorTickMark val="out"/>
        <c:minorTickMark val="none"/>
        <c:tickLblPos val="nextTo"/>
        <c:crossAx val="133892328"/>
        <c:crosses val="autoZero"/>
        <c:auto val="1"/>
        <c:lblAlgn val="ctr"/>
        <c:lblOffset val="100"/>
        <c:noMultiLvlLbl val="0"/>
      </c:catAx>
      <c:valAx>
        <c:axId val="133892328"/>
        <c:scaling>
          <c:orientation val="minMax"/>
          <c:max val="400000"/>
        </c:scaling>
        <c:delete val="0"/>
        <c:axPos val="l"/>
        <c:majorGridlines>
          <c:spPr>
            <a:ln>
              <a:noFill/>
            </a:ln>
          </c:spPr>
        </c:majorGridlines>
        <c:numFmt formatCode="#,##0" sourceLinked="1"/>
        <c:majorTickMark val="out"/>
        <c:minorTickMark val="none"/>
        <c:tickLblPos val="nextTo"/>
        <c:txPr>
          <a:bodyPr/>
          <a:lstStyle/>
          <a:p>
            <a:pPr>
              <a:defRPr sz="900"/>
            </a:pPr>
            <a:endParaRPr lang="en-US"/>
          </a:p>
        </c:txPr>
        <c:crossAx val="133888016"/>
        <c:crosses val="autoZero"/>
        <c:crossBetween val="between"/>
      </c:valAx>
      <c:spPr>
        <a:ln>
          <a:solidFill>
            <a:schemeClr val="bg1">
              <a:lumMod val="75000"/>
            </a:schemeClr>
          </a:solidFill>
        </a:ln>
      </c:spPr>
    </c:plotArea>
    <c:plotVisOnly val="1"/>
    <c:dispBlanksAs val="gap"/>
    <c:showDLblsOverMax val="0"/>
  </c:chart>
  <c:spPr>
    <a:solidFill>
      <a:schemeClr val="accent5">
        <a:lumMod val="20000"/>
        <a:lumOff val="80000"/>
      </a:schemeClr>
    </a:solidFill>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t>Figure 6.10: Number of Inpatient</a:t>
            </a:r>
            <a:r>
              <a:rPr lang="en-US" sz="1200" b="1" baseline="0"/>
              <a:t>s by speciality and sex, 2020</a:t>
            </a:r>
            <a:endParaRPr lang="en-US" sz="1200" b="1"/>
          </a:p>
        </c:rich>
      </c:tx>
      <c:layout>
        <c:manualLayout>
          <c:xMode val="edge"/>
          <c:yMode val="edge"/>
          <c:x val="0.2631987034229456"/>
          <c:y val="1.36402423667001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032913418407597"/>
          <c:y val="9.2378541428477068E-2"/>
          <c:w val="0.73407407118709356"/>
          <c:h val="0.8339194337859307"/>
        </c:manualLayout>
      </c:layout>
      <c:barChart>
        <c:barDir val="bar"/>
        <c:grouping val="clustered"/>
        <c:varyColors val="0"/>
        <c:ser>
          <c:idx val="0"/>
          <c:order val="0"/>
          <c:tx>
            <c:strRef>
              <c:f>'6.10'!$C$65</c:f>
              <c:strCache>
                <c:ptCount val="1"/>
                <c:pt idx="0">
                  <c:v>1,325 </c:v>
                </c:pt>
              </c:strCache>
            </c:strRef>
          </c:tx>
          <c:spPr>
            <a:solidFill>
              <a:srgbClr val="33CCCC"/>
            </a:solidFill>
            <a:ln>
              <a:noFill/>
            </a:ln>
            <a:effectLst/>
          </c:spPr>
          <c:invertIfNegative val="0"/>
          <c:cat>
            <c:strRef>
              <c:f>'6.10'!$A$67:$A$78</c:f>
              <c:strCache>
                <c:ptCount val="12"/>
                <c:pt idx="0">
                  <c:v>Obstetrics and gynaecology</c:v>
                </c:pt>
                <c:pt idx="1">
                  <c:v>Surgery</c:v>
                </c:pt>
                <c:pt idx="2">
                  <c:v>Cardiology</c:v>
                </c:pt>
                <c:pt idx="3">
                  <c:v>Orthopaedics</c:v>
                </c:pt>
                <c:pt idx="4">
                  <c:v>Pulmonology</c:v>
                </c:pt>
                <c:pt idx="5">
                  <c:v>Neurology</c:v>
                </c:pt>
                <c:pt idx="6">
                  <c:v>Urology</c:v>
                </c:pt>
                <c:pt idx="7">
                  <c:v>Onco surgery</c:v>
                </c:pt>
                <c:pt idx="8">
                  <c:v>Psychiatry</c:v>
                </c:pt>
                <c:pt idx="9">
                  <c:v>Nephrology</c:v>
                </c:pt>
                <c:pt idx="10">
                  <c:v>ENT</c:v>
                </c:pt>
                <c:pt idx="11">
                  <c:v>Gastroenterology</c:v>
                </c:pt>
              </c:strCache>
            </c:strRef>
          </c:cat>
          <c:val>
            <c:numRef>
              <c:f>'6.10'!$C$67:$C$78</c:f>
              <c:numCache>
                <c:formatCode>#,##0_);\(#,##0\)</c:formatCode>
                <c:ptCount val="12"/>
                <c:pt idx="0">
                  <c:v>6</c:v>
                </c:pt>
                <c:pt idx="1">
                  <c:v>668</c:v>
                </c:pt>
                <c:pt idx="2">
                  <c:v>598</c:v>
                </c:pt>
                <c:pt idx="3">
                  <c:v>459</c:v>
                </c:pt>
                <c:pt idx="4">
                  <c:v>254</c:v>
                </c:pt>
                <c:pt idx="5">
                  <c:v>316</c:v>
                </c:pt>
                <c:pt idx="6">
                  <c:v>236</c:v>
                </c:pt>
                <c:pt idx="7">
                  <c:v>111</c:v>
                </c:pt>
                <c:pt idx="8">
                  <c:v>100</c:v>
                </c:pt>
                <c:pt idx="9">
                  <c:v>62</c:v>
                </c:pt>
                <c:pt idx="10">
                  <c:v>57</c:v>
                </c:pt>
                <c:pt idx="11">
                  <c:v>37</c:v>
                </c:pt>
              </c:numCache>
            </c:numRef>
          </c:val>
          <c:extLst>
            <c:ext xmlns:c16="http://schemas.microsoft.com/office/drawing/2014/chart" uri="{C3380CC4-5D6E-409C-BE32-E72D297353CC}">
              <c16:uniqueId val="{00000000-CFD7-454B-8320-CEBDB59C567C}"/>
            </c:ext>
          </c:extLst>
        </c:ser>
        <c:ser>
          <c:idx val="1"/>
          <c:order val="1"/>
          <c:tx>
            <c:strRef>
              <c:f>'6.10'!$D$65</c:f>
              <c:strCache>
                <c:ptCount val="1"/>
                <c:pt idx="0">
                  <c:v>1,179 </c:v>
                </c:pt>
              </c:strCache>
            </c:strRef>
          </c:tx>
          <c:spPr>
            <a:solidFill>
              <a:srgbClr val="FFC000"/>
            </a:solidFill>
            <a:ln>
              <a:noFill/>
            </a:ln>
            <a:effectLst/>
          </c:spPr>
          <c:invertIfNegative val="0"/>
          <c:cat>
            <c:strRef>
              <c:f>'6.10'!$A$67:$A$78</c:f>
              <c:strCache>
                <c:ptCount val="12"/>
                <c:pt idx="0">
                  <c:v>Obstetrics and gynaecology</c:v>
                </c:pt>
                <c:pt idx="1">
                  <c:v>Surgery</c:v>
                </c:pt>
                <c:pt idx="2">
                  <c:v>Cardiology</c:v>
                </c:pt>
                <c:pt idx="3">
                  <c:v>Orthopaedics</c:v>
                </c:pt>
                <c:pt idx="4">
                  <c:v>Pulmonology</c:v>
                </c:pt>
                <c:pt idx="5">
                  <c:v>Neurology</c:v>
                </c:pt>
                <c:pt idx="6">
                  <c:v>Urology</c:v>
                </c:pt>
                <c:pt idx="7">
                  <c:v>Onco surgery</c:v>
                </c:pt>
                <c:pt idx="8">
                  <c:v>Psychiatry</c:v>
                </c:pt>
                <c:pt idx="9">
                  <c:v>Nephrology</c:v>
                </c:pt>
                <c:pt idx="10">
                  <c:v>ENT</c:v>
                </c:pt>
                <c:pt idx="11">
                  <c:v>Gastroenterology</c:v>
                </c:pt>
              </c:strCache>
            </c:strRef>
          </c:cat>
          <c:val>
            <c:numRef>
              <c:f>'6.10'!$D$67:$D$78</c:f>
              <c:numCache>
                <c:formatCode>#,##0_);\(#,##0\)</c:formatCode>
                <c:ptCount val="12"/>
                <c:pt idx="0">
                  <c:v>2007</c:v>
                </c:pt>
                <c:pt idx="1">
                  <c:v>357</c:v>
                </c:pt>
                <c:pt idx="2">
                  <c:v>267</c:v>
                </c:pt>
                <c:pt idx="3">
                  <c:v>256</c:v>
                </c:pt>
                <c:pt idx="4">
                  <c:v>343</c:v>
                </c:pt>
                <c:pt idx="5">
                  <c:v>178</c:v>
                </c:pt>
                <c:pt idx="6">
                  <c:v>82</c:v>
                </c:pt>
                <c:pt idx="7">
                  <c:v>193</c:v>
                </c:pt>
                <c:pt idx="8">
                  <c:v>111</c:v>
                </c:pt>
                <c:pt idx="9">
                  <c:v>78</c:v>
                </c:pt>
                <c:pt idx="10">
                  <c:v>42</c:v>
                </c:pt>
                <c:pt idx="11">
                  <c:v>40</c:v>
                </c:pt>
              </c:numCache>
            </c:numRef>
          </c:val>
          <c:extLst>
            <c:ext xmlns:c16="http://schemas.microsoft.com/office/drawing/2014/chart" uri="{C3380CC4-5D6E-409C-BE32-E72D297353CC}">
              <c16:uniqueId val="{00000001-CFD7-454B-8320-CEBDB59C567C}"/>
            </c:ext>
          </c:extLst>
        </c:ser>
        <c:dLbls>
          <c:showLegendKey val="0"/>
          <c:showVal val="0"/>
          <c:showCatName val="0"/>
          <c:showSerName val="0"/>
          <c:showPercent val="0"/>
          <c:showBubbleSize val="0"/>
        </c:dLbls>
        <c:gapWidth val="182"/>
        <c:axId val="1073263023"/>
        <c:axId val="1073275919"/>
      </c:barChart>
      <c:catAx>
        <c:axId val="10732630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275919"/>
        <c:crosses val="autoZero"/>
        <c:auto val="1"/>
        <c:lblAlgn val="ctr"/>
        <c:lblOffset val="100"/>
        <c:noMultiLvlLbl val="0"/>
      </c:catAx>
      <c:valAx>
        <c:axId val="1073275919"/>
        <c:scaling>
          <c:orientation val="minMax"/>
          <c:max val="2200"/>
          <c:min val="0"/>
        </c:scaling>
        <c:delete val="0"/>
        <c:axPos val="b"/>
        <c:majorGridlines>
          <c:spPr>
            <a:ln w="9525" cap="flat" cmpd="sng" algn="ctr">
              <a:solidFill>
                <a:srgbClr val="C4F2F1"/>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263023"/>
        <c:crosses val="autoZero"/>
        <c:crossBetween val="between"/>
      </c:valAx>
      <c:spPr>
        <a:noFill/>
        <a:ln>
          <a:solidFill>
            <a:schemeClr val="bg1">
              <a:lumMod val="85000"/>
            </a:schemeClr>
          </a:solidFill>
        </a:ln>
        <a:effectLst/>
      </c:spPr>
    </c:plotArea>
    <c:legend>
      <c:legendPos val="b"/>
      <c:layout>
        <c:manualLayout>
          <c:xMode val="edge"/>
          <c:yMode val="edge"/>
          <c:x val="0.57120243954703731"/>
          <c:y val="0.16496100985051043"/>
          <c:w val="0.16082459092478393"/>
          <c:h val="4.96692218108498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62077</xdr:colOff>
      <xdr:row>21</xdr:row>
      <xdr:rowOff>130941</xdr:rowOff>
    </xdr:from>
    <xdr:to>
      <xdr:col>6</xdr:col>
      <xdr:colOff>197069</xdr:colOff>
      <xdr:row>34</xdr:row>
      <xdr:rowOff>92842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390523</xdr:colOff>
      <xdr:row>21</xdr:row>
      <xdr:rowOff>143202</xdr:rowOff>
    </xdr:from>
    <xdr:to>
      <xdr:col>15</xdr:col>
      <xdr:colOff>122465</xdr:colOff>
      <xdr:row>34</xdr:row>
      <xdr:rowOff>54740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647026</xdr:colOff>
      <xdr:row>22</xdr:row>
      <xdr:rowOff>27215</xdr:rowOff>
    </xdr:from>
    <xdr:to>
      <xdr:col>15</xdr:col>
      <xdr:colOff>95249</xdr:colOff>
      <xdr:row>23</xdr:row>
      <xdr:rowOff>95250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912990" y="4245429"/>
          <a:ext cx="5544223"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Consolas" pitchFamily="49" charset="0"/>
              <a:ea typeface="+mn-ea"/>
              <a:cs typeface="Consolas" pitchFamily="49" charset="0"/>
            </a:rPr>
            <a:t>Figure 6.2: Distribution of Medical staff</a:t>
          </a:r>
          <a:r>
            <a:rPr lang="en-US" sz="1100" b="1" baseline="0">
              <a:solidFill>
                <a:schemeClr val="dk1"/>
              </a:solidFill>
              <a:effectLst/>
              <a:latin typeface="Consolas" pitchFamily="49" charset="0"/>
              <a:ea typeface="+mn-ea"/>
              <a:cs typeface="Consolas" pitchFamily="49" charset="0"/>
            </a:rPr>
            <a:t> by sex and locality, 2021</a:t>
          </a:r>
          <a:endParaRPr lang="en-US">
            <a:effectLst/>
            <a:latin typeface="Consolas" pitchFamily="49" charset="0"/>
            <a:cs typeface="Consolas" pitchFamily="49" charset="0"/>
          </a:endParaRPr>
        </a:p>
        <a:p>
          <a:endParaRPr lang="en-US" sz="1100"/>
        </a:p>
      </xdr:txBody>
    </xdr:sp>
    <xdr:clientData/>
  </xdr:twoCellAnchor>
  <xdr:twoCellAnchor>
    <xdr:from>
      <xdr:col>0</xdr:col>
      <xdr:colOff>719520</xdr:colOff>
      <xdr:row>21</xdr:row>
      <xdr:rowOff>234901</xdr:rowOff>
    </xdr:from>
    <xdr:to>
      <xdr:col>5</xdr:col>
      <xdr:colOff>268124</xdr:colOff>
      <xdr:row>22</xdr:row>
      <xdr:rowOff>244428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19520" y="4226330"/>
          <a:ext cx="4356461" cy="25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Consolas" pitchFamily="49" charset="0"/>
              <a:ea typeface="+mn-ea"/>
              <a:cs typeface="Consolas" pitchFamily="49" charset="0"/>
            </a:rPr>
            <a:t>Figure 6.1: Percentage of Health Personnel, 2021</a:t>
          </a:r>
          <a:endParaRPr lang="en-US">
            <a:effectLst/>
            <a:latin typeface="Consolas" pitchFamily="49" charset="0"/>
            <a:cs typeface="Consolas" pitchFamily="49" charset="0"/>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954034</xdr:colOff>
      <xdr:row>23</xdr:row>
      <xdr:rowOff>168685</xdr:rowOff>
    </xdr:from>
    <xdr:to>
      <xdr:col>21</xdr:col>
      <xdr:colOff>704849</xdr:colOff>
      <xdr:row>38</xdr:row>
      <xdr:rowOff>145641</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923570</xdr:colOff>
      <xdr:row>25</xdr:row>
      <xdr:rowOff>107540</xdr:rowOff>
    </xdr:from>
    <xdr:to>
      <xdr:col>9</xdr:col>
      <xdr:colOff>53770</xdr:colOff>
      <xdr:row>26</xdr:row>
      <xdr:rowOff>86789</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2018945" y="4908140"/>
          <a:ext cx="1206650" cy="169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a:t>Number of patients</a:t>
          </a:r>
        </a:p>
      </xdr:txBody>
    </xdr:sp>
    <xdr:clientData/>
  </xdr:twoCellAnchor>
  <xdr:twoCellAnchor>
    <xdr:from>
      <xdr:col>2</xdr:col>
      <xdr:colOff>952500</xdr:colOff>
      <xdr:row>39</xdr:row>
      <xdr:rowOff>85725</xdr:rowOff>
    </xdr:from>
    <xdr:to>
      <xdr:col>21</xdr:col>
      <xdr:colOff>734458</xdr:colOff>
      <xdr:row>53</xdr:row>
      <xdr:rowOff>161925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43724</xdr:colOff>
      <xdr:row>40</xdr:row>
      <xdr:rowOff>5166</xdr:rowOff>
    </xdr:from>
    <xdr:to>
      <xdr:col>18</xdr:col>
      <xdr:colOff>409575</xdr:colOff>
      <xdr:row>41</xdr:row>
      <xdr:rowOff>85725</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3215549" y="7710891"/>
          <a:ext cx="5852251" cy="271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Figure 6.12: Number of dealth and newly registered  cases  of thalassaemic patients,  2010 - 2022</a:t>
          </a:r>
          <a:endParaRPr lang="en-US">
            <a:effectLst/>
          </a:endParaRP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107157</xdr:colOff>
      <xdr:row>69</xdr:row>
      <xdr:rowOff>103754</xdr:rowOff>
    </xdr:from>
    <xdr:to>
      <xdr:col>6</xdr:col>
      <xdr:colOff>0</xdr:colOff>
      <xdr:row>85</xdr:row>
      <xdr:rowOff>41671</xdr:rowOff>
    </xdr:to>
    <xdr:graphicFrame macro="">
      <xdr:nvGraphicFramePr>
        <xdr:cNvPr id="53" name="Chart 52">
          <a:extLst>
            <a:ext uri="{FF2B5EF4-FFF2-40B4-BE49-F238E27FC236}">
              <a16:creationId xmlns:a16="http://schemas.microsoft.com/office/drawing/2014/main" id="{00000000-0008-0000-0D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464345</xdr:colOff>
      <xdr:row>70</xdr:row>
      <xdr:rowOff>17862</xdr:rowOff>
    </xdr:from>
    <xdr:to>
      <xdr:col>5</xdr:col>
      <xdr:colOff>990600</xdr:colOff>
      <xdr:row>71</xdr:row>
      <xdr:rowOff>19051</xdr:rowOff>
    </xdr:to>
    <xdr:sp macro="" textlink="">
      <xdr:nvSpPr>
        <xdr:cNvPr id="54" name="TextBox 53">
          <a:extLst>
            <a:ext uri="{FF2B5EF4-FFF2-40B4-BE49-F238E27FC236}">
              <a16:creationId xmlns:a16="http://schemas.microsoft.com/office/drawing/2014/main" id="{00000000-0008-0000-0D00-000036000000}"/>
            </a:ext>
          </a:extLst>
        </xdr:cNvPr>
        <xdr:cNvSpPr txBox="1"/>
      </xdr:nvSpPr>
      <xdr:spPr>
        <a:xfrm>
          <a:off x="464345" y="13067112"/>
          <a:ext cx="4898230" cy="163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50" b="1">
              <a:latin typeface="Consolas" pitchFamily="49" charset="0"/>
              <a:cs typeface="Consolas" pitchFamily="49" charset="0"/>
            </a:rPr>
            <a:t>Figure 6.12: Percentage of drug abuse </a:t>
          </a:r>
          <a:r>
            <a:rPr lang="en-US" sz="1000" b="1">
              <a:latin typeface="Consolas" pitchFamily="49" charset="0"/>
              <a:cs typeface="Consolas" pitchFamily="49" charset="0"/>
            </a:rPr>
            <a:t>cases</a:t>
          </a:r>
          <a:r>
            <a:rPr lang="en-US" sz="1050" b="1">
              <a:latin typeface="Consolas" pitchFamily="49" charset="0"/>
              <a:cs typeface="Consolas" pitchFamily="49" charset="0"/>
            </a:rPr>
            <a:t> by age group, 2016</a:t>
          </a:r>
        </a:p>
      </xdr:txBody>
    </xdr:sp>
    <xdr:clientData/>
  </xdr:twoCellAnchor>
  <xdr:twoCellAnchor>
    <xdr:from>
      <xdr:col>1</xdr:col>
      <xdr:colOff>369742</xdr:colOff>
      <xdr:row>53</xdr:row>
      <xdr:rowOff>72862</xdr:rowOff>
    </xdr:from>
    <xdr:to>
      <xdr:col>5</xdr:col>
      <xdr:colOff>586220</xdr:colOff>
      <xdr:row>53</xdr:row>
      <xdr:rowOff>76200</xdr:rowOff>
    </xdr:to>
    <xdr:sp macro="" textlink="">
      <xdr:nvSpPr>
        <xdr:cNvPr id="55" name="Line 4">
          <a:extLst>
            <a:ext uri="{FF2B5EF4-FFF2-40B4-BE49-F238E27FC236}">
              <a16:creationId xmlns:a16="http://schemas.microsoft.com/office/drawing/2014/main" id="{00000000-0008-0000-0D00-000037000000}"/>
            </a:ext>
          </a:extLst>
        </xdr:cNvPr>
        <xdr:cNvSpPr>
          <a:spLocks noChangeShapeType="1"/>
        </xdr:cNvSpPr>
      </xdr:nvSpPr>
      <xdr:spPr bwMode="auto">
        <a:xfrm>
          <a:off x="1074592" y="10369387"/>
          <a:ext cx="3883603" cy="3338"/>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1</xdr:col>
      <xdr:colOff>177510</xdr:colOff>
      <xdr:row>34</xdr:row>
      <xdr:rowOff>109104</xdr:rowOff>
    </xdr:from>
    <xdr:to>
      <xdr:col>5</xdr:col>
      <xdr:colOff>506556</xdr:colOff>
      <xdr:row>34</xdr:row>
      <xdr:rowOff>109104</xdr:rowOff>
    </xdr:to>
    <xdr:sp macro="" textlink="">
      <xdr:nvSpPr>
        <xdr:cNvPr id="56" name="Line 4">
          <a:extLst>
            <a:ext uri="{FF2B5EF4-FFF2-40B4-BE49-F238E27FC236}">
              <a16:creationId xmlns:a16="http://schemas.microsoft.com/office/drawing/2014/main" id="{00000000-0008-0000-0D00-000038000000}"/>
            </a:ext>
          </a:extLst>
        </xdr:cNvPr>
        <xdr:cNvSpPr>
          <a:spLocks noChangeShapeType="1"/>
        </xdr:cNvSpPr>
      </xdr:nvSpPr>
      <xdr:spPr bwMode="auto">
        <a:xfrm>
          <a:off x="882360" y="7329054"/>
          <a:ext cx="3996171"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0</xdr:col>
      <xdr:colOff>519545</xdr:colOff>
      <xdr:row>71</xdr:row>
      <xdr:rowOff>47625</xdr:rowOff>
    </xdr:from>
    <xdr:to>
      <xdr:col>5</xdr:col>
      <xdr:colOff>688398</xdr:colOff>
      <xdr:row>71</xdr:row>
      <xdr:rowOff>47625</xdr:rowOff>
    </xdr:to>
    <xdr:sp macro="" textlink="">
      <xdr:nvSpPr>
        <xdr:cNvPr id="57" name="Line 4">
          <a:extLst>
            <a:ext uri="{FF2B5EF4-FFF2-40B4-BE49-F238E27FC236}">
              <a16:creationId xmlns:a16="http://schemas.microsoft.com/office/drawing/2014/main" id="{00000000-0008-0000-0D00-000039000000}"/>
            </a:ext>
          </a:extLst>
        </xdr:cNvPr>
        <xdr:cNvSpPr>
          <a:spLocks noChangeShapeType="1"/>
        </xdr:cNvSpPr>
      </xdr:nvSpPr>
      <xdr:spPr bwMode="auto">
        <a:xfrm>
          <a:off x="519545" y="13258800"/>
          <a:ext cx="4540828" cy="0"/>
        </a:xfrm>
        <a:prstGeom prst="line">
          <a:avLst/>
        </a:prstGeom>
        <a:ln>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0</xdr:col>
      <xdr:colOff>138546</xdr:colOff>
      <xdr:row>53</xdr:row>
      <xdr:rowOff>51954</xdr:rowOff>
    </xdr:from>
    <xdr:to>
      <xdr:col>1</xdr:col>
      <xdr:colOff>251114</xdr:colOff>
      <xdr:row>54</xdr:row>
      <xdr:rowOff>43295</xdr:rowOff>
    </xdr:to>
    <xdr:sp macro="" textlink="">
      <xdr:nvSpPr>
        <xdr:cNvPr id="58" name="TextBox 57">
          <a:extLst>
            <a:ext uri="{FF2B5EF4-FFF2-40B4-BE49-F238E27FC236}">
              <a16:creationId xmlns:a16="http://schemas.microsoft.com/office/drawing/2014/main" id="{00000000-0008-0000-0D00-00003A000000}"/>
            </a:ext>
          </a:extLst>
        </xdr:cNvPr>
        <xdr:cNvSpPr txBox="1"/>
      </xdr:nvSpPr>
      <xdr:spPr>
        <a:xfrm>
          <a:off x="138546" y="10348479"/>
          <a:ext cx="817418" cy="15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Number of cases</a:t>
          </a:r>
          <a:endParaRPr lang="en-US" sz="700">
            <a:effectLst/>
          </a:endParaRPr>
        </a:p>
        <a:p>
          <a:endParaRPr lang="en-US" sz="700"/>
        </a:p>
      </xdr:txBody>
    </xdr:sp>
    <xdr:clientData/>
  </xdr:twoCellAnchor>
  <xdr:twoCellAnchor>
    <xdr:from>
      <xdr:col>0</xdr:col>
      <xdr:colOff>107157</xdr:colOff>
      <xdr:row>69</xdr:row>
      <xdr:rowOff>103754</xdr:rowOff>
    </xdr:from>
    <xdr:to>
      <xdr:col>6</xdr:col>
      <xdr:colOff>0</xdr:colOff>
      <xdr:row>85</xdr:row>
      <xdr:rowOff>41671</xdr:rowOff>
    </xdr:to>
    <xdr:graphicFrame macro="">
      <xdr:nvGraphicFramePr>
        <xdr:cNvPr id="59" name="Chart 58">
          <a:extLst>
            <a:ext uri="{FF2B5EF4-FFF2-40B4-BE49-F238E27FC236}">
              <a16:creationId xmlns:a16="http://schemas.microsoft.com/office/drawing/2014/main" id="{00000000-0008-0000-0D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464345</xdr:colOff>
      <xdr:row>70</xdr:row>
      <xdr:rowOff>17862</xdr:rowOff>
    </xdr:from>
    <xdr:to>
      <xdr:col>5</xdr:col>
      <xdr:colOff>990600</xdr:colOff>
      <xdr:row>71</xdr:row>
      <xdr:rowOff>19051</xdr:rowOff>
    </xdr:to>
    <xdr:sp macro="" textlink="">
      <xdr:nvSpPr>
        <xdr:cNvPr id="60" name="TextBox 59">
          <a:extLst>
            <a:ext uri="{FF2B5EF4-FFF2-40B4-BE49-F238E27FC236}">
              <a16:creationId xmlns:a16="http://schemas.microsoft.com/office/drawing/2014/main" id="{00000000-0008-0000-0D00-00003C000000}"/>
            </a:ext>
          </a:extLst>
        </xdr:cNvPr>
        <xdr:cNvSpPr txBox="1"/>
      </xdr:nvSpPr>
      <xdr:spPr>
        <a:xfrm>
          <a:off x="464345" y="13067112"/>
          <a:ext cx="4898230" cy="163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50" b="1">
              <a:latin typeface="Consolas" pitchFamily="49" charset="0"/>
              <a:cs typeface="Consolas" pitchFamily="49" charset="0"/>
            </a:rPr>
            <a:t>Figure 6.12: Percentage of drug abuse </a:t>
          </a:r>
          <a:r>
            <a:rPr lang="en-US" sz="1000" b="1">
              <a:latin typeface="Consolas" pitchFamily="49" charset="0"/>
              <a:cs typeface="Consolas" pitchFamily="49" charset="0"/>
            </a:rPr>
            <a:t>cases</a:t>
          </a:r>
          <a:r>
            <a:rPr lang="en-US" sz="1050" b="1">
              <a:latin typeface="Consolas" pitchFamily="49" charset="0"/>
              <a:cs typeface="Consolas" pitchFamily="49" charset="0"/>
            </a:rPr>
            <a:t> by age group, 2017</a:t>
          </a:r>
        </a:p>
      </xdr:txBody>
    </xdr:sp>
    <xdr:clientData/>
  </xdr:twoCellAnchor>
  <xdr:twoCellAnchor>
    <xdr:from>
      <xdr:col>1</xdr:col>
      <xdr:colOff>369742</xdr:colOff>
      <xdr:row>53</xdr:row>
      <xdr:rowOff>72862</xdr:rowOff>
    </xdr:from>
    <xdr:to>
      <xdr:col>5</xdr:col>
      <xdr:colOff>586220</xdr:colOff>
      <xdr:row>53</xdr:row>
      <xdr:rowOff>76200</xdr:rowOff>
    </xdr:to>
    <xdr:sp macro="" textlink="">
      <xdr:nvSpPr>
        <xdr:cNvPr id="61" name="Line 4">
          <a:extLst>
            <a:ext uri="{FF2B5EF4-FFF2-40B4-BE49-F238E27FC236}">
              <a16:creationId xmlns:a16="http://schemas.microsoft.com/office/drawing/2014/main" id="{00000000-0008-0000-0D00-00003D000000}"/>
            </a:ext>
          </a:extLst>
        </xdr:cNvPr>
        <xdr:cNvSpPr>
          <a:spLocks noChangeShapeType="1"/>
        </xdr:cNvSpPr>
      </xdr:nvSpPr>
      <xdr:spPr bwMode="auto">
        <a:xfrm>
          <a:off x="1074592" y="10369387"/>
          <a:ext cx="3883603" cy="3338"/>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1</xdr:col>
      <xdr:colOff>177510</xdr:colOff>
      <xdr:row>34</xdr:row>
      <xdr:rowOff>109104</xdr:rowOff>
    </xdr:from>
    <xdr:to>
      <xdr:col>5</xdr:col>
      <xdr:colOff>506556</xdr:colOff>
      <xdr:row>34</xdr:row>
      <xdr:rowOff>109104</xdr:rowOff>
    </xdr:to>
    <xdr:sp macro="" textlink="">
      <xdr:nvSpPr>
        <xdr:cNvPr id="62" name="Line 4">
          <a:extLst>
            <a:ext uri="{FF2B5EF4-FFF2-40B4-BE49-F238E27FC236}">
              <a16:creationId xmlns:a16="http://schemas.microsoft.com/office/drawing/2014/main" id="{00000000-0008-0000-0D00-00003E000000}"/>
            </a:ext>
          </a:extLst>
        </xdr:cNvPr>
        <xdr:cNvSpPr>
          <a:spLocks noChangeShapeType="1"/>
        </xdr:cNvSpPr>
      </xdr:nvSpPr>
      <xdr:spPr bwMode="auto">
        <a:xfrm>
          <a:off x="882360" y="7329054"/>
          <a:ext cx="3996171"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0</xdr:col>
      <xdr:colOff>519545</xdr:colOff>
      <xdr:row>71</xdr:row>
      <xdr:rowOff>47625</xdr:rowOff>
    </xdr:from>
    <xdr:to>
      <xdr:col>5</xdr:col>
      <xdr:colOff>688398</xdr:colOff>
      <xdr:row>71</xdr:row>
      <xdr:rowOff>47625</xdr:rowOff>
    </xdr:to>
    <xdr:sp macro="" textlink="">
      <xdr:nvSpPr>
        <xdr:cNvPr id="63" name="Line 4">
          <a:extLst>
            <a:ext uri="{FF2B5EF4-FFF2-40B4-BE49-F238E27FC236}">
              <a16:creationId xmlns:a16="http://schemas.microsoft.com/office/drawing/2014/main" id="{00000000-0008-0000-0D00-00003F000000}"/>
            </a:ext>
          </a:extLst>
        </xdr:cNvPr>
        <xdr:cNvSpPr>
          <a:spLocks noChangeShapeType="1"/>
        </xdr:cNvSpPr>
      </xdr:nvSpPr>
      <xdr:spPr bwMode="auto">
        <a:xfrm>
          <a:off x="519545" y="13258800"/>
          <a:ext cx="4540828"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0</xdr:col>
      <xdr:colOff>138546</xdr:colOff>
      <xdr:row>53</xdr:row>
      <xdr:rowOff>51954</xdr:rowOff>
    </xdr:from>
    <xdr:to>
      <xdr:col>1</xdr:col>
      <xdr:colOff>251114</xdr:colOff>
      <xdr:row>54</xdr:row>
      <xdr:rowOff>43295</xdr:rowOff>
    </xdr:to>
    <xdr:sp macro="" textlink="">
      <xdr:nvSpPr>
        <xdr:cNvPr id="64" name="TextBox 63">
          <a:extLst>
            <a:ext uri="{FF2B5EF4-FFF2-40B4-BE49-F238E27FC236}">
              <a16:creationId xmlns:a16="http://schemas.microsoft.com/office/drawing/2014/main" id="{00000000-0008-0000-0D00-000040000000}"/>
            </a:ext>
          </a:extLst>
        </xdr:cNvPr>
        <xdr:cNvSpPr txBox="1"/>
      </xdr:nvSpPr>
      <xdr:spPr>
        <a:xfrm>
          <a:off x="138546" y="10348479"/>
          <a:ext cx="817418" cy="15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Number of cases</a:t>
          </a:r>
          <a:endParaRPr lang="en-US" sz="700">
            <a:effectLst/>
          </a:endParaRPr>
        </a:p>
        <a:p>
          <a:endParaRPr lang="en-US" sz="700"/>
        </a:p>
      </xdr:txBody>
    </xdr:sp>
    <xdr:clientData/>
  </xdr:twoCellAnchor>
  <xdr:twoCellAnchor>
    <xdr:from>
      <xdr:col>0</xdr:col>
      <xdr:colOff>107157</xdr:colOff>
      <xdr:row>69</xdr:row>
      <xdr:rowOff>103754</xdr:rowOff>
    </xdr:from>
    <xdr:to>
      <xdr:col>6</xdr:col>
      <xdr:colOff>0</xdr:colOff>
      <xdr:row>85</xdr:row>
      <xdr:rowOff>41671</xdr:rowOff>
    </xdr:to>
    <xdr:graphicFrame macro="">
      <xdr:nvGraphicFramePr>
        <xdr:cNvPr id="65" name="Chart 64">
          <a:extLst>
            <a:ext uri="{FF2B5EF4-FFF2-40B4-BE49-F238E27FC236}">
              <a16:creationId xmlns:a16="http://schemas.microsoft.com/office/drawing/2014/main" id="{00000000-0008-0000-0D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464345</xdr:colOff>
      <xdr:row>70</xdr:row>
      <xdr:rowOff>17862</xdr:rowOff>
    </xdr:from>
    <xdr:to>
      <xdr:col>5</xdr:col>
      <xdr:colOff>990600</xdr:colOff>
      <xdr:row>71</xdr:row>
      <xdr:rowOff>19051</xdr:rowOff>
    </xdr:to>
    <xdr:sp macro="" textlink="">
      <xdr:nvSpPr>
        <xdr:cNvPr id="66" name="TextBox 65">
          <a:extLst>
            <a:ext uri="{FF2B5EF4-FFF2-40B4-BE49-F238E27FC236}">
              <a16:creationId xmlns:a16="http://schemas.microsoft.com/office/drawing/2014/main" id="{00000000-0008-0000-0D00-000042000000}"/>
            </a:ext>
          </a:extLst>
        </xdr:cNvPr>
        <xdr:cNvSpPr txBox="1"/>
      </xdr:nvSpPr>
      <xdr:spPr>
        <a:xfrm>
          <a:off x="464345" y="13067112"/>
          <a:ext cx="4898230" cy="163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50" b="1">
              <a:latin typeface="Consolas" pitchFamily="49" charset="0"/>
              <a:cs typeface="Consolas" pitchFamily="49" charset="0"/>
            </a:rPr>
            <a:t>Figure 6.12: Percentage of drug abuse </a:t>
          </a:r>
          <a:r>
            <a:rPr lang="en-US" sz="1000" b="1">
              <a:latin typeface="Consolas" pitchFamily="49" charset="0"/>
              <a:cs typeface="Consolas" pitchFamily="49" charset="0"/>
            </a:rPr>
            <a:t>cases</a:t>
          </a:r>
          <a:r>
            <a:rPr lang="en-US" sz="1050" b="1">
              <a:latin typeface="Consolas" pitchFamily="49" charset="0"/>
              <a:cs typeface="Consolas" pitchFamily="49" charset="0"/>
            </a:rPr>
            <a:t> by age group, 2016</a:t>
          </a:r>
        </a:p>
      </xdr:txBody>
    </xdr:sp>
    <xdr:clientData/>
  </xdr:twoCellAnchor>
  <xdr:twoCellAnchor>
    <xdr:from>
      <xdr:col>1</xdr:col>
      <xdr:colOff>369742</xdr:colOff>
      <xdr:row>53</xdr:row>
      <xdr:rowOff>72862</xdr:rowOff>
    </xdr:from>
    <xdr:to>
      <xdr:col>5</xdr:col>
      <xdr:colOff>586220</xdr:colOff>
      <xdr:row>53</xdr:row>
      <xdr:rowOff>76200</xdr:rowOff>
    </xdr:to>
    <xdr:sp macro="" textlink="">
      <xdr:nvSpPr>
        <xdr:cNvPr id="67" name="Line 4">
          <a:extLst>
            <a:ext uri="{FF2B5EF4-FFF2-40B4-BE49-F238E27FC236}">
              <a16:creationId xmlns:a16="http://schemas.microsoft.com/office/drawing/2014/main" id="{00000000-0008-0000-0D00-000043000000}"/>
            </a:ext>
          </a:extLst>
        </xdr:cNvPr>
        <xdr:cNvSpPr>
          <a:spLocks noChangeShapeType="1"/>
        </xdr:cNvSpPr>
      </xdr:nvSpPr>
      <xdr:spPr bwMode="auto">
        <a:xfrm>
          <a:off x="1074592" y="10369387"/>
          <a:ext cx="3883603" cy="3338"/>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0</xdr:col>
      <xdr:colOff>519545</xdr:colOff>
      <xdr:row>71</xdr:row>
      <xdr:rowOff>47625</xdr:rowOff>
    </xdr:from>
    <xdr:to>
      <xdr:col>5</xdr:col>
      <xdr:colOff>688398</xdr:colOff>
      <xdr:row>71</xdr:row>
      <xdr:rowOff>47625</xdr:rowOff>
    </xdr:to>
    <xdr:sp macro="" textlink="">
      <xdr:nvSpPr>
        <xdr:cNvPr id="68" name="Line 4">
          <a:extLst>
            <a:ext uri="{FF2B5EF4-FFF2-40B4-BE49-F238E27FC236}">
              <a16:creationId xmlns:a16="http://schemas.microsoft.com/office/drawing/2014/main" id="{00000000-0008-0000-0D00-000044000000}"/>
            </a:ext>
          </a:extLst>
        </xdr:cNvPr>
        <xdr:cNvSpPr>
          <a:spLocks noChangeShapeType="1"/>
        </xdr:cNvSpPr>
      </xdr:nvSpPr>
      <xdr:spPr bwMode="auto">
        <a:xfrm>
          <a:off x="519545" y="13258800"/>
          <a:ext cx="4540828" cy="0"/>
        </a:xfrm>
        <a:prstGeom prst="line">
          <a:avLst/>
        </a:prstGeom>
        <a:ln>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0</xdr:col>
      <xdr:colOff>138546</xdr:colOff>
      <xdr:row>53</xdr:row>
      <xdr:rowOff>51954</xdr:rowOff>
    </xdr:from>
    <xdr:to>
      <xdr:col>1</xdr:col>
      <xdr:colOff>251114</xdr:colOff>
      <xdr:row>54</xdr:row>
      <xdr:rowOff>43295</xdr:rowOff>
    </xdr:to>
    <xdr:sp macro="" textlink="">
      <xdr:nvSpPr>
        <xdr:cNvPr id="69" name="TextBox 68">
          <a:extLst>
            <a:ext uri="{FF2B5EF4-FFF2-40B4-BE49-F238E27FC236}">
              <a16:creationId xmlns:a16="http://schemas.microsoft.com/office/drawing/2014/main" id="{00000000-0008-0000-0D00-000045000000}"/>
            </a:ext>
          </a:extLst>
        </xdr:cNvPr>
        <xdr:cNvSpPr txBox="1"/>
      </xdr:nvSpPr>
      <xdr:spPr>
        <a:xfrm>
          <a:off x="138546" y="10348479"/>
          <a:ext cx="817418" cy="15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Number of cases</a:t>
          </a:r>
          <a:endParaRPr lang="en-US" sz="700">
            <a:effectLst/>
          </a:endParaRPr>
        </a:p>
        <a:p>
          <a:endParaRPr lang="en-US" sz="700"/>
        </a:p>
      </xdr:txBody>
    </xdr:sp>
    <xdr:clientData/>
  </xdr:twoCellAnchor>
  <xdr:twoCellAnchor>
    <xdr:from>
      <xdr:col>0</xdr:col>
      <xdr:colOff>142433</xdr:colOff>
      <xdr:row>32</xdr:row>
      <xdr:rowOff>148297</xdr:rowOff>
    </xdr:from>
    <xdr:to>
      <xdr:col>6</xdr:col>
      <xdr:colOff>834774</xdr:colOff>
      <xdr:row>50</xdr:row>
      <xdr:rowOff>53047</xdr:rowOff>
    </xdr:to>
    <xdr:graphicFrame macro="">
      <xdr:nvGraphicFramePr>
        <xdr:cNvPr id="70" name="Chart 69">
          <a:extLst>
            <a:ext uri="{FF2B5EF4-FFF2-40B4-BE49-F238E27FC236}">
              <a16:creationId xmlns:a16="http://schemas.microsoft.com/office/drawing/2014/main" id="{00000000-0008-0000-0D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113620</xdr:colOff>
      <xdr:row>51</xdr:row>
      <xdr:rowOff>154441</xdr:rowOff>
    </xdr:from>
    <xdr:to>
      <xdr:col>6</xdr:col>
      <xdr:colOff>770562</xdr:colOff>
      <xdr:row>68</xdr:row>
      <xdr:rowOff>144916</xdr:rowOff>
    </xdr:to>
    <xdr:graphicFrame macro="">
      <xdr:nvGraphicFramePr>
        <xdr:cNvPr id="71" name="Chart 70">
          <a:extLst>
            <a:ext uri="{FF2B5EF4-FFF2-40B4-BE49-F238E27FC236}">
              <a16:creationId xmlns:a16="http://schemas.microsoft.com/office/drawing/2014/main" id="{00000000-0008-0000-0D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107157</xdr:colOff>
      <xdr:row>69</xdr:row>
      <xdr:rowOff>103754</xdr:rowOff>
    </xdr:from>
    <xdr:to>
      <xdr:col>6</xdr:col>
      <xdr:colOff>759860</xdr:colOff>
      <xdr:row>85</xdr:row>
      <xdr:rowOff>41671</xdr:rowOff>
    </xdr:to>
    <xdr:graphicFrame macro="">
      <xdr:nvGraphicFramePr>
        <xdr:cNvPr id="72" name="Chart 71">
          <a:extLst>
            <a:ext uri="{FF2B5EF4-FFF2-40B4-BE49-F238E27FC236}">
              <a16:creationId xmlns:a16="http://schemas.microsoft.com/office/drawing/2014/main" id="{00000000-0008-0000-0D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464345</xdr:colOff>
      <xdr:row>70</xdr:row>
      <xdr:rowOff>17862</xdr:rowOff>
    </xdr:from>
    <xdr:to>
      <xdr:col>6</xdr:col>
      <xdr:colOff>279933</xdr:colOff>
      <xdr:row>71</xdr:row>
      <xdr:rowOff>19051</xdr:rowOff>
    </xdr:to>
    <xdr:sp macro="" textlink="">
      <xdr:nvSpPr>
        <xdr:cNvPr id="73" name="TextBox 72">
          <a:extLst>
            <a:ext uri="{FF2B5EF4-FFF2-40B4-BE49-F238E27FC236}">
              <a16:creationId xmlns:a16="http://schemas.microsoft.com/office/drawing/2014/main" id="{00000000-0008-0000-0D00-000049000000}"/>
            </a:ext>
          </a:extLst>
        </xdr:cNvPr>
        <xdr:cNvSpPr txBox="1"/>
      </xdr:nvSpPr>
      <xdr:spPr>
        <a:xfrm>
          <a:off x="464345" y="12185868"/>
          <a:ext cx="4927096" cy="164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50" b="1">
              <a:latin typeface="Consolas" pitchFamily="49" charset="0"/>
              <a:cs typeface="Consolas" pitchFamily="49" charset="0"/>
            </a:rPr>
            <a:t>Figure 6.15: Percentage of drug abuse </a:t>
          </a:r>
          <a:r>
            <a:rPr lang="en-US" sz="1000" b="1">
              <a:latin typeface="Consolas" pitchFamily="49" charset="0"/>
              <a:cs typeface="Consolas" pitchFamily="49" charset="0"/>
            </a:rPr>
            <a:t>cases</a:t>
          </a:r>
          <a:r>
            <a:rPr lang="en-US" sz="1050" b="1">
              <a:latin typeface="Consolas" pitchFamily="49" charset="0"/>
              <a:cs typeface="Consolas" pitchFamily="49" charset="0"/>
            </a:rPr>
            <a:t> by age group, 2020</a:t>
          </a:r>
        </a:p>
      </xdr:txBody>
    </xdr:sp>
    <xdr:clientData/>
  </xdr:twoCellAnchor>
  <xdr:twoCellAnchor>
    <xdr:from>
      <xdr:col>0</xdr:col>
      <xdr:colOff>138546</xdr:colOff>
      <xdr:row>53</xdr:row>
      <xdr:rowOff>51954</xdr:rowOff>
    </xdr:from>
    <xdr:to>
      <xdr:col>1</xdr:col>
      <xdr:colOff>251114</xdr:colOff>
      <xdr:row>54</xdr:row>
      <xdr:rowOff>43295</xdr:rowOff>
    </xdr:to>
    <xdr:sp macro="" textlink="">
      <xdr:nvSpPr>
        <xdr:cNvPr id="74" name="TextBox 73">
          <a:extLst>
            <a:ext uri="{FF2B5EF4-FFF2-40B4-BE49-F238E27FC236}">
              <a16:creationId xmlns:a16="http://schemas.microsoft.com/office/drawing/2014/main" id="{00000000-0008-0000-0D00-00004A000000}"/>
            </a:ext>
          </a:extLst>
        </xdr:cNvPr>
        <xdr:cNvSpPr txBox="1"/>
      </xdr:nvSpPr>
      <xdr:spPr>
        <a:xfrm>
          <a:off x="138546" y="10348479"/>
          <a:ext cx="817418" cy="15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Number of cases</a:t>
          </a:r>
          <a:endParaRPr lang="en-US" sz="700">
            <a:effectLst/>
          </a:endParaRPr>
        </a:p>
        <a:p>
          <a:endParaRPr lang="en-US" sz="700"/>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0.10541</cdr:x>
      <cdr:y>0.02999</cdr:y>
    </cdr:from>
    <cdr:to>
      <cdr:x>0.93731</cdr:x>
      <cdr:y>0.14211</cdr:y>
    </cdr:to>
    <cdr:sp macro="" textlink="">
      <cdr:nvSpPr>
        <cdr:cNvPr id="3" name="TextBox 2"/>
        <cdr:cNvSpPr txBox="1"/>
      </cdr:nvSpPr>
      <cdr:spPr>
        <a:xfrm xmlns:a="http://schemas.openxmlformats.org/drawingml/2006/main">
          <a:off x="649606" y="84554"/>
          <a:ext cx="5126731" cy="3161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900" b="1">
              <a:latin typeface="Consolas" pitchFamily="49" charset="0"/>
              <a:cs typeface="Consolas" pitchFamily="49" charset="0"/>
            </a:rPr>
            <a:t>Figure 6.13: Drug abuse cases reported</a:t>
          </a:r>
          <a:r>
            <a:rPr lang="en-US" sz="1000" b="1">
              <a:latin typeface="Consolas" pitchFamily="49" charset="0"/>
              <a:cs typeface="Consolas" pitchFamily="49" charset="0"/>
            </a:rPr>
            <a:t> </a:t>
          </a:r>
          <a:r>
            <a:rPr lang="en-US" sz="900" b="1">
              <a:latin typeface="Consolas" pitchFamily="49" charset="0"/>
              <a:cs typeface="Consolas" pitchFamily="49" charset="0"/>
            </a:rPr>
            <a:t>by age group,</a:t>
          </a:r>
          <a:r>
            <a:rPr lang="en-US" sz="900" b="1" baseline="0">
              <a:latin typeface="Consolas" pitchFamily="49" charset="0"/>
              <a:cs typeface="Consolas" pitchFamily="49" charset="0"/>
            </a:rPr>
            <a:t> 2010 - 2020</a:t>
          </a:r>
          <a:endParaRPr lang="en-US" sz="900" b="1">
            <a:latin typeface="Consolas" pitchFamily="49" charset="0"/>
            <a:cs typeface="Consolas" pitchFamily="49"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0.14494</cdr:x>
      <cdr:y>0.02431</cdr:y>
    </cdr:from>
    <cdr:to>
      <cdr:x>0.9482</cdr:x>
      <cdr:y>0.09421</cdr:y>
    </cdr:to>
    <cdr:sp macro="" textlink="">
      <cdr:nvSpPr>
        <cdr:cNvPr id="2" name="TextBox 1"/>
        <cdr:cNvSpPr txBox="1"/>
      </cdr:nvSpPr>
      <cdr:spPr>
        <a:xfrm xmlns:a="http://schemas.openxmlformats.org/drawingml/2006/main">
          <a:off x="762928" y="66675"/>
          <a:ext cx="4228172" cy="19176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latin typeface="Consolas" pitchFamily="49" charset="0"/>
              <a:cs typeface="Consolas" pitchFamily="49" charset="0"/>
            </a:rPr>
            <a:t>Figure 6.14:</a:t>
          </a:r>
          <a:r>
            <a:rPr lang="en-US" sz="1050" b="1" baseline="0">
              <a:latin typeface="Consolas" pitchFamily="49" charset="0"/>
              <a:cs typeface="Consolas" pitchFamily="49" charset="0"/>
            </a:rPr>
            <a:t> Number of </a:t>
          </a:r>
          <a:r>
            <a:rPr lang="en-US" sz="1050" b="1">
              <a:latin typeface="Consolas" pitchFamily="49" charset="0"/>
              <a:cs typeface="Consolas" pitchFamily="49" charset="0"/>
            </a:rPr>
            <a:t>drug abuse cases, 2001 - 2020</a:t>
          </a:r>
        </a:p>
      </cdr:txBody>
    </cdr:sp>
  </cdr:relSizeAnchor>
  <cdr:relSizeAnchor xmlns:cdr="http://schemas.openxmlformats.org/drawingml/2006/chartDrawing">
    <cdr:from>
      <cdr:x>0.0107</cdr:x>
      <cdr:y>0.89056</cdr:y>
    </cdr:from>
    <cdr:to>
      <cdr:x>0.97455</cdr:x>
      <cdr:y>0.99754</cdr:y>
    </cdr:to>
    <cdr:sp macro="" textlink="">
      <cdr:nvSpPr>
        <cdr:cNvPr id="3" name="TextBox 2"/>
        <cdr:cNvSpPr txBox="1"/>
      </cdr:nvSpPr>
      <cdr:spPr>
        <a:xfrm xmlns:a="http://schemas.openxmlformats.org/drawingml/2006/main">
          <a:off x="56402" y="2421910"/>
          <a:ext cx="5079184" cy="290951"/>
        </a:xfrm>
        <a:prstGeom xmlns:a="http://schemas.openxmlformats.org/drawingml/2006/main" prst="rect">
          <a:avLst/>
        </a:prstGeom>
        <a:solidFill xmlns:a="http://schemas.openxmlformats.org/drawingml/2006/main">
          <a:schemeClr val="bg1">
            <a:lumMod val="95000"/>
          </a:schemeClr>
        </a:solidFill>
      </cdr:spPr>
      <cdr:txBody>
        <a:bodyPr xmlns:a="http://schemas.openxmlformats.org/drawingml/2006/main" vertOverflow="clip" wrap="square" rtlCol="0"/>
        <a:lstStyle xmlns:a="http://schemas.openxmlformats.org/drawingml/2006/main"/>
        <a:p xmlns:a="http://schemas.openxmlformats.org/drawingml/2006/main">
          <a:r>
            <a:rPr lang="en-US" sz="600" b="1" i="1"/>
            <a:t>Note:</a:t>
          </a:r>
          <a:r>
            <a:rPr lang="en-US" sz="600" i="1"/>
            <a:t> Before 2017, the figures were the number of arrests made for each age category. From 2017 onwards, the figures will be the unique number of persons under each age category. Due to this reason, the figures will be much lesser than the previous years.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59914</xdr:colOff>
      <xdr:row>60</xdr:row>
      <xdr:rowOff>128433</xdr:rowOff>
    </xdr:from>
    <xdr:to>
      <xdr:col>7</xdr:col>
      <xdr:colOff>278989</xdr:colOff>
      <xdr:row>77</xdr:row>
      <xdr:rowOff>118909</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0.1563</cdr:x>
      <cdr:y>0.03472</cdr:y>
    </cdr:from>
    <cdr:to>
      <cdr:x>0.92236</cdr:x>
      <cdr:y>0.15278</cdr:y>
    </cdr:to>
    <cdr:sp macro="" textlink="">
      <cdr:nvSpPr>
        <cdr:cNvPr id="2" name="TextBox 1"/>
        <cdr:cNvSpPr txBox="1"/>
      </cdr:nvSpPr>
      <cdr:spPr>
        <a:xfrm xmlns:a="http://schemas.openxmlformats.org/drawingml/2006/main">
          <a:off x="980881" y="94395"/>
          <a:ext cx="4807628" cy="3209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Candara" pitchFamily="34" charset="0"/>
              <a:ea typeface="+mn-ea"/>
              <a:cs typeface="+mn-cs"/>
            </a:rPr>
            <a:t>Figure 6.16: Number of newly detected tuberculosis cases, 2009 - 2020</a:t>
          </a:r>
          <a:endParaRPr lang="en-US" sz="1200" b="1">
            <a:effectLst/>
            <a:latin typeface="Candara" pitchFamily="34" charset="0"/>
          </a:endParaRPr>
        </a:p>
        <a:p xmlns:a="http://schemas.openxmlformats.org/drawingml/2006/main">
          <a:endParaRPr lang="en-US" sz="1100"/>
        </a:p>
      </cdr:txBody>
    </cdr:sp>
  </cdr:relSizeAnchor>
  <cdr:relSizeAnchor xmlns:cdr="http://schemas.openxmlformats.org/drawingml/2006/chartDrawing">
    <cdr:from>
      <cdr:x>0.00759</cdr:x>
      <cdr:y>0.10417</cdr:y>
    </cdr:from>
    <cdr:to>
      <cdr:x>0.13809</cdr:x>
      <cdr:y>0.16658</cdr:y>
    </cdr:to>
    <cdr:sp macro="" textlink="">
      <cdr:nvSpPr>
        <cdr:cNvPr id="3" name="TextBox 2"/>
        <cdr:cNvSpPr txBox="1"/>
      </cdr:nvSpPr>
      <cdr:spPr>
        <a:xfrm xmlns:a="http://schemas.openxmlformats.org/drawingml/2006/main">
          <a:off x="47642" y="285751"/>
          <a:ext cx="819134" cy="1712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700" b="1"/>
            <a:t>in </a:t>
          </a:r>
          <a:r>
            <a:rPr lang="en-US" sz="800" b="1"/>
            <a:t>numbers</a:t>
          </a:r>
          <a:endParaRPr lang="en-US" sz="700" b="1"/>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533737</xdr:colOff>
      <xdr:row>154</xdr:row>
      <xdr:rowOff>99648</xdr:rowOff>
    </xdr:from>
    <xdr:to>
      <xdr:col>13</xdr:col>
      <xdr:colOff>180975</xdr:colOff>
      <xdr:row>171</xdr:row>
      <xdr:rowOff>142875</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62812</xdr:colOff>
      <xdr:row>20</xdr:row>
      <xdr:rowOff>88556</xdr:rowOff>
    </xdr:from>
    <xdr:to>
      <xdr:col>5</xdr:col>
      <xdr:colOff>175299</xdr:colOff>
      <xdr:row>34</xdr:row>
      <xdr:rowOff>133350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496652</xdr:colOff>
      <xdr:row>20</xdr:row>
      <xdr:rowOff>140986</xdr:rowOff>
    </xdr:from>
    <xdr:to>
      <xdr:col>13</xdr:col>
      <xdr:colOff>17162</xdr:colOff>
      <xdr:row>35</xdr:row>
      <xdr:rowOff>5578</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838199</xdr:colOff>
      <xdr:row>21</xdr:row>
      <xdr:rowOff>49509</xdr:rowOff>
    </xdr:from>
    <xdr:to>
      <xdr:col>13</xdr:col>
      <xdr:colOff>95250</xdr:colOff>
      <xdr:row>23</xdr:row>
      <xdr:rowOff>57150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848349" y="4869159"/>
          <a:ext cx="5562601" cy="38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Consolas" pitchFamily="49" charset="0"/>
              <a:ea typeface="+mn-ea"/>
              <a:cs typeface="Consolas" pitchFamily="49" charset="0"/>
            </a:rPr>
            <a:t>Figure 6.4: Number of</a:t>
          </a:r>
          <a:r>
            <a:rPr lang="en-US" sz="1050" b="1" baseline="0">
              <a:solidFill>
                <a:schemeClr val="dk1"/>
              </a:solidFill>
              <a:effectLst/>
              <a:latin typeface="Consolas" pitchFamily="49" charset="0"/>
              <a:ea typeface="+mn-ea"/>
              <a:cs typeface="Consolas" pitchFamily="49" charset="0"/>
            </a:rPr>
            <a:t> local and expatriate health personnel by type, </a:t>
          </a:r>
          <a:r>
            <a:rPr lang="en-MY" sz="1050" b="1" baseline="0">
              <a:solidFill>
                <a:schemeClr val="dk1"/>
              </a:solidFill>
              <a:effectLst/>
              <a:latin typeface="Consolas" pitchFamily="49" charset="0"/>
              <a:ea typeface="+mn-ea"/>
              <a:cs typeface="Consolas" pitchFamily="49" charset="0"/>
            </a:rPr>
            <a:t>2021</a:t>
          </a:r>
          <a:endParaRPr lang="en-US" sz="1050">
            <a:effectLst/>
            <a:latin typeface="Consolas" pitchFamily="49" charset="0"/>
            <a:cs typeface="Consolas" pitchFamily="49" charset="0"/>
          </a:endParaRPr>
        </a:p>
        <a:p>
          <a:endParaRPr lang="en-US" sz="1050"/>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0.03055</cdr:y>
    </cdr:from>
    <cdr:to>
      <cdr:x>1</cdr:x>
      <cdr:y>0.18557</cdr:y>
    </cdr:to>
    <cdr:sp macro="" textlink="">
      <cdr:nvSpPr>
        <cdr:cNvPr id="2" name="TextBox 1"/>
        <cdr:cNvSpPr txBox="1"/>
      </cdr:nvSpPr>
      <cdr:spPr>
        <a:xfrm xmlns:a="http://schemas.openxmlformats.org/drawingml/2006/main">
          <a:off x="0" y="79367"/>
          <a:ext cx="4341716" cy="40273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000" b="1">
              <a:effectLst/>
              <a:latin typeface="Consolas" pitchFamily="49" charset="0"/>
              <a:ea typeface="+mn-ea"/>
              <a:cs typeface="Consolas" pitchFamily="49" charset="0"/>
            </a:rPr>
            <a:t>Figure 6.3: Percenatge of Local and Expatriate health personnel, </a:t>
          </a:r>
          <a:r>
            <a:rPr lang="en-MY" sz="1000" b="1">
              <a:effectLst/>
              <a:latin typeface="Consolas" pitchFamily="49" charset="0"/>
              <a:ea typeface="+mn-ea"/>
              <a:cs typeface="Consolas" pitchFamily="49" charset="0"/>
            </a:rPr>
            <a:t>2021</a:t>
          </a:r>
          <a:endParaRPr lang="en-US" sz="1000">
            <a:effectLst/>
            <a:latin typeface="Consolas" pitchFamily="49" charset="0"/>
            <a:cs typeface="Consolas" pitchFamily="49" charset="0"/>
          </a:endParaRPr>
        </a:p>
        <a:p xmlns:a="http://schemas.openxmlformats.org/drawingml/2006/main">
          <a:endParaRPr lang="en-US" sz="1100">
            <a:latin typeface="Consolas" pitchFamily="49" charset="0"/>
            <a:cs typeface="Consolas" pitchFamily="49"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123824</xdr:colOff>
      <xdr:row>44</xdr:row>
      <xdr:rowOff>76200</xdr:rowOff>
    </xdr:from>
    <xdr:to>
      <xdr:col>8</xdr:col>
      <xdr:colOff>0</xdr:colOff>
      <xdr:row>62</xdr:row>
      <xdr:rowOff>19050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46</xdr:row>
      <xdr:rowOff>123825</xdr:rowOff>
    </xdr:from>
    <xdr:to>
      <xdr:col>7</xdr:col>
      <xdr:colOff>380999</xdr:colOff>
      <xdr:row>46</xdr:row>
      <xdr:rowOff>123825</xdr:rowOff>
    </xdr:to>
    <xdr:sp macro="" textlink="">
      <xdr:nvSpPr>
        <xdr:cNvPr id="3" name="Line 4">
          <a:extLst>
            <a:ext uri="{FF2B5EF4-FFF2-40B4-BE49-F238E27FC236}">
              <a16:creationId xmlns:a16="http://schemas.microsoft.com/office/drawing/2014/main" id="{00000000-0008-0000-0300-000003000000}"/>
            </a:ext>
          </a:extLst>
        </xdr:cNvPr>
        <xdr:cNvSpPr>
          <a:spLocks noChangeShapeType="1"/>
        </xdr:cNvSpPr>
      </xdr:nvSpPr>
      <xdr:spPr bwMode="auto">
        <a:xfrm flipV="1">
          <a:off x="428625" y="8915400"/>
          <a:ext cx="5857874"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0</xdr:col>
      <xdr:colOff>133350</xdr:colOff>
      <xdr:row>63</xdr:row>
      <xdr:rowOff>66675</xdr:rowOff>
    </xdr:from>
    <xdr:to>
      <xdr:col>8</xdr:col>
      <xdr:colOff>0</xdr:colOff>
      <xdr:row>77</xdr:row>
      <xdr:rowOff>142875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418389</xdr:colOff>
      <xdr:row>63</xdr:row>
      <xdr:rowOff>122490</xdr:rowOff>
    </xdr:from>
    <xdr:to>
      <xdr:col>8</xdr:col>
      <xdr:colOff>0</xdr:colOff>
      <xdr:row>64</xdr:row>
      <xdr:rowOff>142430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418389" y="12152565"/>
          <a:ext cx="6096711" cy="210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Consolas" pitchFamily="49" charset="0"/>
              <a:ea typeface="+mn-ea"/>
              <a:cs typeface="Consolas" pitchFamily="49" charset="0"/>
            </a:rPr>
            <a:t>Figure 6.6: Percentage of inpatients bed in public and private sector, 2017</a:t>
          </a:r>
          <a:endParaRPr lang="en-US" sz="1000">
            <a:effectLst/>
            <a:latin typeface="Consolas" pitchFamily="49" charset="0"/>
            <a:cs typeface="Consolas" pitchFamily="49" charset="0"/>
          </a:endParaRPr>
        </a:p>
        <a:p>
          <a:endParaRPr lang="en-US" sz="1100"/>
        </a:p>
      </xdr:txBody>
    </xdr:sp>
    <xdr:clientData/>
  </xdr:twoCellAnchor>
  <xdr:twoCellAnchor>
    <xdr:from>
      <xdr:col>0</xdr:col>
      <xdr:colOff>476250</xdr:colOff>
      <xdr:row>64</xdr:row>
      <xdr:rowOff>137979</xdr:rowOff>
    </xdr:from>
    <xdr:to>
      <xdr:col>8</xdr:col>
      <xdr:colOff>0</xdr:colOff>
      <xdr:row>64</xdr:row>
      <xdr:rowOff>137979</xdr:rowOff>
    </xdr:to>
    <xdr:sp macro="" textlink="">
      <xdr:nvSpPr>
        <xdr:cNvPr id="6" name="Line 4">
          <a:extLst>
            <a:ext uri="{FF2B5EF4-FFF2-40B4-BE49-F238E27FC236}">
              <a16:creationId xmlns:a16="http://schemas.microsoft.com/office/drawing/2014/main" id="{00000000-0008-0000-0300-000006000000}"/>
            </a:ext>
          </a:extLst>
        </xdr:cNvPr>
        <xdr:cNvSpPr>
          <a:spLocks noChangeShapeType="1"/>
        </xdr:cNvSpPr>
      </xdr:nvSpPr>
      <xdr:spPr bwMode="auto">
        <a:xfrm flipV="1">
          <a:off x="476250" y="12358554"/>
          <a:ext cx="6038850"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0.02435</cdr:x>
      <cdr:y>0.05932</cdr:y>
    </cdr:from>
    <cdr:to>
      <cdr:x>0.96651</cdr:x>
      <cdr:y>0.1243</cdr:y>
    </cdr:to>
    <cdr:sp macro="" textlink="">
      <cdr:nvSpPr>
        <cdr:cNvPr id="2" name="TextBox 1"/>
        <cdr:cNvSpPr txBox="1"/>
      </cdr:nvSpPr>
      <cdr:spPr>
        <a:xfrm xmlns:a="http://schemas.openxmlformats.org/drawingml/2006/main">
          <a:off x="152401" y="200024"/>
          <a:ext cx="5895975" cy="21908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latin typeface="Consolas" pitchFamily="49" charset="0"/>
              <a:cs typeface="Consolas" pitchFamily="49" charset="0"/>
            </a:rPr>
            <a:t>Figure 6.5: Percentage of inpatients bed in public and private sector, 2017</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82096</xdr:colOff>
      <xdr:row>14</xdr:row>
      <xdr:rowOff>21259</xdr:rowOff>
    </xdr:from>
    <xdr:to>
      <xdr:col>11</xdr:col>
      <xdr:colOff>261676</xdr:colOff>
      <xdr:row>27</xdr:row>
      <xdr:rowOff>100240</xdr:rowOff>
    </xdr:to>
    <xdr:graphicFrame macro="">
      <xdr:nvGraphicFramePr>
        <xdr:cNvPr id="2" name="Char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460549</xdr:colOff>
      <xdr:row>14</xdr:row>
      <xdr:rowOff>40368</xdr:rowOff>
    </xdr:from>
    <xdr:to>
      <xdr:col>20</xdr:col>
      <xdr:colOff>22679</xdr:colOff>
      <xdr:row>27</xdr:row>
      <xdr:rowOff>151493</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0.06504</cdr:x>
      <cdr:y>0.02292</cdr:y>
    </cdr:from>
    <cdr:to>
      <cdr:x>0.99187</cdr:x>
      <cdr:y>0.17515</cdr:y>
    </cdr:to>
    <cdr:sp macro="" textlink="">
      <cdr:nvSpPr>
        <cdr:cNvPr id="3" name="TextBox 2"/>
        <cdr:cNvSpPr txBox="1"/>
      </cdr:nvSpPr>
      <cdr:spPr>
        <a:xfrm xmlns:a="http://schemas.openxmlformats.org/drawingml/2006/main">
          <a:off x="306655" y="60608"/>
          <a:ext cx="4369888" cy="40254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000" b="1" i="0" baseline="0">
              <a:effectLst/>
              <a:latin typeface="Consolas" pitchFamily="49" charset="0"/>
              <a:ea typeface="+mn-ea"/>
              <a:cs typeface="Consolas" pitchFamily="49" charset="0"/>
            </a:rPr>
            <a:t>Figure 6.7:  In - patient health care  in  Indira Gandhi Memorial Hospital,  2010 - 2022</a:t>
          </a:r>
          <a:endParaRPr lang="en-US" sz="1000" b="1">
            <a:effectLst/>
            <a:latin typeface="Consolas" pitchFamily="49" charset="0"/>
            <a:cs typeface="Consolas" pitchFamily="49" charset="0"/>
          </a:endParaRPr>
        </a:p>
        <a:p xmlns:a="http://schemas.openxmlformats.org/drawingml/2006/main">
          <a:endParaRPr lang="en-US" sz="1050">
            <a:latin typeface="Consolas" pitchFamily="49" charset="0"/>
            <a:cs typeface="Consolas" pitchFamily="49" charset="0"/>
          </a:endParaRPr>
        </a:p>
      </cdr:txBody>
    </cdr:sp>
  </cdr:relSizeAnchor>
  <cdr:relSizeAnchor xmlns:cdr="http://schemas.openxmlformats.org/drawingml/2006/chartDrawing">
    <cdr:from>
      <cdr:x>0</cdr:x>
      <cdr:y>0.09114</cdr:y>
    </cdr:from>
    <cdr:to>
      <cdr:x>0.1628</cdr:x>
      <cdr:y>0.14975</cdr:y>
    </cdr:to>
    <cdr:sp macro="" textlink="">
      <cdr:nvSpPr>
        <cdr:cNvPr id="4" name="TextBox 3"/>
        <cdr:cNvSpPr txBox="1"/>
      </cdr:nvSpPr>
      <cdr:spPr>
        <a:xfrm xmlns:a="http://schemas.openxmlformats.org/drawingml/2006/main">
          <a:off x="0" y="241863"/>
          <a:ext cx="835259" cy="1555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t>In</a:t>
          </a:r>
          <a:r>
            <a:rPr lang="en-US" sz="900" b="1"/>
            <a:t> numbers</a:t>
          </a:r>
        </a:p>
      </cdr:txBody>
    </cdr:sp>
  </cdr:relSizeAnchor>
</c:userShapes>
</file>

<file path=xl/drawings/drawing8.xml><?xml version="1.0" encoding="utf-8"?>
<c:userShapes xmlns:c="http://schemas.openxmlformats.org/drawingml/2006/chart">
  <cdr:relSizeAnchor xmlns:cdr="http://schemas.openxmlformats.org/drawingml/2006/chartDrawing">
    <cdr:from>
      <cdr:x>0.11429</cdr:x>
      <cdr:y>0</cdr:y>
    </cdr:from>
    <cdr:to>
      <cdr:x>0.98036</cdr:x>
      <cdr:y>0.18149</cdr:y>
    </cdr:to>
    <cdr:sp macro="" textlink="">
      <cdr:nvSpPr>
        <cdr:cNvPr id="2" name="TextBox 1"/>
        <cdr:cNvSpPr txBox="1"/>
      </cdr:nvSpPr>
      <cdr:spPr>
        <a:xfrm xmlns:a="http://schemas.openxmlformats.org/drawingml/2006/main">
          <a:off x="609600" y="0"/>
          <a:ext cx="4619625" cy="4857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i="0" baseline="0">
              <a:effectLst/>
              <a:latin typeface="Consolas" pitchFamily="49" charset="0"/>
              <a:ea typeface="+mn-ea"/>
              <a:cs typeface="Consolas" pitchFamily="49" charset="0"/>
            </a:rPr>
            <a:t>Figure 6.8: Out - patient  health care  in  Indira Gandhi Memorial Hospital,  2010 - 2022</a:t>
          </a:r>
          <a:endParaRPr lang="en-US" sz="1050">
            <a:latin typeface="Consolas" pitchFamily="49" charset="0"/>
            <a:cs typeface="Consolas" pitchFamily="49"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80962</xdr:colOff>
      <xdr:row>120</xdr:row>
      <xdr:rowOff>114300</xdr:rowOff>
    </xdr:from>
    <xdr:to>
      <xdr:col>4</xdr:col>
      <xdr:colOff>38100</xdr:colOff>
      <xdr:row>143</xdr:row>
      <xdr:rowOff>47625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80962</xdr:colOff>
      <xdr:row>118</xdr:row>
      <xdr:rowOff>114300</xdr:rowOff>
    </xdr:from>
    <xdr:to>
      <xdr:col>4</xdr:col>
      <xdr:colOff>38100</xdr:colOff>
      <xdr:row>141</xdr:row>
      <xdr:rowOff>47625</xdr:rowOff>
    </xdr:to>
    <xdr:graphicFrame macro="">
      <xdr:nvGraphicFramePr>
        <xdr:cNvPr id="3" name="Chart 2">
          <a:extLst>
            <a:ext uri="{FF2B5EF4-FFF2-40B4-BE49-F238E27FC236}">
              <a16:creationId xmlns:a16="http://schemas.microsoft.com/office/drawing/2014/main" id="{0E65818F-0867-45B9-9C63-B65C544004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8\st4\Dissemination\Publications\Statistical%20Year%20Book\YEARBOOK%202022\Received%20(2021%20Data)\6.%20HEALTH_IGMH.xlsx" TargetMode="External"/><Relationship Id="rId1" Type="http://schemas.openxmlformats.org/officeDocument/2006/relationships/externalLinkPath" Target="/Dissemination/Publications/Statistical%20Year%20Book/YEARBOOK%202022/Received%20(2021%20Data)/6.%20HEALTH_IGM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issemination\Publications\Statistical%20Year%20Book\YEARBOOK%202018\FINAL\web\New%20folder\6.HEALTH\6.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semination/Publications/Statistical%20Year%20Book/YEARBOOK%202019/RECEIVED/Health%20-%20Police%20new%20to%20mai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8\st4\April%202021\YEARBOOK%202021_%20Work%20from%20Home\RECEIVED\6.%20HEALTH_%20MP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Dissemination\Publications\Statistical%20Year%20Book\YEARBOOK%202018\FINAL\web\New%20folder\6.HEALTH\6.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D%20Division\National%20Vaccination%20Program\Section\Vaccine%20Coverage%202012-2018\Vaccine%20coverage%202018\Immunization%20Coverage%20-Final%202018.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fileserver\ST4\Dissemination\Publications\Statistical%20Year%20Book\YEARBOOK%202023\RECEIVED\6.%20HEALTH%20-%20IGMH%20(1).xlsx" TargetMode="External"/><Relationship Id="rId1" Type="http://schemas.openxmlformats.org/officeDocument/2006/relationships/externalLinkPath" Target="/Dissemination/Publications/Statistical%20Year%20Book/YEARBOOK%202023/RECEIVED/6.%20HEALTH%20-%20IGMH%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6.6"/>
      <sheetName val="6.7"/>
      <sheetName val="6.8"/>
      <sheetName val="6.9"/>
      <sheetName val="6.10"/>
    </sheetNames>
    <sheetDataSet>
      <sheetData sheetId="0"/>
      <sheetData sheetId="1"/>
      <sheetData sheetId="2"/>
      <sheetData sheetId="3">
        <row r="4">
          <cell r="C4" t="str">
            <v>Male</v>
          </cell>
          <cell r="D4" t="str">
            <v>Female</v>
          </cell>
        </row>
        <row r="6">
          <cell r="A6" t="str">
            <v>Internal medicine</v>
          </cell>
          <cell r="C6">
            <v>3826</v>
          </cell>
          <cell r="D6">
            <v>6454</v>
          </cell>
        </row>
        <row r="7">
          <cell r="A7" t="str">
            <v>RHC</v>
          </cell>
          <cell r="C7">
            <v>65</v>
          </cell>
          <cell r="D7">
            <v>7770</v>
          </cell>
        </row>
        <row r="8">
          <cell r="A8" t="str">
            <v>Dental</v>
          </cell>
          <cell r="C8">
            <v>4624</v>
          </cell>
          <cell r="D8">
            <v>7265</v>
          </cell>
        </row>
        <row r="9">
          <cell r="A9" t="str">
            <v>Center for mental health</v>
          </cell>
          <cell r="C9">
            <v>5483</v>
          </cell>
          <cell r="D9">
            <v>9077</v>
          </cell>
        </row>
        <row r="10">
          <cell r="A10" t="str">
            <v>Pulmonology</v>
          </cell>
          <cell r="C10">
            <v>0</v>
          </cell>
          <cell r="D10">
            <v>0</v>
          </cell>
        </row>
        <row r="11">
          <cell r="A11" t="str">
            <v>Orthopaedics</v>
          </cell>
          <cell r="C11">
            <v>7813</v>
          </cell>
          <cell r="D11">
            <v>7350</v>
          </cell>
        </row>
        <row r="12">
          <cell r="A12" t="str">
            <v>Dermatology</v>
          </cell>
          <cell r="C12">
            <v>3175</v>
          </cell>
          <cell r="D12">
            <v>4859</v>
          </cell>
        </row>
        <row r="13">
          <cell r="A13" t="str">
            <v>Ophthalmology</v>
          </cell>
          <cell r="C13">
            <v>3520</v>
          </cell>
          <cell r="D13">
            <v>4097</v>
          </cell>
        </row>
        <row r="14">
          <cell r="A14" t="str">
            <v>Obstetrics and gynaecology</v>
          </cell>
          <cell r="C14">
            <v>119</v>
          </cell>
          <cell r="D14">
            <v>8123</v>
          </cell>
        </row>
        <row r="15">
          <cell r="A15" t="str">
            <v>Surgery</v>
          </cell>
          <cell r="C15">
            <v>3837</v>
          </cell>
          <cell r="D15">
            <v>3595</v>
          </cell>
        </row>
        <row r="16">
          <cell r="A16" t="str">
            <v>Cardiology (National Cardiac Centre)</v>
          </cell>
          <cell r="C16">
            <v>5032</v>
          </cell>
          <cell r="D16">
            <v>2666</v>
          </cell>
        </row>
        <row r="17">
          <cell r="A17" t="str">
            <v>Paediatrics</v>
          </cell>
          <cell r="C17">
            <v>3244</v>
          </cell>
          <cell r="D17">
            <v>2905</v>
          </cell>
        </row>
        <row r="18">
          <cell r="A18" t="str">
            <v>Neurology</v>
          </cell>
          <cell r="C18">
            <v>1932</v>
          </cell>
          <cell r="D18">
            <v>2162</v>
          </cell>
        </row>
        <row r="19">
          <cell r="A19" t="str">
            <v>Ent</v>
          </cell>
          <cell r="C19">
            <v>2622</v>
          </cell>
          <cell r="D19">
            <v>3926</v>
          </cell>
        </row>
        <row r="20">
          <cell r="A20" t="str">
            <v>Optometry</v>
          </cell>
          <cell r="C20">
            <v>1736</v>
          </cell>
          <cell r="D20">
            <v>2212</v>
          </cell>
        </row>
        <row r="21">
          <cell r="A21" t="str">
            <v>Urology (NATIONAL URO RENAL FERTILITY CENTRE)</v>
          </cell>
          <cell r="C21">
            <v>4602</v>
          </cell>
          <cell r="D21">
            <v>2944</v>
          </cell>
        </row>
        <row r="22">
          <cell r="A22" t="str">
            <v>Nephrology</v>
          </cell>
          <cell r="C22">
            <v>648</v>
          </cell>
          <cell r="D22">
            <v>469</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2"/>
    </sheetNames>
    <sheetDataSet>
      <sheetData sheetId="0">
        <row r="4">
          <cell r="C4" t="str">
            <v>Under 16</v>
          </cell>
          <cell r="D4" t="str">
            <v>16 - 24</v>
          </cell>
          <cell r="E4" t="str">
            <v>25 - 39</v>
          </cell>
          <cell r="F4" t="str">
            <v>40 +</v>
          </cell>
        </row>
        <row r="21">
          <cell r="C21">
            <v>4</v>
          </cell>
          <cell r="D21">
            <v>229</v>
          </cell>
          <cell r="E21">
            <v>308</v>
          </cell>
          <cell r="F21">
            <v>86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2"/>
    </sheetNames>
    <sheetDataSet>
      <sheetData sheetId="0">
        <row r="4">
          <cell r="C4" t="str">
            <v>Under 16</v>
          </cell>
          <cell r="D4" t="str">
            <v>16 - 24</v>
          </cell>
          <cell r="E4" t="str">
            <v>25 - 39</v>
          </cell>
          <cell r="F4" t="str">
            <v>40+</v>
          </cell>
        </row>
        <row r="21">
          <cell r="C21">
            <v>4</v>
          </cell>
          <cell r="D21">
            <v>229</v>
          </cell>
          <cell r="E21">
            <v>308</v>
          </cell>
          <cell r="F21">
            <v>86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4"/>
    </sheetNames>
    <sheetDataSet>
      <sheetData sheetId="0">
        <row r="4">
          <cell r="A4" t="str">
            <v>Year</v>
          </cell>
          <cell r="C4" t="str">
            <v>Under 16</v>
          </cell>
          <cell r="D4" t="str">
            <v>16 - 24</v>
          </cell>
          <cell r="E4" t="str">
            <v>25 - 39</v>
          </cell>
          <cell r="F4" t="str">
            <v>40+</v>
          </cell>
        </row>
        <row r="9">
          <cell r="A9">
            <v>2005</v>
          </cell>
          <cell r="B9">
            <v>615</v>
          </cell>
        </row>
        <row r="10">
          <cell r="A10">
            <v>2006</v>
          </cell>
          <cell r="B10">
            <v>783</v>
          </cell>
        </row>
        <row r="11">
          <cell r="A11">
            <v>2007</v>
          </cell>
          <cell r="B11">
            <v>1187</v>
          </cell>
        </row>
        <row r="12">
          <cell r="A12">
            <v>2008</v>
          </cell>
          <cell r="B12">
            <v>1804</v>
          </cell>
        </row>
        <row r="13">
          <cell r="A13">
            <v>2009</v>
          </cell>
          <cell r="B13">
            <v>918</v>
          </cell>
        </row>
        <row r="14">
          <cell r="A14">
            <v>2010</v>
          </cell>
          <cell r="B14">
            <v>622</v>
          </cell>
        </row>
        <row r="15">
          <cell r="A15">
            <v>2011</v>
          </cell>
          <cell r="B15">
            <v>534</v>
          </cell>
        </row>
        <row r="16">
          <cell r="A16">
            <v>2012</v>
          </cell>
          <cell r="B16">
            <v>1005</v>
          </cell>
        </row>
        <row r="17">
          <cell r="A17">
            <v>2013</v>
          </cell>
          <cell r="B17">
            <v>1836</v>
          </cell>
          <cell r="C17">
            <v>11</v>
          </cell>
          <cell r="D17">
            <v>629</v>
          </cell>
          <cell r="E17">
            <v>1021</v>
          </cell>
          <cell r="F17">
            <v>175</v>
          </cell>
        </row>
        <row r="18">
          <cell r="A18">
            <v>2014</v>
          </cell>
          <cell r="B18">
            <v>2311</v>
          </cell>
          <cell r="C18">
            <v>18</v>
          </cell>
          <cell r="D18">
            <v>777</v>
          </cell>
          <cell r="E18">
            <v>1277</v>
          </cell>
          <cell r="F18">
            <v>239</v>
          </cell>
        </row>
        <row r="19">
          <cell r="A19">
            <v>2015</v>
          </cell>
          <cell r="B19">
            <v>1386</v>
          </cell>
          <cell r="C19">
            <v>11</v>
          </cell>
          <cell r="D19">
            <v>514</v>
          </cell>
          <cell r="E19">
            <v>719</v>
          </cell>
          <cell r="F19">
            <v>142</v>
          </cell>
        </row>
        <row r="20">
          <cell r="A20">
            <v>2016</v>
          </cell>
          <cell r="B20">
            <v>1546</v>
          </cell>
          <cell r="C20">
            <v>19</v>
          </cell>
          <cell r="D20">
            <v>535</v>
          </cell>
          <cell r="E20">
            <v>777</v>
          </cell>
          <cell r="F20">
            <v>215</v>
          </cell>
        </row>
        <row r="21">
          <cell r="A21">
            <v>2017</v>
          </cell>
          <cell r="B21">
            <v>627</v>
          </cell>
          <cell r="C21">
            <v>4</v>
          </cell>
          <cell r="D21">
            <v>229</v>
          </cell>
          <cell r="E21">
            <v>308</v>
          </cell>
          <cell r="F21">
            <v>86</v>
          </cell>
        </row>
        <row r="22">
          <cell r="A22">
            <v>2018</v>
          </cell>
          <cell r="B22">
            <v>799</v>
          </cell>
          <cell r="C22">
            <v>10</v>
          </cell>
          <cell r="D22">
            <v>277</v>
          </cell>
          <cell r="E22">
            <v>443</v>
          </cell>
          <cell r="F22">
            <v>69</v>
          </cell>
        </row>
        <row r="23">
          <cell r="A23">
            <v>2019</v>
          </cell>
          <cell r="B23">
            <v>1172</v>
          </cell>
          <cell r="D23">
            <v>352</v>
          </cell>
          <cell r="E23">
            <v>634</v>
          </cell>
          <cell r="F23">
            <v>178</v>
          </cell>
        </row>
        <row r="24">
          <cell r="A24">
            <v>2020</v>
          </cell>
          <cell r="B24">
            <v>978</v>
          </cell>
          <cell r="D24">
            <v>265</v>
          </cell>
          <cell r="E24">
            <v>590</v>
          </cell>
          <cell r="F24">
            <v>114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5"/>
    </sheetNames>
    <sheetDataSet>
      <sheetData sheetId="0">
        <row r="4">
          <cell r="B4" t="str">
            <v xml:space="preserve">Acute Respiratory Infection </v>
          </cell>
          <cell r="D4" t="str">
            <v>Viral Fever</v>
          </cell>
          <cell r="F4" t="str">
            <v xml:space="preserve">Diarrhoea </v>
          </cell>
        </row>
        <row r="5">
          <cell r="B5" t="str">
            <v>Under 5 years</v>
          </cell>
          <cell r="C5" t="str">
            <v>Above 5 years</v>
          </cell>
          <cell r="D5" t="str">
            <v>Under 5 years</v>
          </cell>
          <cell r="E5" t="str">
            <v>Above 5 years</v>
          </cell>
          <cell r="F5" t="str">
            <v>Under 5 years</v>
          </cell>
          <cell r="G5" t="str">
            <v>Above 5 years</v>
          </cell>
        </row>
        <row r="7">
          <cell r="A7" t="str">
            <v xml:space="preserve">Male' </v>
          </cell>
          <cell r="B7">
            <v>21902</v>
          </cell>
          <cell r="C7">
            <v>79985</v>
          </cell>
          <cell r="D7">
            <v>7806</v>
          </cell>
          <cell r="E7">
            <v>20744</v>
          </cell>
          <cell r="F7">
            <v>3692</v>
          </cell>
          <cell r="G7">
            <v>11873</v>
          </cell>
        </row>
        <row r="8">
          <cell r="A8" t="str">
            <v xml:space="preserve">Atoll </v>
          </cell>
          <cell r="B8">
            <v>54195</v>
          </cell>
          <cell r="C8">
            <v>76449</v>
          </cell>
          <cell r="D8">
            <v>17687</v>
          </cell>
          <cell r="E8">
            <v>28253</v>
          </cell>
          <cell r="F8">
            <v>4538</v>
          </cell>
          <cell r="G8">
            <v>9879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oll Final"/>
      <sheetName val="vaccine coverage Atoll Sheet"/>
      <sheetName val="Haa Alif"/>
      <sheetName val="Haa Dhaal"/>
      <sheetName val="Shavi"/>
      <sheetName val="Noonu"/>
      <sheetName val="Raa"/>
      <sheetName val="Baa"/>
      <sheetName val="Lhaviyani"/>
      <sheetName val="Kaafu"/>
      <sheetName val="AA"/>
      <sheetName val="ADh"/>
      <sheetName val="Vaavu"/>
      <sheetName val="Faafu"/>
      <sheetName val="Dhaal"/>
      <sheetName val="Thaa"/>
      <sheetName val="Laamu"/>
      <sheetName val="Meemu"/>
      <sheetName val="GA"/>
      <sheetName val="GaafDha"/>
      <sheetName val="Gnaviyani"/>
      <sheetName val="Seenu"/>
      <sheetName val="Male"/>
      <sheetName val="TT"/>
      <sheetName val="CHK List"/>
      <sheetName val="Sheet2"/>
    </sheetNames>
    <sheetDataSet>
      <sheetData sheetId="0" refreshError="1">
        <row r="4">
          <cell r="K4">
            <v>318</v>
          </cell>
          <cell r="P4">
            <v>148.33333333333334</v>
          </cell>
        </row>
        <row r="7">
          <cell r="K7">
            <v>482</v>
          </cell>
          <cell r="P7">
            <v>140</v>
          </cell>
        </row>
        <row r="10">
          <cell r="P10">
            <v>153</v>
          </cell>
        </row>
        <row r="16">
          <cell r="P16">
            <v>105</v>
          </cell>
        </row>
        <row r="19">
          <cell r="P19">
            <v>204</v>
          </cell>
        </row>
        <row r="22">
          <cell r="P22">
            <v>129</v>
          </cell>
        </row>
        <row r="25">
          <cell r="P25">
            <v>98</v>
          </cell>
        </row>
        <row r="31">
          <cell r="P31">
            <v>41</v>
          </cell>
        </row>
        <row r="34">
          <cell r="P34">
            <v>61</v>
          </cell>
        </row>
        <row r="37">
          <cell r="P37">
            <v>101</v>
          </cell>
        </row>
        <row r="40">
          <cell r="P40">
            <v>9</v>
          </cell>
        </row>
        <row r="46">
          <cell r="P46">
            <v>43</v>
          </cell>
        </row>
        <row r="49">
          <cell r="P49">
            <v>67</v>
          </cell>
        </row>
        <row r="52">
          <cell r="P52">
            <v>51</v>
          </cell>
        </row>
        <row r="58">
          <cell r="P58">
            <v>125</v>
          </cell>
        </row>
        <row r="61">
          <cell r="P61">
            <v>80</v>
          </cell>
        </row>
        <row r="67">
          <cell r="P67">
            <v>75</v>
          </cell>
        </row>
        <row r="70">
          <cell r="P70">
            <v>124</v>
          </cell>
        </row>
        <row r="76">
          <cell r="P76">
            <v>105</v>
          </cell>
        </row>
        <row r="79">
          <cell r="P79">
            <v>148</v>
          </cell>
        </row>
        <row r="85">
          <cell r="B85">
            <v>4327</v>
          </cell>
          <cell r="C85">
            <v>4383</v>
          </cell>
          <cell r="M85">
            <v>2265</v>
          </cell>
          <cell r="P85">
            <v>2562</v>
          </cell>
        </row>
        <row r="89">
          <cell r="C89">
            <v>6508</v>
          </cell>
          <cell r="K89">
            <v>6504</v>
          </cell>
          <cell r="M89">
            <v>6228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6.6"/>
      <sheetName val="6.7"/>
      <sheetName val="6.8"/>
      <sheetName val="6.9"/>
      <sheetName val="6.10"/>
    </sheetNames>
    <sheetDataSet>
      <sheetData sheetId="0" refreshError="1"/>
      <sheetData sheetId="1" refreshError="1"/>
      <sheetData sheetId="2" refreshError="1"/>
      <sheetData sheetId="3" refreshError="1"/>
      <sheetData sheetId="4">
        <row r="66">
          <cell r="C66" t="str">
            <v>Male</v>
          </cell>
          <cell r="D66" t="str">
            <v>Female</v>
          </cell>
        </row>
        <row r="68">
          <cell r="A68" t="str">
            <v>Internal medicine</v>
          </cell>
          <cell r="C68">
            <v>1325</v>
          </cell>
          <cell r="D68">
            <v>1179</v>
          </cell>
        </row>
        <row r="69">
          <cell r="A69" t="str">
            <v>Paediatrics</v>
          </cell>
          <cell r="C69">
            <v>1094</v>
          </cell>
          <cell r="D69">
            <v>957</v>
          </cell>
        </row>
        <row r="70">
          <cell r="A70" t="str">
            <v>Obstetrics and gynaecology</v>
          </cell>
          <cell r="C70">
            <v>6</v>
          </cell>
          <cell r="D70">
            <v>2007</v>
          </cell>
        </row>
        <row r="71">
          <cell r="A71" t="str">
            <v>Surgery</v>
          </cell>
          <cell r="C71">
            <v>668</v>
          </cell>
          <cell r="D71">
            <v>357</v>
          </cell>
        </row>
        <row r="72">
          <cell r="A72" t="str">
            <v>Cardiology</v>
          </cell>
          <cell r="C72">
            <v>598</v>
          </cell>
          <cell r="D72">
            <v>267</v>
          </cell>
        </row>
        <row r="73">
          <cell r="A73" t="str">
            <v>Orthopaedics</v>
          </cell>
          <cell r="C73">
            <v>459</v>
          </cell>
          <cell r="D73">
            <v>256</v>
          </cell>
        </row>
        <row r="74">
          <cell r="A74" t="str">
            <v>Pulmonology</v>
          </cell>
          <cell r="C74">
            <v>254</v>
          </cell>
          <cell r="D74">
            <v>343</v>
          </cell>
        </row>
        <row r="75">
          <cell r="A75" t="str">
            <v>Neurology</v>
          </cell>
          <cell r="C75">
            <v>316</v>
          </cell>
          <cell r="D75">
            <v>178</v>
          </cell>
        </row>
        <row r="76">
          <cell r="A76" t="str">
            <v>Urology</v>
          </cell>
          <cell r="C76">
            <v>236</v>
          </cell>
          <cell r="D76">
            <v>82</v>
          </cell>
        </row>
        <row r="77">
          <cell r="A77" t="str">
            <v>Onco surgery</v>
          </cell>
          <cell r="C77">
            <v>111</v>
          </cell>
          <cell r="D77">
            <v>193</v>
          </cell>
        </row>
        <row r="78">
          <cell r="A78" t="str">
            <v>Psychiatry</v>
          </cell>
          <cell r="C78">
            <v>100</v>
          </cell>
          <cell r="D78">
            <v>111</v>
          </cell>
        </row>
        <row r="79">
          <cell r="A79" t="str">
            <v>Nephrology</v>
          </cell>
          <cell r="C79">
            <v>62</v>
          </cell>
          <cell r="D79">
            <v>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Y62"/>
  <sheetViews>
    <sheetView topLeftCell="B25" zoomScale="184" zoomScaleNormal="184" workbookViewId="0">
      <selection activeCell="A21" sqref="A21"/>
    </sheetView>
  </sheetViews>
  <sheetFormatPr defaultRowHeight="19.5" customHeight="1"/>
  <cols>
    <col min="1" max="1" width="35.7109375" style="36" customWidth="1"/>
    <col min="2" max="4" width="10.42578125" style="37" customWidth="1"/>
    <col min="5" max="5" width="5" style="37" customWidth="1"/>
    <col min="6" max="8" width="10.42578125" style="37" customWidth="1"/>
    <col min="9" max="9" width="1.5703125" style="37" customWidth="1"/>
    <col min="10" max="12" width="10.42578125" style="37" customWidth="1"/>
    <col min="13" max="13" width="1.85546875" style="3" customWidth="1"/>
    <col min="14" max="15" width="17.85546875" style="2" customWidth="1"/>
    <col min="16" max="16" width="28.85546875" style="2" customWidth="1"/>
    <col min="17" max="17" width="7.140625" style="2" customWidth="1"/>
    <col min="18" max="18" width="9.140625" style="2"/>
    <col min="19" max="20" width="9.140625" style="2" customWidth="1"/>
    <col min="21" max="21" width="18.42578125" style="2" customWidth="1"/>
    <col min="22" max="103" width="9.140625" style="2"/>
    <col min="104" max="263" width="9.140625" style="3"/>
    <col min="264" max="264" width="40.85546875" style="3" customWidth="1"/>
    <col min="265" max="267" width="11.140625" style="3" customWidth="1"/>
    <col min="268" max="268" width="4.140625" style="3" customWidth="1"/>
    <col min="269" max="271" width="11.140625" style="3" customWidth="1"/>
    <col min="272" max="272" width="3.28515625" style="3" customWidth="1"/>
    <col min="273" max="275" width="11.140625" style="3" customWidth="1"/>
    <col min="276" max="276" width="3.140625" style="3" bestFit="1" customWidth="1"/>
    <col min="277" max="277" width="6.5703125" style="3" bestFit="1" customWidth="1"/>
    <col min="278" max="278" width="20.85546875" style="3" customWidth="1"/>
    <col min="279" max="279" width="7.5703125" style="3" customWidth="1"/>
    <col min="280" max="519" width="9.140625" style="3"/>
    <col min="520" max="520" width="40.85546875" style="3" customWidth="1"/>
    <col min="521" max="523" width="11.140625" style="3" customWidth="1"/>
    <col min="524" max="524" width="4.140625" style="3" customWidth="1"/>
    <col min="525" max="527" width="11.140625" style="3" customWidth="1"/>
    <col min="528" max="528" width="3.28515625" style="3" customWidth="1"/>
    <col min="529" max="531" width="11.140625" style="3" customWidth="1"/>
    <col min="532" max="532" width="3.140625" style="3" bestFit="1" customWidth="1"/>
    <col min="533" max="533" width="6.5703125" style="3" bestFit="1" customWidth="1"/>
    <col min="534" max="534" width="20.85546875" style="3" customWidth="1"/>
    <col min="535" max="535" width="7.5703125" style="3" customWidth="1"/>
    <col min="536" max="775" width="9.140625" style="3"/>
    <col min="776" max="776" width="40.85546875" style="3" customWidth="1"/>
    <col min="777" max="779" width="11.140625" style="3" customWidth="1"/>
    <col min="780" max="780" width="4.140625" style="3" customWidth="1"/>
    <col min="781" max="783" width="11.140625" style="3" customWidth="1"/>
    <col min="784" max="784" width="3.28515625" style="3" customWidth="1"/>
    <col min="785" max="787" width="11.140625" style="3" customWidth="1"/>
    <col min="788" max="788" width="3.140625" style="3" bestFit="1" customWidth="1"/>
    <col min="789" max="789" width="6.5703125" style="3" bestFit="1" customWidth="1"/>
    <col min="790" max="790" width="20.85546875" style="3" customWidth="1"/>
    <col min="791" max="791" width="7.5703125" style="3" customWidth="1"/>
    <col min="792" max="1031" width="9.140625" style="3"/>
    <col min="1032" max="1032" width="40.85546875" style="3" customWidth="1"/>
    <col min="1033" max="1035" width="11.140625" style="3" customWidth="1"/>
    <col min="1036" max="1036" width="4.140625" style="3" customWidth="1"/>
    <col min="1037" max="1039" width="11.140625" style="3" customWidth="1"/>
    <col min="1040" max="1040" width="3.28515625" style="3" customWidth="1"/>
    <col min="1041" max="1043" width="11.140625" style="3" customWidth="1"/>
    <col min="1044" max="1044" width="3.140625" style="3" bestFit="1" customWidth="1"/>
    <col min="1045" max="1045" width="6.5703125" style="3" bestFit="1" customWidth="1"/>
    <col min="1046" max="1046" width="20.85546875" style="3" customWidth="1"/>
    <col min="1047" max="1047" width="7.5703125" style="3" customWidth="1"/>
    <col min="1048" max="1287" width="9.140625" style="3"/>
    <col min="1288" max="1288" width="40.85546875" style="3" customWidth="1"/>
    <col min="1289" max="1291" width="11.140625" style="3" customWidth="1"/>
    <col min="1292" max="1292" width="4.140625" style="3" customWidth="1"/>
    <col min="1293" max="1295" width="11.140625" style="3" customWidth="1"/>
    <col min="1296" max="1296" width="3.28515625" style="3" customWidth="1"/>
    <col min="1297" max="1299" width="11.140625" style="3" customWidth="1"/>
    <col min="1300" max="1300" width="3.140625" style="3" bestFit="1" customWidth="1"/>
    <col min="1301" max="1301" width="6.5703125" style="3" bestFit="1" customWidth="1"/>
    <col min="1302" max="1302" width="20.85546875" style="3" customWidth="1"/>
    <col min="1303" max="1303" width="7.5703125" style="3" customWidth="1"/>
    <col min="1304" max="1543" width="9.140625" style="3"/>
    <col min="1544" max="1544" width="40.85546875" style="3" customWidth="1"/>
    <col min="1545" max="1547" width="11.140625" style="3" customWidth="1"/>
    <col min="1548" max="1548" width="4.140625" style="3" customWidth="1"/>
    <col min="1549" max="1551" width="11.140625" style="3" customWidth="1"/>
    <col min="1552" max="1552" width="3.28515625" style="3" customWidth="1"/>
    <col min="1553" max="1555" width="11.140625" style="3" customWidth="1"/>
    <col min="1556" max="1556" width="3.140625" style="3" bestFit="1" customWidth="1"/>
    <col min="1557" max="1557" width="6.5703125" style="3" bestFit="1" customWidth="1"/>
    <col min="1558" max="1558" width="20.85546875" style="3" customWidth="1"/>
    <col min="1559" max="1559" width="7.5703125" style="3" customWidth="1"/>
    <col min="1560" max="1799" width="9.140625" style="3"/>
    <col min="1800" max="1800" width="40.85546875" style="3" customWidth="1"/>
    <col min="1801" max="1803" width="11.140625" style="3" customWidth="1"/>
    <col min="1804" max="1804" width="4.140625" style="3" customWidth="1"/>
    <col min="1805" max="1807" width="11.140625" style="3" customWidth="1"/>
    <col min="1808" max="1808" width="3.28515625" style="3" customWidth="1"/>
    <col min="1809" max="1811" width="11.140625" style="3" customWidth="1"/>
    <col min="1812" max="1812" width="3.140625" style="3" bestFit="1" customWidth="1"/>
    <col min="1813" max="1813" width="6.5703125" style="3" bestFit="1" customWidth="1"/>
    <col min="1814" max="1814" width="20.85546875" style="3" customWidth="1"/>
    <col min="1815" max="1815" width="7.5703125" style="3" customWidth="1"/>
    <col min="1816" max="2055" width="9.140625" style="3"/>
    <col min="2056" max="2056" width="40.85546875" style="3" customWidth="1"/>
    <col min="2057" max="2059" width="11.140625" style="3" customWidth="1"/>
    <col min="2060" max="2060" width="4.140625" style="3" customWidth="1"/>
    <col min="2061" max="2063" width="11.140625" style="3" customWidth="1"/>
    <col min="2064" max="2064" width="3.28515625" style="3" customWidth="1"/>
    <col min="2065" max="2067" width="11.140625" style="3" customWidth="1"/>
    <col min="2068" max="2068" width="3.140625" style="3" bestFit="1" customWidth="1"/>
    <col min="2069" max="2069" width="6.5703125" style="3" bestFit="1" customWidth="1"/>
    <col min="2070" max="2070" width="20.85546875" style="3" customWidth="1"/>
    <col min="2071" max="2071" width="7.5703125" style="3" customWidth="1"/>
    <col min="2072" max="2311" width="9.140625" style="3"/>
    <col min="2312" max="2312" width="40.85546875" style="3" customWidth="1"/>
    <col min="2313" max="2315" width="11.140625" style="3" customWidth="1"/>
    <col min="2316" max="2316" width="4.140625" style="3" customWidth="1"/>
    <col min="2317" max="2319" width="11.140625" style="3" customWidth="1"/>
    <col min="2320" max="2320" width="3.28515625" style="3" customWidth="1"/>
    <col min="2321" max="2323" width="11.140625" style="3" customWidth="1"/>
    <col min="2324" max="2324" width="3.140625" style="3" bestFit="1" customWidth="1"/>
    <col min="2325" max="2325" width="6.5703125" style="3" bestFit="1" customWidth="1"/>
    <col min="2326" max="2326" width="20.85546875" style="3" customWidth="1"/>
    <col min="2327" max="2327" width="7.5703125" style="3" customWidth="1"/>
    <col min="2328" max="2567" width="9.140625" style="3"/>
    <col min="2568" max="2568" width="40.85546875" style="3" customWidth="1"/>
    <col min="2569" max="2571" width="11.140625" style="3" customWidth="1"/>
    <col min="2572" max="2572" width="4.140625" style="3" customWidth="1"/>
    <col min="2573" max="2575" width="11.140625" style="3" customWidth="1"/>
    <col min="2576" max="2576" width="3.28515625" style="3" customWidth="1"/>
    <col min="2577" max="2579" width="11.140625" style="3" customWidth="1"/>
    <col min="2580" max="2580" width="3.140625" style="3" bestFit="1" customWidth="1"/>
    <col min="2581" max="2581" width="6.5703125" style="3" bestFit="1" customWidth="1"/>
    <col min="2582" max="2582" width="20.85546875" style="3" customWidth="1"/>
    <col min="2583" max="2583" width="7.5703125" style="3" customWidth="1"/>
    <col min="2584" max="2823" width="9.140625" style="3"/>
    <col min="2824" max="2824" width="40.85546875" style="3" customWidth="1"/>
    <col min="2825" max="2827" width="11.140625" style="3" customWidth="1"/>
    <col min="2828" max="2828" width="4.140625" style="3" customWidth="1"/>
    <col min="2829" max="2831" width="11.140625" style="3" customWidth="1"/>
    <col min="2832" max="2832" width="3.28515625" style="3" customWidth="1"/>
    <col min="2833" max="2835" width="11.140625" style="3" customWidth="1"/>
    <col min="2836" max="2836" width="3.140625" style="3" bestFit="1" customWidth="1"/>
    <col min="2837" max="2837" width="6.5703125" style="3" bestFit="1" customWidth="1"/>
    <col min="2838" max="2838" width="20.85546875" style="3" customWidth="1"/>
    <col min="2839" max="2839" width="7.5703125" style="3" customWidth="1"/>
    <col min="2840" max="3079" width="9.140625" style="3"/>
    <col min="3080" max="3080" width="40.85546875" style="3" customWidth="1"/>
    <col min="3081" max="3083" width="11.140625" style="3" customWidth="1"/>
    <col min="3084" max="3084" width="4.140625" style="3" customWidth="1"/>
    <col min="3085" max="3087" width="11.140625" style="3" customWidth="1"/>
    <col min="3088" max="3088" width="3.28515625" style="3" customWidth="1"/>
    <col min="3089" max="3091" width="11.140625" style="3" customWidth="1"/>
    <col min="3092" max="3092" width="3.140625" style="3" bestFit="1" customWidth="1"/>
    <col min="3093" max="3093" width="6.5703125" style="3" bestFit="1" customWidth="1"/>
    <col min="3094" max="3094" width="20.85546875" style="3" customWidth="1"/>
    <col min="3095" max="3095" width="7.5703125" style="3" customWidth="1"/>
    <col min="3096" max="3335" width="9.140625" style="3"/>
    <col min="3336" max="3336" width="40.85546875" style="3" customWidth="1"/>
    <col min="3337" max="3339" width="11.140625" style="3" customWidth="1"/>
    <col min="3340" max="3340" width="4.140625" style="3" customWidth="1"/>
    <col min="3341" max="3343" width="11.140625" style="3" customWidth="1"/>
    <col min="3344" max="3344" width="3.28515625" style="3" customWidth="1"/>
    <col min="3345" max="3347" width="11.140625" style="3" customWidth="1"/>
    <col min="3348" max="3348" width="3.140625" style="3" bestFit="1" customWidth="1"/>
    <col min="3349" max="3349" width="6.5703125" style="3" bestFit="1" customWidth="1"/>
    <col min="3350" max="3350" width="20.85546875" style="3" customWidth="1"/>
    <col min="3351" max="3351" width="7.5703125" style="3" customWidth="1"/>
    <col min="3352" max="3591" width="9.140625" style="3"/>
    <col min="3592" max="3592" width="40.85546875" style="3" customWidth="1"/>
    <col min="3593" max="3595" width="11.140625" style="3" customWidth="1"/>
    <col min="3596" max="3596" width="4.140625" style="3" customWidth="1"/>
    <col min="3597" max="3599" width="11.140625" style="3" customWidth="1"/>
    <col min="3600" max="3600" width="3.28515625" style="3" customWidth="1"/>
    <col min="3601" max="3603" width="11.140625" style="3" customWidth="1"/>
    <col min="3604" max="3604" width="3.140625" style="3" bestFit="1" customWidth="1"/>
    <col min="3605" max="3605" width="6.5703125" style="3" bestFit="1" customWidth="1"/>
    <col min="3606" max="3606" width="20.85546875" style="3" customWidth="1"/>
    <col min="3607" max="3607" width="7.5703125" style="3" customWidth="1"/>
    <col min="3608" max="3847" width="9.140625" style="3"/>
    <col min="3848" max="3848" width="40.85546875" style="3" customWidth="1"/>
    <col min="3849" max="3851" width="11.140625" style="3" customWidth="1"/>
    <col min="3852" max="3852" width="4.140625" style="3" customWidth="1"/>
    <col min="3853" max="3855" width="11.140625" style="3" customWidth="1"/>
    <col min="3856" max="3856" width="3.28515625" style="3" customWidth="1"/>
    <col min="3857" max="3859" width="11.140625" style="3" customWidth="1"/>
    <col min="3860" max="3860" width="3.140625" style="3" bestFit="1" customWidth="1"/>
    <col min="3861" max="3861" width="6.5703125" style="3" bestFit="1" customWidth="1"/>
    <col min="3862" max="3862" width="20.85546875" style="3" customWidth="1"/>
    <col min="3863" max="3863" width="7.5703125" style="3" customWidth="1"/>
    <col min="3864" max="4103" width="9.140625" style="3"/>
    <col min="4104" max="4104" width="40.85546875" style="3" customWidth="1"/>
    <col min="4105" max="4107" width="11.140625" style="3" customWidth="1"/>
    <col min="4108" max="4108" width="4.140625" style="3" customWidth="1"/>
    <col min="4109" max="4111" width="11.140625" style="3" customWidth="1"/>
    <col min="4112" max="4112" width="3.28515625" style="3" customWidth="1"/>
    <col min="4113" max="4115" width="11.140625" style="3" customWidth="1"/>
    <col min="4116" max="4116" width="3.140625" style="3" bestFit="1" customWidth="1"/>
    <col min="4117" max="4117" width="6.5703125" style="3" bestFit="1" customWidth="1"/>
    <col min="4118" max="4118" width="20.85546875" style="3" customWidth="1"/>
    <col min="4119" max="4119" width="7.5703125" style="3" customWidth="1"/>
    <col min="4120" max="4359" width="9.140625" style="3"/>
    <col min="4360" max="4360" width="40.85546875" style="3" customWidth="1"/>
    <col min="4361" max="4363" width="11.140625" style="3" customWidth="1"/>
    <col min="4364" max="4364" width="4.140625" style="3" customWidth="1"/>
    <col min="4365" max="4367" width="11.140625" style="3" customWidth="1"/>
    <col min="4368" max="4368" width="3.28515625" style="3" customWidth="1"/>
    <col min="4369" max="4371" width="11.140625" style="3" customWidth="1"/>
    <col min="4372" max="4372" width="3.140625" style="3" bestFit="1" customWidth="1"/>
    <col min="4373" max="4373" width="6.5703125" style="3" bestFit="1" customWidth="1"/>
    <col min="4374" max="4374" width="20.85546875" style="3" customWidth="1"/>
    <col min="4375" max="4375" width="7.5703125" style="3" customWidth="1"/>
    <col min="4376" max="4615" width="9.140625" style="3"/>
    <col min="4616" max="4616" width="40.85546875" style="3" customWidth="1"/>
    <col min="4617" max="4619" width="11.140625" style="3" customWidth="1"/>
    <col min="4620" max="4620" width="4.140625" style="3" customWidth="1"/>
    <col min="4621" max="4623" width="11.140625" style="3" customWidth="1"/>
    <col min="4624" max="4624" width="3.28515625" style="3" customWidth="1"/>
    <col min="4625" max="4627" width="11.140625" style="3" customWidth="1"/>
    <col min="4628" max="4628" width="3.140625" style="3" bestFit="1" customWidth="1"/>
    <col min="4629" max="4629" width="6.5703125" style="3" bestFit="1" customWidth="1"/>
    <col min="4630" max="4630" width="20.85546875" style="3" customWidth="1"/>
    <col min="4631" max="4631" width="7.5703125" style="3" customWidth="1"/>
    <col min="4632" max="4871" width="9.140625" style="3"/>
    <col min="4872" max="4872" width="40.85546875" style="3" customWidth="1"/>
    <col min="4873" max="4875" width="11.140625" style="3" customWidth="1"/>
    <col min="4876" max="4876" width="4.140625" style="3" customWidth="1"/>
    <col min="4877" max="4879" width="11.140625" style="3" customWidth="1"/>
    <col min="4880" max="4880" width="3.28515625" style="3" customWidth="1"/>
    <col min="4881" max="4883" width="11.140625" style="3" customWidth="1"/>
    <col min="4884" max="4884" width="3.140625" style="3" bestFit="1" customWidth="1"/>
    <col min="4885" max="4885" width="6.5703125" style="3" bestFit="1" customWidth="1"/>
    <col min="4886" max="4886" width="20.85546875" style="3" customWidth="1"/>
    <col min="4887" max="4887" width="7.5703125" style="3" customWidth="1"/>
    <col min="4888" max="5127" width="9.140625" style="3"/>
    <col min="5128" max="5128" width="40.85546875" style="3" customWidth="1"/>
    <col min="5129" max="5131" width="11.140625" style="3" customWidth="1"/>
    <col min="5132" max="5132" width="4.140625" style="3" customWidth="1"/>
    <col min="5133" max="5135" width="11.140625" style="3" customWidth="1"/>
    <col min="5136" max="5136" width="3.28515625" style="3" customWidth="1"/>
    <col min="5137" max="5139" width="11.140625" style="3" customWidth="1"/>
    <col min="5140" max="5140" width="3.140625" style="3" bestFit="1" customWidth="1"/>
    <col min="5141" max="5141" width="6.5703125" style="3" bestFit="1" customWidth="1"/>
    <col min="5142" max="5142" width="20.85546875" style="3" customWidth="1"/>
    <col min="5143" max="5143" width="7.5703125" style="3" customWidth="1"/>
    <col min="5144" max="5383" width="9.140625" style="3"/>
    <col min="5384" max="5384" width="40.85546875" style="3" customWidth="1"/>
    <col min="5385" max="5387" width="11.140625" style="3" customWidth="1"/>
    <col min="5388" max="5388" width="4.140625" style="3" customWidth="1"/>
    <col min="5389" max="5391" width="11.140625" style="3" customWidth="1"/>
    <col min="5392" max="5392" width="3.28515625" style="3" customWidth="1"/>
    <col min="5393" max="5395" width="11.140625" style="3" customWidth="1"/>
    <col min="5396" max="5396" width="3.140625" style="3" bestFit="1" customWidth="1"/>
    <col min="5397" max="5397" width="6.5703125" style="3" bestFit="1" customWidth="1"/>
    <col min="5398" max="5398" width="20.85546875" style="3" customWidth="1"/>
    <col min="5399" max="5399" width="7.5703125" style="3" customWidth="1"/>
    <col min="5400" max="5639" width="9.140625" style="3"/>
    <col min="5640" max="5640" width="40.85546875" style="3" customWidth="1"/>
    <col min="5641" max="5643" width="11.140625" style="3" customWidth="1"/>
    <col min="5644" max="5644" width="4.140625" style="3" customWidth="1"/>
    <col min="5645" max="5647" width="11.140625" style="3" customWidth="1"/>
    <col min="5648" max="5648" width="3.28515625" style="3" customWidth="1"/>
    <col min="5649" max="5651" width="11.140625" style="3" customWidth="1"/>
    <col min="5652" max="5652" width="3.140625" style="3" bestFit="1" customWidth="1"/>
    <col min="5653" max="5653" width="6.5703125" style="3" bestFit="1" customWidth="1"/>
    <col min="5654" max="5654" width="20.85546875" style="3" customWidth="1"/>
    <col min="5655" max="5655" width="7.5703125" style="3" customWidth="1"/>
    <col min="5656" max="5895" width="9.140625" style="3"/>
    <col min="5896" max="5896" width="40.85546875" style="3" customWidth="1"/>
    <col min="5897" max="5899" width="11.140625" style="3" customWidth="1"/>
    <col min="5900" max="5900" width="4.140625" style="3" customWidth="1"/>
    <col min="5901" max="5903" width="11.140625" style="3" customWidth="1"/>
    <col min="5904" max="5904" width="3.28515625" style="3" customWidth="1"/>
    <col min="5905" max="5907" width="11.140625" style="3" customWidth="1"/>
    <col min="5908" max="5908" width="3.140625" style="3" bestFit="1" customWidth="1"/>
    <col min="5909" max="5909" width="6.5703125" style="3" bestFit="1" customWidth="1"/>
    <col min="5910" max="5910" width="20.85546875" style="3" customWidth="1"/>
    <col min="5911" max="5911" width="7.5703125" style="3" customWidth="1"/>
    <col min="5912" max="6151" width="9.140625" style="3"/>
    <col min="6152" max="6152" width="40.85546875" style="3" customWidth="1"/>
    <col min="6153" max="6155" width="11.140625" style="3" customWidth="1"/>
    <col min="6156" max="6156" width="4.140625" style="3" customWidth="1"/>
    <col min="6157" max="6159" width="11.140625" style="3" customWidth="1"/>
    <col min="6160" max="6160" width="3.28515625" style="3" customWidth="1"/>
    <col min="6161" max="6163" width="11.140625" style="3" customWidth="1"/>
    <col min="6164" max="6164" width="3.140625" style="3" bestFit="1" customWidth="1"/>
    <col min="6165" max="6165" width="6.5703125" style="3" bestFit="1" customWidth="1"/>
    <col min="6166" max="6166" width="20.85546875" style="3" customWidth="1"/>
    <col min="6167" max="6167" width="7.5703125" style="3" customWidth="1"/>
    <col min="6168" max="6407" width="9.140625" style="3"/>
    <col min="6408" max="6408" width="40.85546875" style="3" customWidth="1"/>
    <col min="6409" max="6411" width="11.140625" style="3" customWidth="1"/>
    <col min="6412" max="6412" width="4.140625" style="3" customWidth="1"/>
    <col min="6413" max="6415" width="11.140625" style="3" customWidth="1"/>
    <col min="6416" max="6416" width="3.28515625" style="3" customWidth="1"/>
    <col min="6417" max="6419" width="11.140625" style="3" customWidth="1"/>
    <col min="6420" max="6420" width="3.140625" style="3" bestFit="1" customWidth="1"/>
    <col min="6421" max="6421" width="6.5703125" style="3" bestFit="1" customWidth="1"/>
    <col min="6422" max="6422" width="20.85546875" style="3" customWidth="1"/>
    <col min="6423" max="6423" width="7.5703125" style="3" customWidth="1"/>
    <col min="6424" max="6663" width="9.140625" style="3"/>
    <col min="6664" max="6664" width="40.85546875" style="3" customWidth="1"/>
    <col min="6665" max="6667" width="11.140625" style="3" customWidth="1"/>
    <col min="6668" max="6668" width="4.140625" style="3" customWidth="1"/>
    <col min="6669" max="6671" width="11.140625" style="3" customWidth="1"/>
    <col min="6672" max="6672" width="3.28515625" style="3" customWidth="1"/>
    <col min="6673" max="6675" width="11.140625" style="3" customWidth="1"/>
    <col min="6676" max="6676" width="3.140625" style="3" bestFit="1" customWidth="1"/>
    <col min="6677" max="6677" width="6.5703125" style="3" bestFit="1" customWidth="1"/>
    <col min="6678" max="6678" width="20.85546875" style="3" customWidth="1"/>
    <col min="6679" max="6679" width="7.5703125" style="3" customWidth="1"/>
    <col min="6680" max="6919" width="9.140625" style="3"/>
    <col min="6920" max="6920" width="40.85546875" style="3" customWidth="1"/>
    <col min="6921" max="6923" width="11.140625" style="3" customWidth="1"/>
    <col min="6924" max="6924" width="4.140625" style="3" customWidth="1"/>
    <col min="6925" max="6927" width="11.140625" style="3" customWidth="1"/>
    <col min="6928" max="6928" width="3.28515625" style="3" customWidth="1"/>
    <col min="6929" max="6931" width="11.140625" style="3" customWidth="1"/>
    <col min="6932" max="6932" width="3.140625" style="3" bestFit="1" customWidth="1"/>
    <col min="6933" max="6933" width="6.5703125" style="3" bestFit="1" customWidth="1"/>
    <col min="6934" max="6934" width="20.85546875" style="3" customWidth="1"/>
    <col min="6935" max="6935" width="7.5703125" style="3" customWidth="1"/>
    <col min="6936" max="7175" width="9.140625" style="3"/>
    <col min="7176" max="7176" width="40.85546875" style="3" customWidth="1"/>
    <col min="7177" max="7179" width="11.140625" style="3" customWidth="1"/>
    <col min="7180" max="7180" width="4.140625" style="3" customWidth="1"/>
    <col min="7181" max="7183" width="11.140625" style="3" customWidth="1"/>
    <col min="7184" max="7184" width="3.28515625" style="3" customWidth="1"/>
    <col min="7185" max="7187" width="11.140625" style="3" customWidth="1"/>
    <col min="7188" max="7188" width="3.140625" style="3" bestFit="1" customWidth="1"/>
    <col min="7189" max="7189" width="6.5703125" style="3" bestFit="1" customWidth="1"/>
    <col min="7190" max="7190" width="20.85546875" style="3" customWidth="1"/>
    <col min="7191" max="7191" width="7.5703125" style="3" customWidth="1"/>
    <col min="7192" max="7431" width="9.140625" style="3"/>
    <col min="7432" max="7432" width="40.85546875" style="3" customWidth="1"/>
    <col min="7433" max="7435" width="11.140625" style="3" customWidth="1"/>
    <col min="7436" max="7436" width="4.140625" style="3" customWidth="1"/>
    <col min="7437" max="7439" width="11.140625" style="3" customWidth="1"/>
    <col min="7440" max="7440" width="3.28515625" style="3" customWidth="1"/>
    <col min="7441" max="7443" width="11.140625" style="3" customWidth="1"/>
    <col min="7444" max="7444" width="3.140625" style="3" bestFit="1" customWidth="1"/>
    <col min="7445" max="7445" width="6.5703125" style="3" bestFit="1" customWidth="1"/>
    <col min="7446" max="7446" width="20.85546875" style="3" customWidth="1"/>
    <col min="7447" max="7447" width="7.5703125" style="3" customWidth="1"/>
    <col min="7448" max="7687" width="9.140625" style="3"/>
    <col min="7688" max="7688" width="40.85546875" style="3" customWidth="1"/>
    <col min="7689" max="7691" width="11.140625" style="3" customWidth="1"/>
    <col min="7692" max="7692" width="4.140625" style="3" customWidth="1"/>
    <col min="7693" max="7695" width="11.140625" style="3" customWidth="1"/>
    <col min="7696" max="7696" width="3.28515625" style="3" customWidth="1"/>
    <col min="7697" max="7699" width="11.140625" style="3" customWidth="1"/>
    <col min="7700" max="7700" width="3.140625" style="3" bestFit="1" customWidth="1"/>
    <col min="7701" max="7701" width="6.5703125" style="3" bestFit="1" customWidth="1"/>
    <col min="7702" max="7702" width="20.85546875" style="3" customWidth="1"/>
    <col min="7703" max="7703" width="7.5703125" style="3" customWidth="1"/>
    <col min="7704" max="7943" width="9.140625" style="3"/>
    <col min="7944" max="7944" width="40.85546875" style="3" customWidth="1"/>
    <col min="7945" max="7947" width="11.140625" style="3" customWidth="1"/>
    <col min="7948" max="7948" width="4.140625" style="3" customWidth="1"/>
    <col min="7949" max="7951" width="11.140625" style="3" customWidth="1"/>
    <col min="7952" max="7952" width="3.28515625" style="3" customWidth="1"/>
    <col min="7953" max="7955" width="11.140625" style="3" customWidth="1"/>
    <col min="7956" max="7956" width="3.140625" style="3" bestFit="1" customWidth="1"/>
    <col min="7957" max="7957" width="6.5703125" style="3" bestFit="1" customWidth="1"/>
    <col min="7958" max="7958" width="20.85546875" style="3" customWidth="1"/>
    <col min="7959" max="7959" width="7.5703125" style="3" customWidth="1"/>
    <col min="7960" max="8199" width="9.140625" style="3"/>
    <col min="8200" max="8200" width="40.85546875" style="3" customWidth="1"/>
    <col min="8201" max="8203" width="11.140625" style="3" customWidth="1"/>
    <col min="8204" max="8204" width="4.140625" style="3" customWidth="1"/>
    <col min="8205" max="8207" width="11.140625" style="3" customWidth="1"/>
    <col min="8208" max="8208" width="3.28515625" style="3" customWidth="1"/>
    <col min="8209" max="8211" width="11.140625" style="3" customWidth="1"/>
    <col min="8212" max="8212" width="3.140625" style="3" bestFit="1" customWidth="1"/>
    <col min="8213" max="8213" width="6.5703125" style="3" bestFit="1" customWidth="1"/>
    <col min="8214" max="8214" width="20.85546875" style="3" customWidth="1"/>
    <col min="8215" max="8215" width="7.5703125" style="3" customWidth="1"/>
    <col min="8216" max="8455" width="9.140625" style="3"/>
    <col min="8456" max="8456" width="40.85546875" style="3" customWidth="1"/>
    <col min="8457" max="8459" width="11.140625" style="3" customWidth="1"/>
    <col min="8460" max="8460" width="4.140625" style="3" customWidth="1"/>
    <col min="8461" max="8463" width="11.140625" style="3" customWidth="1"/>
    <col min="8464" max="8464" width="3.28515625" style="3" customWidth="1"/>
    <col min="8465" max="8467" width="11.140625" style="3" customWidth="1"/>
    <col min="8468" max="8468" width="3.140625" style="3" bestFit="1" customWidth="1"/>
    <col min="8469" max="8469" width="6.5703125" style="3" bestFit="1" customWidth="1"/>
    <col min="8470" max="8470" width="20.85546875" style="3" customWidth="1"/>
    <col min="8471" max="8471" width="7.5703125" style="3" customWidth="1"/>
    <col min="8472" max="8711" width="9.140625" style="3"/>
    <col min="8712" max="8712" width="40.85546875" style="3" customWidth="1"/>
    <col min="8713" max="8715" width="11.140625" style="3" customWidth="1"/>
    <col min="8716" max="8716" width="4.140625" style="3" customWidth="1"/>
    <col min="8717" max="8719" width="11.140625" style="3" customWidth="1"/>
    <col min="8720" max="8720" width="3.28515625" style="3" customWidth="1"/>
    <col min="8721" max="8723" width="11.140625" style="3" customWidth="1"/>
    <col min="8724" max="8724" width="3.140625" style="3" bestFit="1" customWidth="1"/>
    <col min="8725" max="8725" width="6.5703125" style="3" bestFit="1" customWidth="1"/>
    <col min="8726" max="8726" width="20.85546875" style="3" customWidth="1"/>
    <col min="8727" max="8727" width="7.5703125" style="3" customWidth="1"/>
    <col min="8728" max="8967" width="9.140625" style="3"/>
    <col min="8968" max="8968" width="40.85546875" style="3" customWidth="1"/>
    <col min="8969" max="8971" width="11.140625" style="3" customWidth="1"/>
    <col min="8972" max="8972" width="4.140625" style="3" customWidth="1"/>
    <col min="8973" max="8975" width="11.140625" style="3" customWidth="1"/>
    <col min="8976" max="8976" width="3.28515625" style="3" customWidth="1"/>
    <col min="8977" max="8979" width="11.140625" style="3" customWidth="1"/>
    <col min="8980" max="8980" width="3.140625" style="3" bestFit="1" customWidth="1"/>
    <col min="8981" max="8981" width="6.5703125" style="3" bestFit="1" customWidth="1"/>
    <col min="8982" max="8982" width="20.85546875" style="3" customWidth="1"/>
    <col min="8983" max="8983" width="7.5703125" style="3" customWidth="1"/>
    <col min="8984" max="9223" width="9.140625" style="3"/>
    <col min="9224" max="9224" width="40.85546875" style="3" customWidth="1"/>
    <col min="9225" max="9227" width="11.140625" style="3" customWidth="1"/>
    <col min="9228" max="9228" width="4.140625" style="3" customWidth="1"/>
    <col min="9229" max="9231" width="11.140625" style="3" customWidth="1"/>
    <col min="9232" max="9232" width="3.28515625" style="3" customWidth="1"/>
    <col min="9233" max="9235" width="11.140625" style="3" customWidth="1"/>
    <col min="9236" max="9236" width="3.140625" style="3" bestFit="1" customWidth="1"/>
    <col min="9237" max="9237" width="6.5703125" style="3" bestFit="1" customWidth="1"/>
    <col min="9238" max="9238" width="20.85546875" style="3" customWidth="1"/>
    <col min="9239" max="9239" width="7.5703125" style="3" customWidth="1"/>
    <col min="9240" max="9479" width="9.140625" style="3"/>
    <col min="9480" max="9480" width="40.85546875" style="3" customWidth="1"/>
    <col min="9481" max="9483" width="11.140625" style="3" customWidth="1"/>
    <col min="9484" max="9484" width="4.140625" style="3" customWidth="1"/>
    <col min="9485" max="9487" width="11.140625" style="3" customWidth="1"/>
    <col min="9488" max="9488" width="3.28515625" style="3" customWidth="1"/>
    <col min="9489" max="9491" width="11.140625" style="3" customWidth="1"/>
    <col min="9492" max="9492" width="3.140625" style="3" bestFit="1" customWidth="1"/>
    <col min="9493" max="9493" width="6.5703125" style="3" bestFit="1" customWidth="1"/>
    <col min="9494" max="9494" width="20.85546875" style="3" customWidth="1"/>
    <col min="9495" max="9495" width="7.5703125" style="3" customWidth="1"/>
    <col min="9496" max="9735" width="9.140625" style="3"/>
    <col min="9736" max="9736" width="40.85546875" style="3" customWidth="1"/>
    <col min="9737" max="9739" width="11.140625" style="3" customWidth="1"/>
    <col min="9740" max="9740" width="4.140625" style="3" customWidth="1"/>
    <col min="9741" max="9743" width="11.140625" style="3" customWidth="1"/>
    <col min="9744" max="9744" width="3.28515625" style="3" customWidth="1"/>
    <col min="9745" max="9747" width="11.140625" style="3" customWidth="1"/>
    <col min="9748" max="9748" width="3.140625" style="3" bestFit="1" customWidth="1"/>
    <col min="9749" max="9749" width="6.5703125" style="3" bestFit="1" customWidth="1"/>
    <col min="9750" max="9750" width="20.85546875" style="3" customWidth="1"/>
    <col min="9751" max="9751" width="7.5703125" style="3" customWidth="1"/>
    <col min="9752" max="9991" width="9.140625" style="3"/>
    <col min="9992" max="9992" width="40.85546875" style="3" customWidth="1"/>
    <col min="9993" max="9995" width="11.140625" style="3" customWidth="1"/>
    <col min="9996" max="9996" width="4.140625" style="3" customWidth="1"/>
    <col min="9997" max="9999" width="11.140625" style="3" customWidth="1"/>
    <col min="10000" max="10000" width="3.28515625" style="3" customWidth="1"/>
    <col min="10001" max="10003" width="11.140625" style="3" customWidth="1"/>
    <col min="10004" max="10004" width="3.140625" style="3" bestFit="1" customWidth="1"/>
    <col min="10005" max="10005" width="6.5703125" style="3" bestFit="1" customWidth="1"/>
    <col min="10006" max="10006" width="20.85546875" style="3" customWidth="1"/>
    <col min="10007" max="10007" width="7.5703125" style="3" customWidth="1"/>
    <col min="10008" max="10247" width="9.140625" style="3"/>
    <col min="10248" max="10248" width="40.85546875" style="3" customWidth="1"/>
    <col min="10249" max="10251" width="11.140625" style="3" customWidth="1"/>
    <col min="10252" max="10252" width="4.140625" style="3" customWidth="1"/>
    <col min="10253" max="10255" width="11.140625" style="3" customWidth="1"/>
    <col min="10256" max="10256" width="3.28515625" style="3" customWidth="1"/>
    <col min="10257" max="10259" width="11.140625" style="3" customWidth="1"/>
    <col min="10260" max="10260" width="3.140625" style="3" bestFit="1" customWidth="1"/>
    <col min="10261" max="10261" width="6.5703125" style="3" bestFit="1" customWidth="1"/>
    <col min="10262" max="10262" width="20.85546875" style="3" customWidth="1"/>
    <col min="10263" max="10263" width="7.5703125" style="3" customWidth="1"/>
    <col min="10264" max="10503" width="9.140625" style="3"/>
    <col min="10504" max="10504" width="40.85546875" style="3" customWidth="1"/>
    <col min="10505" max="10507" width="11.140625" style="3" customWidth="1"/>
    <col min="10508" max="10508" width="4.140625" style="3" customWidth="1"/>
    <col min="10509" max="10511" width="11.140625" style="3" customWidth="1"/>
    <col min="10512" max="10512" width="3.28515625" style="3" customWidth="1"/>
    <col min="10513" max="10515" width="11.140625" style="3" customWidth="1"/>
    <col min="10516" max="10516" width="3.140625" style="3" bestFit="1" customWidth="1"/>
    <col min="10517" max="10517" width="6.5703125" style="3" bestFit="1" customWidth="1"/>
    <col min="10518" max="10518" width="20.85546875" style="3" customWidth="1"/>
    <col min="10519" max="10519" width="7.5703125" style="3" customWidth="1"/>
    <col min="10520" max="10759" width="9.140625" style="3"/>
    <col min="10760" max="10760" width="40.85546875" style="3" customWidth="1"/>
    <col min="10761" max="10763" width="11.140625" style="3" customWidth="1"/>
    <col min="10764" max="10764" width="4.140625" style="3" customWidth="1"/>
    <col min="10765" max="10767" width="11.140625" style="3" customWidth="1"/>
    <col min="10768" max="10768" width="3.28515625" style="3" customWidth="1"/>
    <col min="10769" max="10771" width="11.140625" style="3" customWidth="1"/>
    <col min="10772" max="10772" width="3.140625" style="3" bestFit="1" customWidth="1"/>
    <col min="10773" max="10773" width="6.5703125" style="3" bestFit="1" customWidth="1"/>
    <col min="10774" max="10774" width="20.85546875" style="3" customWidth="1"/>
    <col min="10775" max="10775" width="7.5703125" style="3" customWidth="1"/>
    <col min="10776" max="11015" width="9.140625" style="3"/>
    <col min="11016" max="11016" width="40.85546875" style="3" customWidth="1"/>
    <col min="11017" max="11019" width="11.140625" style="3" customWidth="1"/>
    <col min="11020" max="11020" width="4.140625" style="3" customWidth="1"/>
    <col min="11021" max="11023" width="11.140625" style="3" customWidth="1"/>
    <col min="11024" max="11024" width="3.28515625" style="3" customWidth="1"/>
    <col min="11025" max="11027" width="11.140625" style="3" customWidth="1"/>
    <col min="11028" max="11028" width="3.140625" style="3" bestFit="1" customWidth="1"/>
    <col min="11029" max="11029" width="6.5703125" style="3" bestFit="1" customWidth="1"/>
    <col min="11030" max="11030" width="20.85546875" style="3" customWidth="1"/>
    <col min="11031" max="11031" width="7.5703125" style="3" customWidth="1"/>
    <col min="11032" max="11271" width="9.140625" style="3"/>
    <col min="11272" max="11272" width="40.85546875" style="3" customWidth="1"/>
    <col min="11273" max="11275" width="11.140625" style="3" customWidth="1"/>
    <col min="11276" max="11276" width="4.140625" style="3" customWidth="1"/>
    <col min="11277" max="11279" width="11.140625" style="3" customWidth="1"/>
    <col min="11280" max="11280" width="3.28515625" style="3" customWidth="1"/>
    <col min="11281" max="11283" width="11.140625" style="3" customWidth="1"/>
    <col min="11284" max="11284" width="3.140625" style="3" bestFit="1" customWidth="1"/>
    <col min="11285" max="11285" width="6.5703125" style="3" bestFit="1" customWidth="1"/>
    <col min="11286" max="11286" width="20.85546875" style="3" customWidth="1"/>
    <col min="11287" max="11287" width="7.5703125" style="3" customWidth="1"/>
    <col min="11288" max="11527" width="9.140625" style="3"/>
    <col min="11528" max="11528" width="40.85546875" style="3" customWidth="1"/>
    <col min="11529" max="11531" width="11.140625" style="3" customWidth="1"/>
    <col min="11532" max="11532" width="4.140625" style="3" customWidth="1"/>
    <col min="11533" max="11535" width="11.140625" style="3" customWidth="1"/>
    <col min="11536" max="11536" width="3.28515625" style="3" customWidth="1"/>
    <col min="11537" max="11539" width="11.140625" style="3" customWidth="1"/>
    <col min="11540" max="11540" width="3.140625" style="3" bestFit="1" customWidth="1"/>
    <col min="11541" max="11541" width="6.5703125" style="3" bestFit="1" customWidth="1"/>
    <col min="11542" max="11542" width="20.85546875" style="3" customWidth="1"/>
    <col min="11543" max="11543" width="7.5703125" style="3" customWidth="1"/>
    <col min="11544" max="11783" width="9.140625" style="3"/>
    <col min="11784" max="11784" width="40.85546875" style="3" customWidth="1"/>
    <col min="11785" max="11787" width="11.140625" style="3" customWidth="1"/>
    <col min="11788" max="11788" width="4.140625" style="3" customWidth="1"/>
    <col min="11789" max="11791" width="11.140625" style="3" customWidth="1"/>
    <col min="11792" max="11792" width="3.28515625" style="3" customWidth="1"/>
    <col min="11793" max="11795" width="11.140625" style="3" customWidth="1"/>
    <col min="11796" max="11796" width="3.140625" style="3" bestFit="1" customWidth="1"/>
    <col min="11797" max="11797" width="6.5703125" style="3" bestFit="1" customWidth="1"/>
    <col min="11798" max="11798" width="20.85546875" style="3" customWidth="1"/>
    <col min="11799" max="11799" width="7.5703125" style="3" customWidth="1"/>
    <col min="11800" max="12039" width="9.140625" style="3"/>
    <col min="12040" max="12040" width="40.85546875" style="3" customWidth="1"/>
    <col min="12041" max="12043" width="11.140625" style="3" customWidth="1"/>
    <col min="12044" max="12044" width="4.140625" style="3" customWidth="1"/>
    <col min="12045" max="12047" width="11.140625" style="3" customWidth="1"/>
    <col min="12048" max="12048" width="3.28515625" style="3" customWidth="1"/>
    <col min="12049" max="12051" width="11.140625" style="3" customWidth="1"/>
    <col min="12052" max="12052" width="3.140625" style="3" bestFit="1" customWidth="1"/>
    <col min="12053" max="12053" width="6.5703125" style="3" bestFit="1" customWidth="1"/>
    <col min="12054" max="12054" width="20.85546875" style="3" customWidth="1"/>
    <col min="12055" max="12055" width="7.5703125" style="3" customWidth="1"/>
    <col min="12056" max="12295" width="9.140625" style="3"/>
    <col min="12296" max="12296" width="40.85546875" style="3" customWidth="1"/>
    <col min="12297" max="12299" width="11.140625" style="3" customWidth="1"/>
    <col min="12300" max="12300" width="4.140625" style="3" customWidth="1"/>
    <col min="12301" max="12303" width="11.140625" style="3" customWidth="1"/>
    <col min="12304" max="12304" width="3.28515625" style="3" customWidth="1"/>
    <col min="12305" max="12307" width="11.140625" style="3" customWidth="1"/>
    <col min="12308" max="12308" width="3.140625" style="3" bestFit="1" customWidth="1"/>
    <col min="12309" max="12309" width="6.5703125" style="3" bestFit="1" customWidth="1"/>
    <col min="12310" max="12310" width="20.85546875" style="3" customWidth="1"/>
    <col min="12311" max="12311" width="7.5703125" style="3" customWidth="1"/>
    <col min="12312" max="12551" width="9.140625" style="3"/>
    <col min="12552" max="12552" width="40.85546875" style="3" customWidth="1"/>
    <col min="12553" max="12555" width="11.140625" style="3" customWidth="1"/>
    <col min="12556" max="12556" width="4.140625" style="3" customWidth="1"/>
    <col min="12557" max="12559" width="11.140625" style="3" customWidth="1"/>
    <col min="12560" max="12560" width="3.28515625" style="3" customWidth="1"/>
    <col min="12561" max="12563" width="11.140625" style="3" customWidth="1"/>
    <col min="12564" max="12564" width="3.140625" style="3" bestFit="1" customWidth="1"/>
    <col min="12565" max="12565" width="6.5703125" style="3" bestFit="1" customWidth="1"/>
    <col min="12566" max="12566" width="20.85546875" style="3" customWidth="1"/>
    <col min="12567" max="12567" width="7.5703125" style="3" customWidth="1"/>
    <col min="12568" max="12807" width="9.140625" style="3"/>
    <col min="12808" max="12808" width="40.85546875" style="3" customWidth="1"/>
    <col min="12809" max="12811" width="11.140625" style="3" customWidth="1"/>
    <col min="12812" max="12812" width="4.140625" style="3" customWidth="1"/>
    <col min="12813" max="12815" width="11.140625" style="3" customWidth="1"/>
    <col min="12816" max="12816" width="3.28515625" style="3" customWidth="1"/>
    <col min="12817" max="12819" width="11.140625" style="3" customWidth="1"/>
    <col min="12820" max="12820" width="3.140625" style="3" bestFit="1" customWidth="1"/>
    <col min="12821" max="12821" width="6.5703125" style="3" bestFit="1" customWidth="1"/>
    <col min="12822" max="12822" width="20.85546875" style="3" customWidth="1"/>
    <col min="12823" max="12823" width="7.5703125" style="3" customWidth="1"/>
    <col min="12824" max="13063" width="9.140625" style="3"/>
    <col min="13064" max="13064" width="40.85546875" style="3" customWidth="1"/>
    <col min="13065" max="13067" width="11.140625" style="3" customWidth="1"/>
    <col min="13068" max="13068" width="4.140625" style="3" customWidth="1"/>
    <col min="13069" max="13071" width="11.140625" style="3" customWidth="1"/>
    <col min="13072" max="13072" width="3.28515625" style="3" customWidth="1"/>
    <col min="13073" max="13075" width="11.140625" style="3" customWidth="1"/>
    <col min="13076" max="13076" width="3.140625" style="3" bestFit="1" customWidth="1"/>
    <col min="13077" max="13077" width="6.5703125" style="3" bestFit="1" customWidth="1"/>
    <col min="13078" max="13078" width="20.85546875" style="3" customWidth="1"/>
    <col min="13079" max="13079" width="7.5703125" style="3" customWidth="1"/>
    <col min="13080" max="13319" width="9.140625" style="3"/>
    <col min="13320" max="13320" width="40.85546875" style="3" customWidth="1"/>
    <col min="13321" max="13323" width="11.140625" style="3" customWidth="1"/>
    <col min="13324" max="13324" width="4.140625" style="3" customWidth="1"/>
    <col min="13325" max="13327" width="11.140625" style="3" customWidth="1"/>
    <col min="13328" max="13328" width="3.28515625" style="3" customWidth="1"/>
    <col min="13329" max="13331" width="11.140625" style="3" customWidth="1"/>
    <col min="13332" max="13332" width="3.140625" style="3" bestFit="1" customWidth="1"/>
    <col min="13333" max="13333" width="6.5703125" style="3" bestFit="1" customWidth="1"/>
    <col min="13334" max="13334" width="20.85546875" style="3" customWidth="1"/>
    <col min="13335" max="13335" width="7.5703125" style="3" customWidth="1"/>
    <col min="13336" max="13575" width="9.140625" style="3"/>
    <col min="13576" max="13576" width="40.85546875" style="3" customWidth="1"/>
    <col min="13577" max="13579" width="11.140625" style="3" customWidth="1"/>
    <col min="13580" max="13580" width="4.140625" style="3" customWidth="1"/>
    <col min="13581" max="13583" width="11.140625" style="3" customWidth="1"/>
    <col min="13584" max="13584" width="3.28515625" style="3" customWidth="1"/>
    <col min="13585" max="13587" width="11.140625" style="3" customWidth="1"/>
    <col min="13588" max="13588" width="3.140625" style="3" bestFit="1" customWidth="1"/>
    <col min="13589" max="13589" width="6.5703125" style="3" bestFit="1" customWidth="1"/>
    <col min="13590" max="13590" width="20.85546875" style="3" customWidth="1"/>
    <col min="13591" max="13591" width="7.5703125" style="3" customWidth="1"/>
    <col min="13592" max="13831" width="9.140625" style="3"/>
    <col min="13832" max="13832" width="40.85546875" style="3" customWidth="1"/>
    <col min="13833" max="13835" width="11.140625" style="3" customWidth="1"/>
    <col min="13836" max="13836" width="4.140625" style="3" customWidth="1"/>
    <col min="13837" max="13839" width="11.140625" style="3" customWidth="1"/>
    <col min="13840" max="13840" width="3.28515625" style="3" customWidth="1"/>
    <col min="13841" max="13843" width="11.140625" style="3" customWidth="1"/>
    <col min="13844" max="13844" width="3.140625" style="3" bestFit="1" customWidth="1"/>
    <col min="13845" max="13845" width="6.5703125" style="3" bestFit="1" customWidth="1"/>
    <col min="13846" max="13846" width="20.85546875" style="3" customWidth="1"/>
    <col min="13847" max="13847" width="7.5703125" style="3" customWidth="1"/>
    <col min="13848" max="14087" width="9.140625" style="3"/>
    <col min="14088" max="14088" width="40.85546875" style="3" customWidth="1"/>
    <col min="14089" max="14091" width="11.140625" style="3" customWidth="1"/>
    <col min="14092" max="14092" width="4.140625" style="3" customWidth="1"/>
    <col min="14093" max="14095" width="11.140625" style="3" customWidth="1"/>
    <col min="14096" max="14096" width="3.28515625" style="3" customWidth="1"/>
    <col min="14097" max="14099" width="11.140625" style="3" customWidth="1"/>
    <col min="14100" max="14100" width="3.140625" style="3" bestFit="1" customWidth="1"/>
    <col min="14101" max="14101" width="6.5703125" style="3" bestFit="1" customWidth="1"/>
    <col min="14102" max="14102" width="20.85546875" style="3" customWidth="1"/>
    <col min="14103" max="14103" width="7.5703125" style="3" customWidth="1"/>
    <col min="14104" max="14343" width="9.140625" style="3"/>
    <col min="14344" max="14344" width="40.85546875" style="3" customWidth="1"/>
    <col min="14345" max="14347" width="11.140625" style="3" customWidth="1"/>
    <col min="14348" max="14348" width="4.140625" style="3" customWidth="1"/>
    <col min="14349" max="14351" width="11.140625" style="3" customWidth="1"/>
    <col min="14352" max="14352" width="3.28515625" style="3" customWidth="1"/>
    <col min="14353" max="14355" width="11.140625" style="3" customWidth="1"/>
    <col min="14356" max="14356" width="3.140625" style="3" bestFit="1" customWidth="1"/>
    <col min="14357" max="14357" width="6.5703125" style="3" bestFit="1" customWidth="1"/>
    <col min="14358" max="14358" width="20.85546875" style="3" customWidth="1"/>
    <col min="14359" max="14359" width="7.5703125" style="3" customWidth="1"/>
    <col min="14360" max="14599" width="9.140625" style="3"/>
    <col min="14600" max="14600" width="40.85546875" style="3" customWidth="1"/>
    <col min="14601" max="14603" width="11.140625" style="3" customWidth="1"/>
    <col min="14604" max="14604" width="4.140625" style="3" customWidth="1"/>
    <col min="14605" max="14607" width="11.140625" style="3" customWidth="1"/>
    <col min="14608" max="14608" width="3.28515625" style="3" customWidth="1"/>
    <col min="14609" max="14611" width="11.140625" style="3" customWidth="1"/>
    <col min="14612" max="14612" width="3.140625" style="3" bestFit="1" customWidth="1"/>
    <col min="14613" max="14613" width="6.5703125" style="3" bestFit="1" customWidth="1"/>
    <col min="14614" max="14614" width="20.85546875" style="3" customWidth="1"/>
    <col min="14615" max="14615" width="7.5703125" style="3" customWidth="1"/>
    <col min="14616" max="14855" width="9.140625" style="3"/>
    <col min="14856" max="14856" width="40.85546875" style="3" customWidth="1"/>
    <col min="14857" max="14859" width="11.140625" style="3" customWidth="1"/>
    <col min="14860" max="14860" width="4.140625" style="3" customWidth="1"/>
    <col min="14861" max="14863" width="11.140625" style="3" customWidth="1"/>
    <col min="14864" max="14864" width="3.28515625" style="3" customWidth="1"/>
    <col min="14865" max="14867" width="11.140625" style="3" customWidth="1"/>
    <col min="14868" max="14868" width="3.140625" style="3" bestFit="1" customWidth="1"/>
    <col min="14869" max="14869" width="6.5703125" style="3" bestFit="1" customWidth="1"/>
    <col min="14870" max="14870" width="20.85546875" style="3" customWidth="1"/>
    <col min="14871" max="14871" width="7.5703125" style="3" customWidth="1"/>
    <col min="14872" max="15111" width="9.140625" style="3"/>
    <col min="15112" max="15112" width="40.85546875" style="3" customWidth="1"/>
    <col min="15113" max="15115" width="11.140625" style="3" customWidth="1"/>
    <col min="15116" max="15116" width="4.140625" style="3" customWidth="1"/>
    <col min="15117" max="15119" width="11.140625" style="3" customWidth="1"/>
    <col min="15120" max="15120" width="3.28515625" style="3" customWidth="1"/>
    <col min="15121" max="15123" width="11.140625" style="3" customWidth="1"/>
    <col min="15124" max="15124" width="3.140625" style="3" bestFit="1" customWidth="1"/>
    <col min="15125" max="15125" width="6.5703125" style="3" bestFit="1" customWidth="1"/>
    <col min="15126" max="15126" width="20.85546875" style="3" customWidth="1"/>
    <col min="15127" max="15127" width="7.5703125" style="3" customWidth="1"/>
    <col min="15128" max="15367" width="9.140625" style="3"/>
    <col min="15368" max="15368" width="40.85546875" style="3" customWidth="1"/>
    <col min="15369" max="15371" width="11.140625" style="3" customWidth="1"/>
    <col min="15372" max="15372" width="4.140625" style="3" customWidth="1"/>
    <col min="15373" max="15375" width="11.140625" style="3" customWidth="1"/>
    <col min="15376" max="15376" width="3.28515625" style="3" customWidth="1"/>
    <col min="15377" max="15379" width="11.140625" style="3" customWidth="1"/>
    <col min="15380" max="15380" width="3.140625" style="3" bestFit="1" customWidth="1"/>
    <col min="15381" max="15381" width="6.5703125" style="3" bestFit="1" customWidth="1"/>
    <col min="15382" max="15382" width="20.85546875" style="3" customWidth="1"/>
    <col min="15383" max="15383" width="7.5703125" style="3" customWidth="1"/>
    <col min="15384" max="15623" width="9.140625" style="3"/>
    <col min="15624" max="15624" width="40.85546875" style="3" customWidth="1"/>
    <col min="15625" max="15627" width="11.140625" style="3" customWidth="1"/>
    <col min="15628" max="15628" width="4.140625" style="3" customWidth="1"/>
    <col min="15629" max="15631" width="11.140625" style="3" customWidth="1"/>
    <col min="15632" max="15632" width="3.28515625" style="3" customWidth="1"/>
    <col min="15633" max="15635" width="11.140625" style="3" customWidth="1"/>
    <col min="15636" max="15636" width="3.140625" style="3" bestFit="1" customWidth="1"/>
    <col min="15637" max="15637" width="6.5703125" style="3" bestFit="1" customWidth="1"/>
    <col min="15638" max="15638" width="20.85546875" style="3" customWidth="1"/>
    <col min="15639" max="15639" width="7.5703125" style="3" customWidth="1"/>
    <col min="15640" max="15879" width="9.140625" style="3"/>
    <col min="15880" max="15880" width="40.85546875" style="3" customWidth="1"/>
    <col min="15881" max="15883" width="11.140625" style="3" customWidth="1"/>
    <col min="15884" max="15884" width="4.140625" style="3" customWidth="1"/>
    <col min="15885" max="15887" width="11.140625" style="3" customWidth="1"/>
    <col min="15888" max="15888" width="3.28515625" style="3" customWidth="1"/>
    <col min="15889" max="15891" width="11.140625" style="3" customWidth="1"/>
    <col min="15892" max="15892" width="3.140625" style="3" bestFit="1" customWidth="1"/>
    <col min="15893" max="15893" width="6.5703125" style="3" bestFit="1" customWidth="1"/>
    <col min="15894" max="15894" width="20.85546875" style="3" customWidth="1"/>
    <col min="15895" max="15895" width="7.5703125" style="3" customWidth="1"/>
    <col min="15896" max="16135" width="9.140625" style="3"/>
    <col min="16136" max="16136" width="40.85546875" style="3" customWidth="1"/>
    <col min="16137" max="16139" width="11.140625" style="3" customWidth="1"/>
    <col min="16140" max="16140" width="4.140625" style="3" customWidth="1"/>
    <col min="16141" max="16143" width="11.140625" style="3" customWidth="1"/>
    <col min="16144" max="16144" width="3.28515625" style="3" customWidth="1"/>
    <col min="16145" max="16147" width="11.140625" style="3" customWidth="1"/>
    <col min="16148" max="16148" width="3.140625" style="3" bestFit="1" customWidth="1"/>
    <col min="16149" max="16149" width="6.5703125" style="3" bestFit="1" customWidth="1"/>
    <col min="16150" max="16150" width="20.85546875" style="3" customWidth="1"/>
    <col min="16151" max="16151" width="7.5703125" style="3" customWidth="1"/>
    <col min="16152" max="16383" width="9.140625" style="3"/>
    <col min="16384" max="16384" width="9.140625" style="3" customWidth="1"/>
  </cols>
  <sheetData>
    <row r="1" spans="1:103" ht="19.5" customHeight="1">
      <c r="A1" s="690" t="s">
        <v>958</v>
      </c>
      <c r="B1" s="691"/>
      <c r="C1" s="691"/>
      <c r="D1" s="691"/>
      <c r="E1" s="691"/>
      <c r="F1" s="691"/>
      <c r="G1" s="691"/>
      <c r="H1" s="691"/>
      <c r="I1" s="691"/>
      <c r="J1" s="691"/>
      <c r="K1" s="691"/>
      <c r="L1" s="691"/>
      <c r="M1" s="691"/>
      <c r="N1" s="1"/>
      <c r="O1" s="1"/>
      <c r="P1" s="1"/>
      <c r="Q1" s="1"/>
      <c r="R1" s="1"/>
      <c r="U1" s="1"/>
    </row>
    <row r="2" spans="1:103" ht="19.5" customHeight="1">
      <c r="A2" s="688" t="s">
        <v>959</v>
      </c>
      <c r="B2" s="689"/>
      <c r="C2" s="689"/>
      <c r="D2" s="689"/>
      <c r="E2" s="689"/>
      <c r="F2" s="689"/>
      <c r="G2" s="689"/>
      <c r="H2" s="689"/>
      <c r="I2" s="689"/>
      <c r="J2" s="689"/>
      <c r="K2" s="689"/>
      <c r="L2" s="689"/>
      <c r="M2" s="689"/>
      <c r="N2" s="4"/>
      <c r="O2" s="4"/>
      <c r="P2" s="4"/>
      <c r="Q2" s="4"/>
      <c r="R2" s="4"/>
      <c r="U2" s="4"/>
    </row>
    <row r="3" spans="1:103" ht="15.75" customHeight="1">
      <c r="A3" s="693" t="s">
        <v>0</v>
      </c>
      <c r="B3" s="696" t="s">
        <v>1</v>
      </c>
      <c r="C3" s="696"/>
      <c r="D3" s="696"/>
      <c r="E3" s="521"/>
      <c r="F3" s="697" t="s">
        <v>2</v>
      </c>
      <c r="G3" s="696"/>
      <c r="H3" s="696"/>
      <c r="I3" s="578"/>
      <c r="J3" s="696" t="s">
        <v>3</v>
      </c>
      <c r="K3" s="696"/>
      <c r="L3" s="696"/>
      <c r="M3" s="5"/>
      <c r="N3" s="6"/>
      <c r="O3" s="6"/>
      <c r="P3" s="6"/>
      <c r="Q3" s="6"/>
    </row>
    <row r="4" spans="1:103" ht="15.75" customHeight="1">
      <c r="A4" s="694"/>
      <c r="B4" s="698" t="s">
        <v>4</v>
      </c>
      <c r="C4" s="698"/>
      <c r="D4" s="698"/>
      <c r="E4" s="7"/>
      <c r="F4" s="699" t="s">
        <v>5</v>
      </c>
      <c r="G4" s="698"/>
      <c r="H4" s="698"/>
      <c r="I4" s="579"/>
      <c r="J4" s="698" t="s">
        <v>6</v>
      </c>
      <c r="K4" s="698"/>
      <c r="L4" s="698"/>
      <c r="M4" s="8"/>
      <c r="N4" s="9"/>
      <c r="O4" s="9"/>
      <c r="P4" s="4"/>
      <c r="Q4" s="4"/>
      <c r="R4" s="4"/>
    </row>
    <row r="5" spans="1:103" ht="19.5" customHeight="1">
      <c r="A5" s="695"/>
      <c r="B5" s="10" t="s">
        <v>7</v>
      </c>
      <c r="C5" s="10" t="s">
        <v>8</v>
      </c>
      <c r="D5" s="10" t="s">
        <v>9</v>
      </c>
      <c r="E5" s="1100"/>
      <c r="F5" s="1101" t="s">
        <v>7</v>
      </c>
      <c r="G5" s="1100" t="s">
        <v>8</v>
      </c>
      <c r="H5" s="1100" t="s">
        <v>9</v>
      </c>
      <c r="I5" s="1102"/>
      <c r="J5" s="1100" t="s">
        <v>7</v>
      </c>
      <c r="K5" s="1100" t="s">
        <v>8</v>
      </c>
      <c r="L5" s="1100" t="s">
        <v>9</v>
      </c>
      <c r="M5" s="1097"/>
      <c r="P5" s="6"/>
      <c r="Q5" s="6"/>
    </row>
    <row r="6" spans="1:103" ht="18" customHeight="1">
      <c r="A6" s="11" t="s">
        <v>11</v>
      </c>
      <c r="B6" s="12">
        <f>F6+J6</f>
        <v>10824</v>
      </c>
      <c r="C6" s="927">
        <f t="shared" ref="C6:D6" si="0">G6+K6</f>
        <v>3741</v>
      </c>
      <c r="D6" s="927">
        <f t="shared" si="0"/>
        <v>7083</v>
      </c>
      <c r="E6" s="1099"/>
      <c r="F6" s="518">
        <f>SUM(G6:H6)</f>
        <v>4385</v>
      </c>
      <c r="G6" s="1099">
        <f>SUM(G7:G11)</f>
        <v>1397</v>
      </c>
      <c r="H6" s="1099">
        <f>SUM(H7:H11)</f>
        <v>2988</v>
      </c>
      <c r="I6" s="519"/>
      <c r="J6" s="1099">
        <f>SUM(K6:L6)</f>
        <v>6439</v>
      </c>
      <c r="K6" s="1099">
        <f>SUM(K7:K11)</f>
        <v>2344</v>
      </c>
      <c r="L6" s="1099">
        <f>SUM(L7:L11)</f>
        <v>4095</v>
      </c>
      <c r="M6" s="1095"/>
      <c r="P6" s="4"/>
      <c r="Q6" s="4"/>
      <c r="R6" s="4"/>
      <c r="S6" s="4"/>
      <c r="T6" s="4"/>
    </row>
    <row r="7" spans="1:103" ht="18" customHeight="1">
      <c r="A7" s="1093" t="s">
        <v>1038</v>
      </c>
      <c r="B7" s="1099">
        <f t="shared" ref="B7:B11" si="1">F7+J7</f>
        <v>1187</v>
      </c>
      <c r="C7" s="1094">
        <f t="shared" ref="C7:C11" si="2">G7+K7</f>
        <v>731</v>
      </c>
      <c r="D7" s="1094">
        <f t="shared" ref="D7:D11" si="3">H7+L7</f>
        <v>456</v>
      </c>
      <c r="E7" s="1094"/>
      <c r="F7" s="518">
        <f t="shared" ref="F7:F11" si="4">SUM(G7:H7)</f>
        <v>618</v>
      </c>
      <c r="G7" s="1094">
        <v>275</v>
      </c>
      <c r="H7" s="1094">
        <v>343</v>
      </c>
      <c r="I7" s="520"/>
      <c r="J7" s="1099">
        <f t="shared" ref="J7:J11" si="5">SUM(K7:L7)</f>
        <v>569</v>
      </c>
      <c r="K7" s="1094">
        <v>456</v>
      </c>
      <c r="L7" s="1094">
        <v>113</v>
      </c>
      <c r="M7" s="1095"/>
      <c r="P7" s="6"/>
      <c r="Q7" s="6"/>
      <c r="T7" s="14"/>
    </row>
    <row r="8" spans="1:103" ht="18" customHeight="1">
      <c r="A8" s="1093" t="s">
        <v>12</v>
      </c>
      <c r="B8" s="1099">
        <f t="shared" si="1"/>
        <v>2551</v>
      </c>
      <c r="C8" s="1094">
        <f t="shared" si="2"/>
        <v>288</v>
      </c>
      <c r="D8" s="1094">
        <f t="shared" si="3"/>
        <v>2790</v>
      </c>
      <c r="E8" s="1094"/>
      <c r="F8" s="518">
        <f t="shared" si="4"/>
        <v>1348</v>
      </c>
      <c r="G8" s="1094">
        <v>110</v>
      </c>
      <c r="H8" s="1094">
        <v>1238</v>
      </c>
      <c r="I8" s="520"/>
      <c r="J8" s="1099">
        <f>SUM(K9:L9)</f>
        <v>1203</v>
      </c>
      <c r="K8" s="1094">
        <v>178</v>
      </c>
      <c r="L8" s="1094">
        <v>1552</v>
      </c>
      <c r="M8" s="1095"/>
      <c r="P8" s="4"/>
      <c r="Q8" s="4"/>
      <c r="R8" s="4"/>
    </row>
    <row r="9" spans="1:103" ht="18" customHeight="1">
      <c r="A9" s="1093" t="s">
        <v>926</v>
      </c>
      <c r="B9" s="1099">
        <f t="shared" si="1"/>
        <v>3754</v>
      </c>
      <c r="C9" s="1094">
        <f t="shared" si="2"/>
        <v>846</v>
      </c>
      <c r="D9" s="1094">
        <f t="shared" si="3"/>
        <v>1286</v>
      </c>
      <c r="E9" s="1094"/>
      <c r="F9" s="518">
        <f t="shared" si="4"/>
        <v>929</v>
      </c>
      <c r="G9" s="1094">
        <v>387</v>
      </c>
      <c r="H9" s="1094">
        <v>542</v>
      </c>
      <c r="I9" s="520"/>
      <c r="J9" s="1099">
        <f>SUM(K10:L10)</f>
        <v>2825</v>
      </c>
      <c r="K9" s="1094">
        <v>459</v>
      </c>
      <c r="L9" s="1094">
        <v>744</v>
      </c>
      <c r="M9" s="1095"/>
      <c r="P9" s="6"/>
      <c r="Q9" s="6"/>
    </row>
    <row r="10" spans="1:103" s="16" customFormat="1" ht="18" customHeight="1">
      <c r="A10" s="1093" t="s">
        <v>955</v>
      </c>
      <c r="B10" s="1099">
        <f t="shared" si="1"/>
        <v>4228</v>
      </c>
      <c r="C10" s="1094">
        <f t="shared" si="2"/>
        <v>1837</v>
      </c>
      <c r="D10" s="1094">
        <f t="shared" si="3"/>
        <v>2391</v>
      </c>
      <c r="E10" s="1094"/>
      <c r="F10" s="518">
        <f t="shared" si="4"/>
        <v>1403</v>
      </c>
      <c r="G10" s="1094">
        <v>617</v>
      </c>
      <c r="H10" s="1094">
        <v>786</v>
      </c>
      <c r="I10" s="520"/>
      <c r="J10" s="1099">
        <f t="shared" si="5"/>
        <v>2825</v>
      </c>
      <c r="K10" s="1094">
        <v>1220</v>
      </c>
      <c r="L10" s="1094">
        <v>1605</v>
      </c>
      <c r="M10" s="1095"/>
      <c r="N10" s="15"/>
      <c r="O10" s="15"/>
      <c r="P10" s="6"/>
      <c r="Q10" s="6"/>
      <c r="R10" s="2"/>
      <c r="S10" s="2"/>
      <c r="T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row>
    <row r="11" spans="1:103" s="16" customFormat="1" ht="18" customHeight="1">
      <c r="A11" s="936" t="s">
        <v>1039</v>
      </c>
      <c r="B11" s="597">
        <f t="shared" si="1"/>
        <v>199</v>
      </c>
      <c r="C11" s="580">
        <f t="shared" si="2"/>
        <v>39</v>
      </c>
      <c r="D11" s="580">
        <f t="shared" si="3"/>
        <v>160</v>
      </c>
      <c r="E11" s="580"/>
      <c r="F11" s="595">
        <f t="shared" si="4"/>
        <v>87</v>
      </c>
      <c r="G11" s="580">
        <v>8</v>
      </c>
      <c r="H11" s="580">
        <v>79</v>
      </c>
      <c r="I11" s="581"/>
      <c r="J11" s="597">
        <f t="shared" si="5"/>
        <v>112</v>
      </c>
      <c r="K11" s="580">
        <v>31</v>
      </c>
      <c r="L11" s="580">
        <v>81</v>
      </c>
      <c r="M11" s="1095"/>
      <c r="N11" s="15"/>
      <c r="O11" s="15"/>
      <c r="P11" s="6"/>
      <c r="Q11" s="6"/>
      <c r="R11" s="893"/>
      <c r="S11" s="893"/>
      <c r="T11" s="15"/>
      <c r="U11" s="1096"/>
      <c r="V11" s="1096"/>
      <c r="W11" s="1096"/>
      <c r="X11" s="1096"/>
      <c r="Y11" s="1096"/>
      <c r="Z11" s="1096"/>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row>
    <row r="12" spans="1:103" ht="19.5" customHeight="1">
      <c r="A12" s="17" t="s">
        <v>14</v>
      </c>
      <c r="B12" s="18"/>
      <c r="C12" s="18"/>
      <c r="D12" s="19"/>
      <c r="E12" s="18"/>
      <c r="F12" s="18"/>
      <c r="G12" s="1098"/>
      <c r="H12" s="1098"/>
      <c r="I12" s="18"/>
      <c r="J12" s="18"/>
      <c r="K12" s="18"/>
      <c r="L12" s="18"/>
      <c r="M12" s="20"/>
      <c r="P12" s="4"/>
      <c r="Q12" s="4"/>
      <c r="R12" s="4"/>
    </row>
    <row r="13" spans="1:103" ht="16.5" customHeight="1">
      <c r="A13" s="582" t="s">
        <v>928</v>
      </c>
      <c r="B13" s="18"/>
      <c r="C13" s="18"/>
      <c r="D13" s="19"/>
      <c r="E13" s="18"/>
      <c r="F13" s="18"/>
      <c r="G13" s="18"/>
      <c r="H13" s="18"/>
      <c r="I13" s="18"/>
      <c r="J13" s="18"/>
      <c r="K13" s="18"/>
      <c r="L13" s="18"/>
      <c r="M13" s="13"/>
      <c r="P13" s="6"/>
      <c r="Q13" s="6"/>
    </row>
    <row r="14" spans="1:103" ht="16.5" customHeight="1">
      <c r="A14" s="583" t="s">
        <v>874</v>
      </c>
      <c r="B14" s="22"/>
      <c r="C14" s="22"/>
      <c r="D14" s="23"/>
      <c r="E14" s="18"/>
      <c r="F14" s="18"/>
      <c r="G14" s="18"/>
      <c r="H14" s="18"/>
      <c r="I14" s="18"/>
      <c r="J14" s="18"/>
      <c r="K14" s="18"/>
      <c r="L14" s="18"/>
      <c r="M14" s="13"/>
      <c r="P14" s="4"/>
      <c r="Q14" s="4"/>
      <c r="R14" s="4"/>
    </row>
    <row r="15" spans="1:103" ht="16.5" customHeight="1">
      <c r="A15" s="583" t="s">
        <v>875</v>
      </c>
      <c r="B15" s="18"/>
      <c r="C15" s="18"/>
      <c r="D15" s="19"/>
      <c r="E15" s="24"/>
      <c r="F15" s="24"/>
      <c r="G15" s="18"/>
      <c r="H15" s="18"/>
      <c r="I15" s="18"/>
      <c r="J15" s="18"/>
      <c r="K15" s="18"/>
      <c r="L15" s="18"/>
      <c r="M15" s="13"/>
      <c r="P15" s="6"/>
      <c r="Q15" s="6"/>
    </row>
    <row r="16" spans="1:103" ht="16.5" customHeight="1">
      <c r="A16" s="583" t="s">
        <v>876</v>
      </c>
      <c r="B16" s="18"/>
      <c r="C16" s="18"/>
      <c r="D16" s="19"/>
      <c r="E16" s="24"/>
      <c r="F16" s="24"/>
      <c r="G16" s="18"/>
      <c r="H16" s="18"/>
      <c r="I16" s="18"/>
      <c r="J16" s="18"/>
      <c r="K16" s="18"/>
      <c r="L16" s="18"/>
      <c r="M16" s="13"/>
      <c r="P16" s="4"/>
      <c r="Q16" s="4"/>
      <c r="R16" s="4"/>
    </row>
    <row r="17" spans="1:103" ht="16.5" customHeight="1">
      <c r="A17" s="583" t="s">
        <v>956</v>
      </c>
      <c r="B17" s="18"/>
      <c r="C17" s="18"/>
      <c r="D17" s="19"/>
      <c r="E17" s="24"/>
      <c r="F17" s="24"/>
      <c r="G17" s="18"/>
      <c r="H17" s="18"/>
      <c r="I17" s="18"/>
      <c r="J17" s="18"/>
      <c r="K17" s="18"/>
      <c r="L17" s="18"/>
      <c r="M17" s="13"/>
      <c r="P17" s="4"/>
      <c r="Q17" s="4"/>
      <c r="R17" s="4"/>
    </row>
    <row r="18" spans="1:103" ht="16.5" customHeight="1">
      <c r="A18" s="583" t="s">
        <v>926</v>
      </c>
      <c r="B18" s="1044"/>
      <c r="C18" s="1044"/>
      <c r="D18" s="928"/>
      <c r="E18" s="24"/>
      <c r="F18" s="24"/>
      <c r="G18" s="1044"/>
      <c r="H18" s="1044"/>
      <c r="I18" s="1044"/>
      <c r="J18" s="1044"/>
      <c r="K18" s="1044"/>
      <c r="L18" s="1044"/>
      <c r="M18" s="13"/>
      <c r="N18" s="893"/>
      <c r="O18" s="893"/>
      <c r="P18" s="4"/>
      <c r="Q18" s="4"/>
      <c r="R18" s="4"/>
      <c r="S18" s="893"/>
      <c r="T18" s="893"/>
      <c r="U18" s="893"/>
      <c r="V18" s="893"/>
      <c r="W18" s="893"/>
      <c r="X18" s="893"/>
      <c r="Y18" s="893"/>
      <c r="Z18" s="893"/>
      <c r="AA18" s="893"/>
      <c r="AB18" s="893"/>
      <c r="AC18" s="893"/>
      <c r="AD18" s="893"/>
      <c r="AE18" s="893"/>
      <c r="AF18" s="893"/>
      <c r="AG18" s="893"/>
      <c r="AH18" s="893"/>
      <c r="AI18" s="893"/>
      <c r="AJ18" s="893"/>
      <c r="AK18" s="893"/>
      <c r="AL18" s="893"/>
      <c r="AM18" s="893"/>
      <c r="AN18" s="893"/>
      <c r="AO18" s="893"/>
      <c r="AP18" s="893"/>
      <c r="AQ18" s="893"/>
      <c r="AR18" s="893"/>
      <c r="AS18" s="893"/>
      <c r="AT18" s="893"/>
      <c r="AU18" s="893"/>
      <c r="AV18" s="893"/>
      <c r="AW18" s="893"/>
      <c r="AX18" s="893"/>
      <c r="AY18" s="893"/>
      <c r="AZ18" s="893"/>
      <c r="BA18" s="893"/>
      <c r="BB18" s="893"/>
      <c r="BC18" s="893"/>
      <c r="BD18" s="893"/>
      <c r="BE18" s="893"/>
      <c r="BF18" s="893"/>
      <c r="BG18" s="893"/>
      <c r="BH18" s="893"/>
      <c r="BI18" s="893"/>
      <c r="BJ18" s="893"/>
      <c r="BK18" s="893"/>
      <c r="BL18" s="893"/>
      <c r="BM18" s="893"/>
      <c r="BN18" s="893"/>
      <c r="BO18" s="893"/>
      <c r="BP18" s="893"/>
      <c r="BQ18" s="893"/>
      <c r="BR18" s="893"/>
      <c r="BS18" s="893"/>
      <c r="BT18" s="893"/>
      <c r="BU18" s="893"/>
      <c r="BV18" s="893"/>
      <c r="BW18" s="893"/>
      <c r="BX18" s="893"/>
      <c r="BY18" s="893"/>
      <c r="BZ18" s="893"/>
      <c r="CA18" s="893"/>
      <c r="CB18" s="893"/>
      <c r="CC18" s="893"/>
      <c r="CD18" s="893"/>
      <c r="CE18" s="893"/>
      <c r="CF18" s="893"/>
      <c r="CG18" s="893"/>
      <c r="CH18" s="893"/>
      <c r="CI18" s="893"/>
      <c r="CJ18" s="893"/>
      <c r="CK18" s="893"/>
      <c r="CL18" s="893"/>
      <c r="CM18" s="893"/>
      <c r="CN18" s="893"/>
      <c r="CO18" s="893"/>
      <c r="CP18" s="893"/>
      <c r="CQ18" s="893"/>
      <c r="CR18" s="893"/>
      <c r="CS18" s="893"/>
      <c r="CT18" s="893"/>
      <c r="CU18" s="893"/>
      <c r="CV18" s="893"/>
      <c r="CW18" s="893"/>
      <c r="CX18" s="893"/>
      <c r="CY18" s="893"/>
    </row>
    <row r="19" spans="1:103" ht="16.5" customHeight="1">
      <c r="A19" s="583"/>
      <c r="B19" s="1044"/>
      <c r="C19" s="1044"/>
      <c r="D19" s="928"/>
      <c r="E19" s="24"/>
      <c r="F19" s="24"/>
      <c r="G19" s="1044"/>
      <c r="H19" s="1044"/>
      <c r="I19" s="1044"/>
      <c r="J19" s="1044"/>
      <c r="K19" s="1044"/>
      <c r="L19" s="1044"/>
      <c r="M19" s="13"/>
      <c r="N19" s="893"/>
      <c r="O19" s="893"/>
      <c r="P19" s="4"/>
      <c r="Q19" s="4"/>
      <c r="R19" s="4"/>
      <c r="S19" s="893"/>
      <c r="T19" s="893"/>
      <c r="U19" s="893"/>
      <c r="V19" s="893"/>
      <c r="W19" s="893"/>
      <c r="X19" s="893"/>
      <c r="Y19" s="893"/>
      <c r="Z19" s="893"/>
      <c r="AA19" s="893"/>
      <c r="AB19" s="893"/>
      <c r="AC19" s="893"/>
      <c r="AD19" s="893"/>
      <c r="AE19" s="893"/>
      <c r="AF19" s="893"/>
      <c r="AG19" s="893"/>
      <c r="AH19" s="893"/>
      <c r="AI19" s="893"/>
      <c r="AJ19" s="893"/>
      <c r="AK19" s="893"/>
      <c r="AL19" s="893"/>
      <c r="AM19" s="893"/>
      <c r="AN19" s="893"/>
      <c r="AO19" s="893"/>
      <c r="AP19" s="893"/>
      <c r="AQ19" s="893"/>
      <c r="AR19" s="893"/>
      <c r="AS19" s="893"/>
      <c r="AT19" s="893"/>
      <c r="AU19" s="893"/>
      <c r="AV19" s="893"/>
      <c r="AW19" s="893"/>
      <c r="AX19" s="893"/>
      <c r="AY19" s="893"/>
      <c r="AZ19" s="893"/>
      <c r="BA19" s="893"/>
      <c r="BB19" s="893"/>
      <c r="BC19" s="893"/>
      <c r="BD19" s="893"/>
      <c r="BE19" s="893"/>
      <c r="BF19" s="893"/>
      <c r="BG19" s="893"/>
      <c r="BH19" s="893"/>
      <c r="BI19" s="893"/>
      <c r="BJ19" s="893"/>
      <c r="BK19" s="893"/>
      <c r="BL19" s="893"/>
      <c r="BM19" s="893"/>
      <c r="BN19" s="893"/>
      <c r="BO19" s="893"/>
      <c r="BP19" s="893"/>
      <c r="BQ19" s="893"/>
      <c r="BR19" s="893"/>
      <c r="BS19" s="893"/>
      <c r="BT19" s="893"/>
      <c r="BU19" s="893"/>
      <c r="BV19" s="893"/>
      <c r="BW19" s="893"/>
      <c r="BX19" s="893"/>
      <c r="BY19" s="893"/>
      <c r="BZ19" s="893"/>
      <c r="CA19" s="893"/>
      <c r="CB19" s="893"/>
      <c r="CC19" s="893"/>
      <c r="CD19" s="893"/>
      <c r="CE19" s="893"/>
      <c r="CF19" s="893"/>
      <c r="CG19" s="893"/>
      <c r="CH19" s="893"/>
      <c r="CI19" s="893"/>
      <c r="CJ19" s="893"/>
      <c r="CK19" s="893"/>
      <c r="CL19" s="893"/>
      <c r="CM19" s="893"/>
      <c r="CN19" s="893"/>
      <c r="CO19" s="893"/>
      <c r="CP19" s="893"/>
      <c r="CQ19" s="893"/>
      <c r="CR19" s="893"/>
      <c r="CS19" s="893"/>
      <c r="CT19" s="893"/>
      <c r="CU19" s="893"/>
      <c r="CV19" s="893"/>
      <c r="CW19" s="893"/>
      <c r="CX19" s="893"/>
      <c r="CY19" s="893"/>
    </row>
    <row r="20" spans="1:103" ht="16.5" customHeight="1">
      <c r="A20" s="583" t="s">
        <v>15</v>
      </c>
      <c r="B20" s="18"/>
      <c r="C20" s="18"/>
      <c r="D20" s="19"/>
      <c r="E20" s="24"/>
      <c r="F20" s="24"/>
      <c r="G20" s="18"/>
      <c r="H20" s="18"/>
      <c r="I20" s="18"/>
      <c r="J20" s="18"/>
      <c r="K20" s="18"/>
      <c r="L20" s="18"/>
      <c r="M20" s="13"/>
      <c r="P20" s="6"/>
      <c r="Q20" s="6"/>
    </row>
    <row r="21" spans="1:103" ht="16.5" customHeight="1">
      <c r="A21" s="583" t="s">
        <v>1037</v>
      </c>
      <c r="B21" s="18"/>
      <c r="C21" s="18"/>
      <c r="D21" s="19"/>
      <c r="E21" s="18"/>
      <c r="F21" s="18"/>
      <c r="G21" s="18"/>
      <c r="H21" s="18"/>
      <c r="I21" s="18"/>
      <c r="J21" s="18"/>
      <c r="K21" s="18"/>
      <c r="L21" s="18"/>
      <c r="M21" s="13"/>
      <c r="V21" s="692" t="s">
        <v>5</v>
      </c>
      <c r="W21" s="692"/>
      <c r="X21" s="692" t="s">
        <v>10</v>
      </c>
      <c r="Y21" s="692"/>
    </row>
    <row r="22" spans="1:103" ht="19.5" customHeight="1">
      <c r="A22" s="25"/>
      <c r="B22" s="18"/>
      <c r="C22" s="18"/>
      <c r="D22" s="19"/>
      <c r="E22" s="24"/>
      <c r="F22" s="24"/>
      <c r="G22" s="3"/>
      <c r="H22" s="18"/>
      <c r="I22" s="18"/>
      <c r="J22" s="18"/>
      <c r="K22" s="18"/>
      <c r="L22" s="18"/>
      <c r="M22" s="13"/>
      <c r="V22" s="2" t="s">
        <v>8</v>
      </c>
      <c r="W22" s="2" t="s">
        <v>9</v>
      </c>
      <c r="X22" s="2" t="s">
        <v>8</v>
      </c>
      <c r="Y22" s="2" t="s">
        <v>9</v>
      </c>
      <c r="AC22" s="1093" t="s">
        <v>1038</v>
      </c>
      <c r="AD22" s="14">
        <v>1187</v>
      </c>
    </row>
    <row r="23" spans="1:103" ht="19.5" customHeight="1">
      <c r="A23" s="3"/>
      <c r="B23" s="26"/>
      <c r="C23" s="26"/>
      <c r="D23" s="26"/>
      <c r="E23" s="26"/>
      <c r="F23" s="26"/>
      <c r="G23" s="26"/>
      <c r="H23" s="26"/>
      <c r="I23" s="26"/>
      <c r="J23" s="27"/>
      <c r="K23" s="28"/>
      <c r="L23" s="29"/>
      <c r="M23" s="13"/>
      <c r="U23" s="1093" t="s">
        <v>1038</v>
      </c>
      <c r="V23" s="1094">
        <v>275</v>
      </c>
      <c r="W23" s="1094">
        <v>343</v>
      </c>
      <c r="X23" s="1094">
        <v>456</v>
      </c>
      <c r="Y23" s="1094">
        <v>113</v>
      </c>
      <c r="Z23" s="14">
        <f>SUM(V23:Y23)</f>
        <v>1187</v>
      </c>
      <c r="AC23" s="1093" t="s">
        <v>12</v>
      </c>
      <c r="AD23" s="14">
        <v>3078</v>
      </c>
    </row>
    <row r="24" spans="1:103" ht="19.5" customHeight="1">
      <c r="A24" s="18"/>
      <c r="B24" s="26"/>
      <c r="C24" s="26"/>
      <c r="D24" s="26"/>
      <c r="E24" s="26"/>
      <c r="F24" s="26"/>
      <c r="G24" s="26"/>
      <c r="H24" s="26"/>
      <c r="I24" s="26"/>
      <c r="J24" s="26"/>
      <c r="K24" s="28"/>
      <c r="L24" s="29"/>
      <c r="M24" s="13"/>
      <c r="U24" s="1093" t="s">
        <v>12</v>
      </c>
      <c r="V24" s="1094">
        <v>110</v>
      </c>
      <c r="W24" s="1094">
        <v>1238</v>
      </c>
      <c r="X24" s="1094">
        <v>178</v>
      </c>
      <c r="Y24" s="1094">
        <v>1552</v>
      </c>
      <c r="Z24" s="14">
        <f t="shared" ref="Z24:Z27" si="6">SUM(V24:Y24)</f>
        <v>3078</v>
      </c>
      <c r="AC24" s="1093" t="s">
        <v>926</v>
      </c>
      <c r="AD24" s="14">
        <v>2132</v>
      </c>
    </row>
    <row r="25" spans="1:103" ht="19.5" customHeight="1">
      <c r="A25" s="30"/>
      <c r="B25" s="31"/>
      <c r="C25" s="31"/>
      <c r="D25" s="31"/>
      <c r="E25" s="31"/>
      <c r="F25" s="31"/>
      <c r="G25" s="31"/>
      <c r="H25" s="31"/>
      <c r="I25" s="31"/>
      <c r="J25" s="31"/>
      <c r="K25" s="31"/>
      <c r="L25" s="31"/>
      <c r="M25" s="13"/>
      <c r="U25" s="1093" t="s">
        <v>926</v>
      </c>
      <c r="V25" s="1094">
        <v>387</v>
      </c>
      <c r="W25" s="1094">
        <v>542</v>
      </c>
      <c r="X25" s="1094">
        <v>459</v>
      </c>
      <c r="Y25" s="1094">
        <v>744</v>
      </c>
      <c r="Z25" s="14">
        <f t="shared" si="6"/>
        <v>2132</v>
      </c>
      <c r="AC25" s="1093" t="s">
        <v>927</v>
      </c>
      <c r="AD25" s="14">
        <v>4228</v>
      </c>
    </row>
    <row r="26" spans="1:103" ht="19.5" customHeight="1">
      <c r="A26" s="30"/>
      <c r="B26" s="31"/>
      <c r="C26" s="31"/>
      <c r="D26" s="31"/>
      <c r="E26" s="31"/>
      <c r="F26" s="31"/>
      <c r="G26" s="31"/>
      <c r="H26" s="31"/>
      <c r="I26" s="31"/>
      <c r="J26" s="31"/>
      <c r="K26" s="31"/>
      <c r="L26" s="31"/>
      <c r="M26" s="13"/>
      <c r="U26" s="1093" t="s">
        <v>927</v>
      </c>
      <c r="V26" s="1094">
        <v>617</v>
      </c>
      <c r="W26" s="1094">
        <v>786</v>
      </c>
      <c r="X26" s="1094">
        <v>1220</v>
      </c>
      <c r="Y26" s="1094">
        <v>1605</v>
      </c>
      <c r="Z26" s="14">
        <f t="shared" si="6"/>
        <v>4228</v>
      </c>
      <c r="AC26" s="936" t="s">
        <v>1039</v>
      </c>
      <c r="AD26" s="14">
        <v>199</v>
      </c>
    </row>
    <row r="27" spans="1:103" ht="19.5" customHeight="1">
      <c r="A27" s="32"/>
      <c r="B27" s="33"/>
      <c r="C27" s="33"/>
      <c r="D27" s="33"/>
      <c r="E27" s="33"/>
      <c r="F27" s="33"/>
      <c r="G27" s="33"/>
      <c r="H27" s="33"/>
      <c r="I27" s="33"/>
      <c r="J27" s="33"/>
      <c r="K27" s="34"/>
      <c r="L27" s="29"/>
      <c r="M27" s="35"/>
      <c r="N27" s="35"/>
      <c r="O27" s="35"/>
      <c r="U27" s="936" t="s">
        <v>1034</v>
      </c>
      <c r="V27" s="580">
        <v>8</v>
      </c>
      <c r="W27" s="580">
        <v>79</v>
      </c>
      <c r="X27" s="580">
        <v>31</v>
      </c>
      <c r="Y27" s="580">
        <v>81</v>
      </c>
      <c r="Z27" s="14">
        <f t="shared" si="6"/>
        <v>199</v>
      </c>
    </row>
    <row r="31" spans="1:103" ht="19.5" customHeight="1">
      <c r="A31" s="3"/>
      <c r="B31" s="3"/>
      <c r="C31" s="3"/>
      <c r="D31" s="3"/>
      <c r="E31" s="3"/>
      <c r="F31" s="3"/>
      <c r="G31" s="3"/>
      <c r="H31" s="3"/>
      <c r="I31" s="3"/>
      <c r="J31" s="3"/>
      <c r="K31" s="3"/>
      <c r="L31" s="3"/>
    </row>
    <row r="32" spans="1:103" ht="19.5" customHeight="1">
      <c r="A32" s="3"/>
      <c r="B32" s="3"/>
      <c r="C32" s="3"/>
      <c r="D32" s="3"/>
      <c r="E32" s="3"/>
      <c r="F32" s="3"/>
      <c r="G32" s="3"/>
      <c r="H32" s="3"/>
      <c r="I32" s="3"/>
      <c r="J32" s="3"/>
      <c r="K32" s="3"/>
      <c r="L32" s="3"/>
    </row>
    <row r="33" spans="1:103" ht="19.5" customHeight="1">
      <c r="A33" s="3"/>
      <c r="B33" s="3"/>
      <c r="C33" s="3"/>
      <c r="D33" s="3"/>
      <c r="E33" s="3"/>
      <c r="F33" s="3"/>
      <c r="G33" s="3"/>
      <c r="H33" s="3"/>
      <c r="I33" s="3"/>
      <c r="J33" s="3"/>
      <c r="K33" s="3"/>
      <c r="L33" s="3"/>
    </row>
    <row r="34" spans="1:103" ht="19.5" customHeight="1">
      <c r="A34" s="3"/>
      <c r="B34" s="3"/>
      <c r="C34" s="3"/>
      <c r="D34" s="3"/>
      <c r="E34" s="3"/>
      <c r="F34" s="3"/>
      <c r="G34" s="3"/>
      <c r="H34" s="3"/>
      <c r="I34" s="3"/>
      <c r="J34" s="3"/>
      <c r="K34" s="3"/>
      <c r="L34" s="3"/>
    </row>
    <row r="35" spans="1:103" s="38" customFormat="1" ht="19.5" customHeight="1">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s="2" customFormat="1" ht="19.5" customHeight="1"/>
    <row r="37" spans="1:103" s="2" customFormat="1" ht="19.5" customHeight="1"/>
    <row r="38" spans="1:103" s="2" customFormat="1" ht="19.5" customHeight="1"/>
    <row r="39" spans="1:103" s="2" customFormat="1" ht="19.5" customHeight="1">
      <c r="A39" s="39"/>
      <c r="B39" s="40"/>
      <c r="C39" s="40"/>
      <c r="D39" s="40"/>
      <c r="E39" s="40"/>
      <c r="F39" s="40"/>
      <c r="G39" s="40"/>
      <c r="H39" s="40"/>
      <c r="I39" s="40"/>
      <c r="J39" s="40"/>
      <c r="K39" s="40"/>
      <c r="L39" s="40"/>
    </row>
    <row r="42" spans="1:103" ht="19.5" customHeight="1">
      <c r="A42" s="1078"/>
      <c r="B42" s="1079" t="s">
        <v>930</v>
      </c>
      <c r="C42" s="1079"/>
      <c r="D42" s="1079"/>
      <c r="E42" s="1080" t="s">
        <v>1025</v>
      </c>
      <c r="F42" s="1080"/>
      <c r="G42" s="1080"/>
      <c r="H42" s="1080" t="s">
        <v>1026</v>
      </c>
      <c r="I42" s="1080"/>
      <c r="J42" s="1080"/>
      <c r="K42" s="1080" t="s">
        <v>1027</v>
      </c>
      <c r="L42" s="1080"/>
      <c r="M42" s="1080"/>
    </row>
    <row r="43" spans="1:103" ht="19.5" customHeight="1">
      <c r="A43" s="1078"/>
      <c r="B43" s="1078" t="s">
        <v>930</v>
      </c>
      <c r="C43" s="1078" t="s">
        <v>1028</v>
      </c>
      <c r="D43" s="1078" t="s">
        <v>1029</v>
      </c>
      <c r="E43" s="1078" t="s">
        <v>930</v>
      </c>
      <c r="F43" s="1078" t="s">
        <v>1028</v>
      </c>
      <c r="G43" s="1078" t="s">
        <v>1029</v>
      </c>
      <c r="H43" s="1078" t="s">
        <v>930</v>
      </c>
      <c r="I43" s="1078" t="s">
        <v>1028</v>
      </c>
      <c r="J43" s="1078" t="s">
        <v>1029</v>
      </c>
      <c r="K43" s="1078" t="s">
        <v>930</v>
      </c>
      <c r="L43" s="1078" t="s">
        <v>1028</v>
      </c>
      <c r="M43" s="1078" t="s">
        <v>1029</v>
      </c>
    </row>
    <row r="44" spans="1:103" ht="19.5" customHeight="1">
      <c r="A44" s="1081" t="s">
        <v>0</v>
      </c>
      <c r="B44" s="1081"/>
      <c r="C44" s="1081"/>
      <c r="D44" s="1081"/>
      <c r="E44" s="1081"/>
      <c r="F44" s="1081"/>
      <c r="G44" s="1081"/>
      <c r="H44" s="1081"/>
      <c r="I44" s="1081"/>
      <c r="J44" s="1081"/>
      <c r="K44" s="1081"/>
      <c r="L44" s="1081"/>
      <c r="M44" s="1082"/>
    </row>
    <row r="45" spans="1:103" ht="19.5" customHeight="1">
      <c r="A45" s="1083" t="s">
        <v>1030</v>
      </c>
      <c r="B45" s="1078">
        <f>SUM(C45:D45)</f>
        <v>2132</v>
      </c>
      <c r="C45" s="1084">
        <f>F45+I45+L45</f>
        <v>705</v>
      </c>
      <c r="D45" s="1084">
        <f>G45+J45+M45</f>
        <v>1427</v>
      </c>
      <c r="E45" s="1078">
        <f>SUM(F45:G45)</f>
        <v>267</v>
      </c>
      <c r="F45" s="1084">
        <v>54</v>
      </c>
      <c r="G45" s="1084">
        <v>213</v>
      </c>
      <c r="H45" s="1078">
        <f>SUM(I45:J45)</f>
        <v>823</v>
      </c>
      <c r="I45" s="1084">
        <v>241</v>
      </c>
      <c r="J45" s="1084">
        <v>582</v>
      </c>
      <c r="K45" s="1078">
        <f>SUM(L45:M45)</f>
        <v>1042</v>
      </c>
      <c r="L45" s="1084">
        <v>410</v>
      </c>
      <c r="M45" s="1084">
        <v>632</v>
      </c>
    </row>
    <row r="46" spans="1:103" ht="19.5" customHeight="1">
      <c r="A46" s="1083" t="s">
        <v>1031</v>
      </c>
      <c r="B46" s="1078">
        <f t="shared" ref="B46:B50" si="7">SUM(C46:D46)</f>
        <v>1187</v>
      </c>
      <c r="C46" s="1084">
        <f t="shared" ref="C46:D50" si="8">F46+I46+L46</f>
        <v>697</v>
      </c>
      <c r="D46" s="1084">
        <f t="shared" si="8"/>
        <v>490</v>
      </c>
      <c r="E46" s="1078">
        <f t="shared" ref="E46:E50" si="9">SUM(F46:G46)</f>
        <v>378</v>
      </c>
      <c r="F46" s="1084">
        <v>80</v>
      </c>
      <c r="G46" s="1084">
        <v>298</v>
      </c>
      <c r="H46" s="1078">
        <f t="shared" ref="H46:H49" si="10">SUM(I46:J46)</f>
        <v>564</v>
      </c>
      <c r="I46" s="1084">
        <v>530</v>
      </c>
      <c r="J46" s="1084">
        <v>34</v>
      </c>
      <c r="K46" s="1078">
        <f t="shared" ref="K46:K49" si="11">SUM(L46:M46)</f>
        <v>245</v>
      </c>
      <c r="L46" s="1084">
        <v>87</v>
      </c>
      <c r="M46" s="1084">
        <v>158</v>
      </c>
    </row>
    <row r="47" spans="1:103" ht="19.5" customHeight="1">
      <c r="A47" s="1083" t="s">
        <v>1032</v>
      </c>
      <c r="B47" s="1078">
        <f t="shared" si="7"/>
        <v>4228</v>
      </c>
      <c r="C47" s="1084">
        <f t="shared" si="8"/>
        <v>351</v>
      </c>
      <c r="D47" s="1084">
        <f t="shared" si="8"/>
        <v>3877</v>
      </c>
      <c r="E47" s="1078">
        <f t="shared" si="9"/>
        <v>944</v>
      </c>
      <c r="F47" s="1084">
        <v>95</v>
      </c>
      <c r="G47" s="1084">
        <v>849</v>
      </c>
      <c r="H47" s="1078">
        <f t="shared" si="10"/>
        <v>2820</v>
      </c>
      <c r="I47" s="1084">
        <v>36</v>
      </c>
      <c r="J47" s="1084">
        <v>2784</v>
      </c>
      <c r="K47" s="1078">
        <f t="shared" si="11"/>
        <v>464</v>
      </c>
      <c r="L47" s="1084">
        <v>220</v>
      </c>
      <c r="M47" s="1084">
        <v>244</v>
      </c>
    </row>
    <row r="48" spans="1:103" ht="19.5" customHeight="1">
      <c r="A48" s="1083" t="s">
        <v>1033</v>
      </c>
      <c r="B48" s="1078">
        <f t="shared" si="7"/>
        <v>3078</v>
      </c>
      <c r="C48" s="1084">
        <f t="shared" si="8"/>
        <v>1160</v>
      </c>
      <c r="D48" s="1084">
        <f t="shared" si="8"/>
        <v>1918</v>
      </c>
      <c r="E48" s="1078">
        <f t="shared" si="9"/>
        <v>946</v>
      </c>
      <c r="F48" s="1084">
        <v>232</v>
      </c>
      <c r="G48" s="1084">
        <v>714</v>
      </c>
      <c r="H48" s="1078">
        <f t="shared" si="10"/>
        <v>1719</v>
      </c>
      <c r="I48" s="1084">
        <v>676</v>
      </c>
      <c r="J48" s="1084">
        <v>1043</v>
      </c>
      <c r="K48" s="1078">
        <f t="shared" si="11"/>
        <v>413</v>
      </c>
      <c r="L48" s="1084">
        <v>252</v>
      </c>
      <c r="M48" s="1084">
        <v>161</v>
      </c>
    </row>
    <row r="49" spans="1:13" ht="19.5" customHeight="1">
      <c r="A49" s="1083" t="s">
        <v>1034</v>
      </c>
      <c r="B49" s="1078">
        <f t="shared" si="7"/>
        <v>199</v>
      </c>
      <c r="C49" s="1084">
        <f t="shared" si="8"/>
        <v>5</v>
      </c>
      <c r="D49" s="1084">
        <f t="shared" si="8"/>
        <v>194</v>
      </c>
      <c r="E49" s="1078">
        <f t="shared" si="9"/>
        <v>22</v>
      </c>
      <c r="F49" s="1084">
        <v>0</v>
      </c>
      <c r="G49" s="1084">
        <v>22</v>
      </c>
      <c r="H49" s="1078">
        <f t="shared" si="10"/>
        <v>112</v>
      </c>
      <c r="I49" s="1084">
        <v>5</v>
      </c>
      <c r="J49" s="1084">
        <v>107</v>
      </c>
      <c r="K49" s="1078">
        <f t="shared" si="11"/>
        <v>65</v>
      </c>
      <c r="L49" s="1084">
        <v>0</v>
      </c>
      <c r="M49" s="1084">
        <v>65</v>
      </c>
    </row>
    <row r="50" spans="1:13" ht="19.5" customHeight="1">
      <c r="A50" s="1085" t="s">
        <v>1035</v>
      </c>
      <c r="B50" s="1078">
        <f t="shared" si="7"/>
        <v>10824</v>
      </c>
      <c r="C50" s="1084">
        <f t="shared" si="8"/>
        <v>2918</v>
      </c>
      <c r="D50" s="1084">
        <f t="shared" si="8"/>
        <v>7906</v>
      </c>
      <c r="E50" s="1078">
        <f t="shared" si="9"/>
        <v>2557</v>
      </c>
      <c r="F50" s="1084">
        <f>SUM(F45:F49)</f>
        <v>461</v>
      </c>
      <c r="G50" s="1084">
        <f>SUM(G45:G49)</f>
        <v>2096</v>
      </c>
      <c r="H50" s="1078">
        <f t="shared" ref="H50:M50" si="12">SUM(H45:H49)</f>
        <v>6038</v>
      </c>
      <c r="I50" s="1084">
        <f t="shared" si="12"/>
        <v>1488</v>
      </c>
      <c r="J50" s="1084">
        <f t="shared" si="12"/>
        <v>4550</v>
      </c>
      <c r="K50" s="1078">
        <f t="shared" si="12"/>
        <v>2229</v>
      </c>
      <c r="L50" s="1084">
        <f t="shared" si="12"/>
        <v>969</v>
      </c>
      <c r="M50" s="1084">
        <f t="shared" si="12"/>
        <v>1260</v>
      </c>
    </row>
    <row r="55" spans="1:13" ht="19.5" customHeight="1">
      <c r="A55" s="1084"/>
      <c r="B55" s="1086" t="s">
        <v>4</v>
      </c>
      <c r="C55" s="1086"/>
      <c r="D55" s="1086"/>
      <c r="E55" s="1087" t="s">
        <v>5</v>
      </c>
      <c r="F55" s="1088"/>
      <c r="G55" s="1089"/>
      <c r="H55" s="1087" t="s">
        <v>257</v>
      </c>
      <c r="I55" s="1088"/>
      <c r="J55" s="1089"/>
    </row>
    <row r="56" spans="1:13" ht="19.5" customHeight="1">
      <c r="A56" s="1084"/>
      <c r="B56" s="1090" t="s">
        <v>7</v>
      </c>
      <c r="C56" s="1090" t="s">
        <v>8</v>
      </c>
      <c r="D56" s="1090" t="s">
        <v>9</v>
      </c>
      <c r="E56" s="1090" t="s">
        <v>7</v>
      </c>
      <c r="F56" s="1090" t="s">
        <v>8</v>
      </c>
      <c r="G56" s="1090" t="s">
        <v>9</v>
      </c>
      <c r="H56" s="1090" t="s">
        <v>7</v>
      </c>
      <c r="I56" s="1090" t="s">
        <v>8</v>
      </c>
      <c r="J56" s="1090" t="s">
        <v>9</v>
      </c>
    </row>
    <row r="57" spans="1:13" ht="19.5" customHeight="1">
      <c r="A57" s="1091" t="s">
        <v>1030</v>
      </c>
      <c r="B57" s="1084">
        <f>SUM(C57:D57)</f>
        <v>2132</v>
      </c>
      <c r="C57" s="1084">
        <f>F57+I57</f>
        <v>846</v>
      </c>
      <c r="D57" s="1084">
        <f>G57+J57</f>
        <v>1286</v>
      </c>
      <c r="E57" s="1084">
        <v>929</v>
      </c>
      <c r="F57" s="1084">
        <v>387</v>
      </c>
      <c r="G57" s="1084">
        <v>542</v>
      </c>
      <c r="H57" s="1084">
        <v>1203</v>
      </c>
      <c r="I57" s="1084">
        <v>459</v>
      </c>
      <c r="J57" s="1084">
        <v>744</v>
      </c>
    </row>
    <row r="58" spans="1:13" ht="19.5" customHeight="1">
      <c r="A58" s="1091" t="s">
        <v>1036</v>
      </c>
      <c r="B58" s="1084">
        <f t="shared" ref="B58:B62" si="13">SUM(C58:D58)</f>
        <v>1187</v>
      </c>
      <c r="C58" s="1084">
        <f t="shared" ref="C58:D61" si="14">F58+I58</f>
        <v>731</v>
      </c>
      <c r="D58" s="1084">
        <f t="shared" si="14"/>
        <v>456</v>
      </c>
      <c r="E58" s="1084">
        <v>618</v>
      </c>
      <c r="F58" s="1084">
        <v>275</v>
      </c>
      <c r="G58" s="1084">
        <v>343</v>
      </c>
      <c r="H58" s="1084">
        <v>569</v>
      </c>
      <c r="I58" s="1084">
        <v>456</v>
      </c>
      <c r="J58" s="1084">
        <v>113</v>
      </c>
    </row>
    <row r="59" spans="1:13" ht="19.5" customHeight="1">
      <c r="A59" s="1091" t="s">
        <v>1032</v>
      </c>
      <c r="B59" s="1084">
        <f t="shared" si="13"/>
        <v>4228</v>
      </c>
      <c r="C59" s="1084">
        <f t="shared" si="14"/>
        <v>1837</v>
      </c>
      <c r="D59" s="1084">
        <f t="shared" si="14"/>
        <v>2391</v>
      </c>
      <c r="E59" s="1084">
        <v>1403</v>
      </c>
      <c r="F59" s="1084">
        <v>617</v>
      </c>
      <c r="G59" s="1084">
        <v>786</v>
      </c>
      <c r="H59" s="1084">
        <v>2825</v>
      </c>
      <c r="I59" s="1084">
        <v>1220</v>
      </c>
      <c r="J59" s="1084">
        <v>1605</v>
      </c>
    </row>
    <row r="60" spans="1:13" ht="19.5" customHeight="1">
      <c r="A60" s="1091" t="s">
        <v>1033</v>
      </c>
      <c r="B60" s="1084">
        <f t="shared" si="13"/>
        <v>3078</v>
      </c>
      <c r="C60" s="1084">
        <f t="shared" si="14"/>
        <v>288</v>
      </c>
      <c r="D60" s="1084">
        <f t="shared" si="14"/>
        <v>2790</v>
      </c>
      <c r="E60" s="1084">
        <v>1348</v>
      </c>
      <c r="F60" s="1084">
        <v>110</v>
      </c>
      <c r="G60" s="1084">
        <v>1238</v>
      </c>
      <c r="H60" s="1084">
        <v>1730</v>
      </c>
      <c r="I60" s="1084">
        <v>178</v>
      </c>
      <c r="J60" s="1084">
        <v>1552</v>
      </c>
    </row>
    <row r="61" spans="1:13" ht="19.5" customHeight="1">
      <c r="A61" s="1091" t="s">
        <v>1034</v>
      </c>
      <c r="B61" s="1084">
        <f t="shared" si="13"/>
        <v>199</v>
      </c>
      <c r="C61" s="1084">
        <f t="shared" si="14"/>
        <v>39</v>
      </c>
      <c r="D61" s="1084">
        <f t="shared" si="14"/>
        <v>160</v>
      </c>
      <c r="E61" s="1084">
        <v>87</v>
      </c>
      <c r="F61" s="1084">
        <v>8</v>
      </c>
      <c r="G61" s="1084">
        <v>79</v>
      </c>
      <c r="H61" s="1084">
        <v>112</v>
      </c>
      <c r="I61" s="1084">
        <v>31</v>
      </c>
      <c r="J61" s="1084">
        <v>81</v>
      </c>
    </row>
    <row r="62" spans="1:13" ht="19.5" customHeight="1">
      <c r="A62" s="1092" t="s">
        <v>930</v>
      </c>
      <c r="B62" s="1078">
        <f t="shared" si="13"/>
        <v>10824</v>
      </c>
      <c r="C62" s="1078">
        <f>SUM(C57:C61)</f>
        <v>3741</v>
      </c>
      <c r="D62" s="1078">
        <f>SUM(D57:D61)</f>
        <v>7083</v>
      </c>
      <c r="E62" s="1078">
        <f>SUM(E57:E61)</f>
        <v>4385</v>
      </c>
      <c r="F62" s="1078">
        <f>SUM(F57:F61)</f>
        <v>1397</v>
      </c>
      <c r="G62" s="1078">
        <f>SUM(G57:G61)</f>
        <v>2988</v>
      </c>
      <c r="H62" s="1078">
        <f t="shared" ref="H62:J62" si="15">SUM(H57:H61)</f>
        <v>6439</v>
      </c>
      <c r="I62" s="1078">
        <f t="shared" si="15"/>
        <v>2344</v>
      </c>
      <c r="J62" s="1078">
        <f t="shared" si="15"/>
        <v>4095</v>
      </c>
    </row>
  </sheetData>
  <mergeCells count="18">
    <mergeCell ref="B42:D42"/>
    <mergeCell ref="E42:G42"/>
    <mergeCell ref="H42:J42"/>
    <mergeCell ref="K42:M42"/>
    <mergeCell ref="B55:D55"/>
    <mergeCell ref="E55:G55"/>
    <mergeCell ref="H55:J55"/>
    <mergeCell ref="A2:M2"/>
    <mergeCell ref="A1:M1"/>
    <mergeCell ref="X21:Y21"/>
    <mergeCell ref="A3:A5"/>
    <mergeCell ref="B3:D3"/>
    <mergeCell ref="F3:H3"/>
    <mergeCell ref="J3:L3"/>
    <mergeCell ref="B4:D4"/>
    <mergeCell ref="F4:H4"/>
    <mergeCell ref="J4:L4"/>
    <mergeCell ref="V21:W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2:E118"/>
  <sheetViews>
    <sheetView zoomScaleNormal="100" workbookViewId="0">
      <selection activeCell="F43" sqref="F43"/>
    </sheetView>
  </sheetViews>
  <sheetFormatPr defaultColWidth="9.140625" defaultRowHeight="15"/>
  <cols>
    <col min="1" max="1" width="29" style="1044" customWidth="1"/>
    <col min="2" max="2" width="14.28515625" style="1044" customWidth="1"/>
    <col min="3" max="4" width="15.85546875" style="1044" customWidth="1"/>
    <col min="5" max="16384" width="9.140625" style="1044"/>
  </cols>
  <sheetData>
    <row r="2" spans="1:5">
      <c r="A2" s="749" t="s">
        <v>976</v>
      </c>
      <c r="B2" s="749"/>
      <c r="C2" s="749"/>
      <c r="D2" s="749"/>
    </row>
    <row r="4" spans="1:5">
      <c r="A4" s="1013" t="s">
        <v>247</v>
      </c>
      <c r="B4" s="1016" t="s">
        <v>7</v>
      </c>
      <c r="C4" s="1016" t="s">
        <v>8</v>
      </c>
      <c r="D4" s="1016" t="s">
        <v>9</v>
      </c>
    </row>
    <row r="5" spans="1:5">
      <c r="A5" s="1020" t="s">
        <v>11</v>
      </c>
      <c r="B5" s="1021">
        <f>SUM(B6:B26)</f>
        <v>11582</v>
      </c>
      <c r="C5" s="1021">
        <f>SUM(C7:C26)</f>
        <v>4768</v>
      </c>
      <c r="D5" s="1021">
        <f>SUM(D6:D26)</f>
        <v>6199</v>
      </c>
      <c r="E5" s="961"/>
    </row>
    <row r="6" spans="1:5">
      <c r="A6" s="1018" t="s">
        <v>815</v>
      </c>
      <c r="B6" s="933">
        <f t="shared" ref="B6:B26" si="0">SUM(C6:D6)</f>
        <v>1150</v>
      </c>
      <c r="C6" s="1044">
        <v>615</v>
      </c>
      <c r="D6" s="935">
        <v>535</v>
      </c>
    </row>
    <row r="7" spans="1:5">
      <c r="A7" s="1018" t="s">
        <v>822</v>
      </c>
      <c r="B7" s="933">
        <f>SUM(C7:D7)</f>
        <v>2783</v>
      </c>
      <c r="C7" s="935">
        <v>1512</v>
      </c>
      <c r="D7" s="935">
        <v>1271</v>
      </c>
    </row>
    <row r="8" spans="1:5">
      <c r="A8" s="1018" t="s">
        <v>817</v>
      </c>
      <c r="B8" s="933">
        <f t="shared" si="0"/>
        <v>1946</v>
      </c>
      <c r="C8" s="935">
        <v>0</v>
      </c>
      <c r="D8" s="935">
        <v>1946</v>
      </c>
    </row>
    <row r="9" spans="1:5">
      <c r="A9" s="1018" t="s">
        <v>827</v>
      </c>
      <c r="B9" s="933">
        <f t="shared" si="0"/>
        <v>1219</v>
      </c>
      <c r="C9" s="935">
        <v>756</v>
      </c>
      <c r="D9" s="935">
        <v>463</v>
      </c>
    </row>
    <row r="10" spans="1:5">
      <c r="A10" s="1018" t="s">
        <v>174</v>
      </c>
      <c r="B10" s="933">
        <f t="shared" si="0"/>
        <v>1187</v>
      </c>
      <c r="C10" s="935">
        <v>827</v>
      </c>
      <c r="D10" s="935">
        <v>360</v>
      </c>
    </row>
    <row r="11" spans="1:5">
      <c r="A11" s="1018" t="s">
        <v>821</v>
      </c>
      <c r="B11" s="933">
        <f t="shared" si="0"/>
        <v>729</v>
      </c>
      <c r="C11" s="935">
        <v>445</v>
      </c>
      <c r="D11" s="935">
        <v>284</v>
      </c>
    </row>
    <row r="12" spans="1:5">
      <c r="A12" s="1018" t="s">
        <v>192</v>
      </c>
      <c r="B12" s="933">
        <f t="shared" si="0"/>
        <v>496</v>
      </c>
      <c r="C12" s="935">
        <v>290</v>
      </c>
      <c r="D12" s="935">
        <v>206</v>
      </c>
    </row>
    <row r="13" spans="1:5">
      <c r="A13" s="1018" t="s">
        <v>188</v>
      </c>
      <c r="B13" s="933">
        <f t="shared" si="0"/>
        <v>162</v>
      </c>
      <c r="C13" s="935">
        <v>116</v>
      </c>
      <c r="D13" s="935">
        <v>46</v>
      </c>
    </row>
    <row r="14" spans="1:5">
      <c r="A14" s="1018" t="s">
        <v>818</v>
      </c>
      <c r="B14" s="933">
        <f t="shared" si="0"/>
        <v>152</v>
      </c>
      <c r="C14" s="935">
        <v>22</v>
      </c>
      <c r="D14" s="935">
        <v>130</v>
      </c>
    </row>
    <row r="15" spans="1:5">
      <c r="A15" s="1018" t="s">
        <v>825</v>
      </c>
      <c r="B15" s="933">
        <f t="shared" si="0"/>
        <v>105</v>
      </c>
      <c r="C15" s="935">
        <v>44</v>
      </c>
      <c r="D15" s="935">
        <v>61</v>
      </c>
    </row>
    <row r="16" spans="1:5">
      <c r="A16" s="1018" t="s">
        <v>194</v>
      </c>
      <c r="B16" s="933">
        <f t="shared" si="0"/>
        <v>19</v>
      </c>
      <c r="C16" s="935">
        <v>11</v>
      </c>
      <c r="D16" s="935">
        <v>8</v>
      </c>
    </row>
    <row r="17" spans="1:4">
      <c r="A17" s="1018" t="s">
        <v>248</v>
      </c>
      <c r="B17" s="933">
        <f t="shared" si="0"/>
        <v>256</v>
      </c>
      <c r="C17" s="935">
        <v>135</v>
      </c>
      <c r="D17" s="935">
        <v>121</v>
      </c>
    </row>
    <row r="18" spans="1:4">
      <c r="A18" s="1018" t="s">
        <v>871</v>
      </c>
      <c r="B18" s="933">
        <f t="shared" si="0"/>
        <v>119</v>
      </c>
      <c r="C18" s="935">
        <v>51</v>
      </c>
      <c r="D18" s="935">
        <v>68</v>
      </c>
    </row>
    <row r="19" spans="1:4">
      <c r="A19" s="1018" t="s">
        <v>869</v>
      </c>
      <c r="B19" s="933">
        <f t="shared" si="0"/>
        <v>94</v>
      </c>
      <c r="C19" s="935">
        <v>74</v>
      </c>
      <c r="D19" s="935">
        <v>20</v>
      </c>
    </row>
    <row r="20" spans="1:4">
      <c r="A20" s="1018" t="s">
        <v>177</v>
      </c>
      <c r="B20" s="933">
        <f t="shared" si="0"/>
        <v>68</v>
      </c>
      <c r="C20" s="935">
        <v>34</v>
      </c>
      <c r="D20" s="935">
        <v>34</v>
      </c>
    </row>
    <row r="21" spans="1:4">
      <c r="A21" s="1018" t="s">
        <v>819</v>
      </c>
      <c r="B21" s="933">
        <f t="shared" si="0"/>
        <v>39</v>
      </c>
      <c r="C21" s="935">
        <v>24</v>
      </c>
      <c r="D21" s="935">
        <v>15</v>
      </c>
    </row>
    <row r="22" spans="1:4">
      <c r="A22" s="1018" t="s">
        <v>812</v>
      </c>
      <c r="B22" s="933">
        <f t="shared" si="0"/>
        <v>3</v>
      </c>
      <c r="C22" s="935">
        <v>2</v>
      </c>
      <c r="D22" s="935">
        <v>1</v>
      </c>
    </row>
    <row r="23" spans="1:4">
      <c r="A23" s="1018" t="s">
        <v>826</v>
      </c>
      <c r="B23" s="933">
        <f t="shared" si="0"/>
        <v>939</v>
      </c>
      <c r="C23" s="935">
        <v>381</v>
      </c>
      <c r="D23" s="935">
        <v>558</v>
      </c>
    </row>
    <row r="24" spans="1:4">
      <c r="A24" s="1018" t="s">
        <v>900</v>
      </c>
      <c r="B24" s="933">
        <f t="shared" si="0"/>
        <v>0</v>
      </c>
      <c r="C24" s="935">
        <v>0</v>
      </c>
      <c r="D24" s="935">
        <v>0</v>
      </c>
    </row>
    <row r="25" spans="1:4">
      <c r="A25" s="1018" t="s">
        <v>899</v>
      </c>
      <c r="B25" s="933">
        <f t="shared" si="0"/>
        <v>28</v>
      </c>
      <c r="C25" s="935">
        <v>11</v>
      </c>
      <c r="D25" s="935">
        <v>17</v>
      </c>
    </row>
    <row r="26" spans="1:4">
      <c r="A26" s="1019" t="s">
        <v>198</v>
      </c>
      <c r="B26" s="1017">
        <f t="shared" si="0"/>
        <v>88</v>
      </c>
      <c r="C26" s="937">
        <v>33</v>
      </c>
      <c r="D26" s="937">
        <v>55</v>
      </c>
    </row>
    <row r="27" spans="1:4">
      <c r="A27" s="1010" t="s">
        <v>165</v>
      </c>
      <c r="D27" s="1023" t="s">
        <v>164</v>
      </c>
    </row>
    <row r="31" spans="1:4">
      <c r="A31" s="749" t="s">
        <v>975</v>
      </c>
      <c r="B31" s="749"/>
      <c r="C31" s="749"/>
      <c r="D31" s="749"/>
    </row>
    <row r="33" spans="1:5">
      <c r="A33" s="1013" t="s">
        <v>247</v>
      </c>
      <c r="B33" s="1016" t="s">
        <v>7</v>
      </c>
      <c r="C33" s="1016" t="s">
        <v>8</v>
      </c>
      <c r="D33" s="1016" t="s">
        <v>9</v>
      </c>
    </row>
    <row r="34" spans="1:5">
      <c r="A34" s="1020" t="s">
        <v>11</v>
      </c>
      <c r="B34" s="1021">
        <f>SUM(B35:B56)</f>
        <v>13678</v>
      </c>
      <c r="C34" s="1021">
        <f>SUM(C35:C56)</f>
        <v>6162</v>
      </c>
      <c r="D34" s="1021">
        <f>SUM(D35:D56)</f>
        <v>7516</v>
      </c>
      <c r="E34" s="961"/>
    </row>
    <row r="35" spans="1:5">
      <c r="A35" s="1018" t="s">
        <v>815</v>
      </c>
      <c r="B35" s="933">
        <f t="shared" ref="B35:B56" si="1">SUM(C35:D35)</f>
        <v>3296</v>
      </c>
      <c r="C35" s="935">
        <v>1555</v>
      </c>
      <c r="D35" s="935">
        <v>1741</v>
      </c>
    </row>
    <row r="36" spans="1:5">
      <c r="A36" s="1018" t="s">
        <v>822</v>
      </c>
      <c r="B36" s="933">
        <f t="shared" si="1"/>
        <v>2492</v>
      </c>
      <c r="C36" s="935">
        <v>1314</v>
      </c>
      <c r="D36" s="935">
        <v>1178</v>
      </c>
    </row>
    <row r="37" spans="1:5">
      <c r="A37" s="1018" t="s">
        <v>817</v>
      </c>
      <c r="B37" s="933">
        <f t="shared" si="1"/>
        <v>2151</v>
      </c>
      <c r="C37" s="935">
        <v>0</v>
      </c>
      <c r="D37" s="935">
        <v>2151</v>
      </c>
    </row>
    <row r="38" spans="1:5">
      <c r="A38" s="1018" t="s">
        <v>827</v>
      </c>
      <c r="B38" s="933">
        <f t="shared" si="1"/>
        <v>1078</v>
      </c>
      <c r="C38" s="935">
        <v>628</v>
      </c>
      <c r="D38" s="935">
        <v>450</v>
      </c>
    </row>
    <row r="39" spans="1:5">
      <c r="A39" s="1018" t="s">
        <v>174</v>
      </c>
      <c r="B39" s="933">
        <f t="shared" si="1"/>
        <v>1038</v>
      </c>
      <c r="C39" s="935">
        <v>735</v>
      </c>
      <c r="D39" s="935">
        <v>303</v>
      </c>
    </row>
    <row r="40" spans="1:5">
      <c r="A40" s="1018" t="s">
        <v>821</v>
      </c>
      <c r="B40" s="933">
        <f t="shared" si="1"/>
        <v>874</v>
      </c>
      <c r="C40" s="935">
        <v>545</v>
      </c>
      <c r="D40" s="935">
        <v>329</v>
      </c>
    </row>
    <row r="41" spans="1:5" hidden="1">
      <c r="A41" s="1041" t="s">
        <v>190</v>
      </c>
      <c r="B41" s="1042">
        <f t="shared" si="1"/>
        <v>0</v>
      </c>
      <c r="C41" s="1043">
        <v>0</v>
      </c>
      <c r="D41" s="1043">
        <v>0</v>
      </c>
      <c r="E41" s="1036" t="s">
        <v>1016</v>
      </c>
    </row>
    <row r="42" spans="1:5">
      <c r="A42" s="1041" t="s">
        <v>192</v>
      </c>
      <c r="B42" s="1042">
        <f t="shared" si="1"/>
        <v>495</v>
      </c>
      <c r="C42" s="1043">
        <v>308</v>
      </c>
      <c r="D42" s="1043">
        <v>187</v>
      </c>
    </row>
    <row r="43" spans="1:5">
      <c r="A43" s="1041" t="s">
        <v>188</v>
      </c>
      <c r="B43" s="1042">
        <f t="shared" si="1"/>
        <v>248</v>
      </c>
      <c r="C43" s="1043">
        <v>190</v>
      </c>
      <c r="D43" s="1043">
        <v>58</v>
      </c>
    </row>
    <row r="44" spans="1:5">
      <c r="A44" s="1041" t="s">
        <v>818</v>
      </c>
      <c r="B44" s="1042">
        <f t="shared" si="1"/>
        <v>228</v>
      </c>
      <c r="C44" s="1043">
        <v>46</v>
      </c>
      <c r="D44" s="1043">
        <v>182</v>
      </c>
    </row>
    <row r="45" spans="1:5">
      <c r="A45" s="1041" t="s">
        <v>825</v>
      </c>
      <c r="B45" s="1042">
        <f t="shared" si="1"/>
        <v>213</v>
      </c>
      <c r="C45" s="1043">
        <v>116</v>
      </c>
      <c r="D45" s="1043">
        <v>97</v>
      </c>
    </row>
    <row r="46" spans="1:5">
      <c r="A46" s="1041" t="s">
        <v>194</v>
      </c>
      <c r="B46" s="1042">
        <f t="shared" si="1"/>
        <v>143</v>
      </c>
      <c r="C46" s="1043">
        <v>67</v>
      </c>
      <c r="D46" s="1043">
        <v>76</v>
      </c>
    </row>
    <row r="47" spans="1:5">
      <c r="A47" s="1041" t="s">
        <v>248</v>
      </c>
      <c r="B47" s="1042">
        <f t="shared" si="1"/>
        <v>197</v>
      </c>
      <c r="C47" s="1043">
        <v>103</v>
      </c>
      <c r="D47" s="1043">
        <v>94</v>
      </c>
    </row>
    <row r="48" spans="1:5">
      <c r="A48" s="1041" t="s">
        <v>871</v>
      </c>
      <c r="B48" s="1042">
        <f t="shared" si="1"/>
        <v>65</v>
      </c>
      <c r="C48" s="1043">
        <v>36</v>
      </c>
      <c r="D48" s="1043">
        <v>29</v>
      </c>
    </row>
    <row r="49" spans="1:5">
      <c r="A49" s="1041" t="s">
        <v>869</v>
      </c>
      <c r="B49" s="1042">
        <f t="shared" si="1"/>
        <v>30</v>
      </c>
      <c r="C49" s="1043">
        <v>24</v>
      </c>
      <c r="D49" s="1043">
        <v>6</v>
      </c>
    </row>
    <row r="50" spans="1:5">
      <c r="A50" s="1041" t="s">
        <v>177</v>
      </c>
      <c r="B50" s="1042">
        <f t="shared" si="1"/>
        <v>63</v>
      </c>
      <c r="C50" s="1043">
        <v>31</v>
      </c>
      <c r="D50" s="1043">
        <v>32</v>
      </c>
    </row>
    <row r="51" spans="1:5" hidden="1">
      <c r="A51" s="1041" t="s">
        <v>823</v>
      </c>
      <c r="B51" s="1042">
        <f t="shared" si="1"/>
        <v>0</v>
      </c>
      <c r="C51" s="1043">
        <v>0</v>
      </c>
      <c r="D51" s="1043">
        <v>0</v>
      </c>
      <c r="E51" s="1036" t="s">
        <v>1017</v>
      </c>
    </row>
    <row r="52" spans="1:5">
      <c r="A52" s="1041" t="s">
        <v>819</v>
      </c>
      <c r="B52" s="1042">
        <f t="shared" si="1"/>
        <v>43</v>
      </c>
      <c r="C52" s="1043">
        <v>33</v>
      </c>
      <c r="D52" s="1043">
        <v>10</v>
      </c>
    </row>
    <row r="53" spans="1:5">
      <c r="A53" s="1041" t="s">
        <v>812</v>
      </c>
      <c r="B53" s="1042">
        <f t="shared" si="1"/>
        <v>4</v>
      </c>
      <c r="C53" s="1043">
        <v>3</v>
      </c>
      <c r="D53" s="1043">
        <v>1</v>
      </c>
    </row>
    <row r="54" spans="1:5">
      <c r="A54" s="1041" t="s">
        <v>826</v>
      </c>
      <c r="B54" s="1042">
        <f t="shared" si="1"/>
        <v>922</v>
      </c>
      <c r="C54" s="1043">
        <v>385</v>
      </c>
      <c r="D54" s="1043">
        <v>537</v>
      </c>
    </row>
    <row r="55" spans="1:5">
      <c r="A55" s="1041" t="s">
        <v>899</v>
      </c>
      <c r="B55" s="1042">
        <f t="shared" si="1"/>
        <v>10</v>
      </c>
      <c r="C55" s="1043">
        <v>8</v>
      </c>
      <c r="D55" s="1043">
        <v>2</v>
      </c>
    </row>
    <row r="56" spans="1:5">
      <c r="A56" s="1123" t="s">
        <v>198</v>
      </c>
      <c r="B56" s="1124">
        <f t="shared" si="1"/>
        <v>88</v>
      </c>
      <c r="C56" s="1125">
        <v>35</v>
      </c>
      <c r="D56" s="1125">
        <v>53</v>
      </c>
    </row>
    <row r="57" spans="1:5">
      <c r="A57" s="1010" t="s">
        <v>165</v>
      </c>
      <c r="D57" s="1023" t="s">
        <v>164</v>
      </c>
    </row>
    <row r="61" spans="1:5">
      <c r="A61" s="749" t="s">
        <v>881</v>
      </c>
      <c r="B61" s="749"/>
      <c r="C61" s="749"/>
      <c r="D61" s="749"/>
    </row>
    <row r="63" spans="1:5">
      <c r="A63" s="1013" t="s">
        <v>247</v>
      </c>
      <c r="B63" s="1016" t="s">
        <v>7</v>
      </c>
      <c r="C63" s="1016" t="s">
        <v>8</v>
      </c>
      <c r="D63" s="1016" t="s">
        <v>9</v>
      </c>
    </row>
    <row r="64" spans="1:5">
      <c r="A64" s="1020" t="s">
        <v>11</v>
      </c>
      <c r="B64" s="1021">
        <f>SUM(B65:B86)</f>
        <v>11626</v>
      </c>
      <c r="C64" s="1021">
        <f>SUM(C65:C86)</f>
        <v>5472</v>
      </c>
      <c r="D64" s="1021">
        <f>SUM(D65:D86)</f>
        <v>6154</v>
      </c>
      <c r="E64" s="961"/>
    </row>
    <row r="65" spans="1:4">
      <c r="A65" s="1018" t="s">
        <v>815</v>
      </c>
      <c r="B65" s="933">
        <f t="shared" ref="B65:B86" si="2">SUM(C65:D65)</f>
        <v>2504</v>
      </c>
      <c r="C65" s="935">
        <v>1325</v>
      </c>
      <c r="D65" s="935">
        <v>1179</v>
      </c>
    </row>
    <row r="66" spans="1:4">
      <c r="A66" s="1018" t="s">
        <v>822</v>
      </c>
      <c r="B66" s="933">
        <f t="shared" si="2"/>
        <v>2051</v>
      </c>
      <c r="C66" s="935">
        <v>1094</v>
      </c>
      <c r="D66" s="935">
        <v>957</v>
      </c>
    </row>
    <row r="67" spans="1:4">
      <c r="A67" s="1018" t="s">
        <v>817</v>
      </c>
      <c r="B67" s="933">
        <f t="shared" si="2"/>
        <v>2013</v>
      </c>
      <c r="C67" s="935">
        <v>6</v>
      </c>
      <c r="D67" s="935">
        <v>2007</v>
      </c>
    </row>
    <row r="68" spans="1:4">
      <c r="A68" s="1018" t="s">
        <v>827</v>
      </c>
      <c r="B68" s="933">
        <f t="shared" si="2"/>
        <v>1025</v>
      </c>
      <c r="C68" s="935">
        <v>668</v>
      </c>
      <c r="D68" s="935">
        <v>357</v>
      </c>
    </row>
    <row r="69" spans="1:4">
      <c r="A69" s="1018" t="s">
        <v>174</v>
      </c>
      <c r="B69" s="933">
        <f t="shared" si="2"/>
        <v>865</v>
      </c>
      <c r="C69" s="935">
        <v>598</v>
      </c>
      <c r="D69" s="935">
        <v>267</v>
      </c>
    </row>
    <row r="70" spans="1:4">
      <c r="A70" s="1018" t="s">
        <v>821</v>
      </c>
      <c r="B70" s="933">
        <f t="shared" si="2"/>
        <v>715</v>
      </c>
      <c r="C70" s="935">
        <v>459</v>
      </c>
      <c r="D70" s="935">
        <v>256</v>
      </c>
    </row>
    <row r="71" spans="1:4">
      <c r="A71" s="1018" t="s">
        <v>190</v>
      </c>
      <c r="B71" s="933">
        <f t="shared" si="2"/>
        <v>597</v>
      </c>
      <c r="C71" s="935">
        <v>254</v>
      </c>
      <c r="D71" s="935">
        <v>343</v>
      </c>
    </row>
    <row r="72" spans="1:4">
      <c r="A72" s="1018" t="s">
        <v>192</v>
      </c>
      <c r="B72" s="933">
        <f t="shared" si="2"/>
        <v>494</v>
      </c>
      <c r="C72" s="935">
        <v>316</v>
      </c>
      <c r="D72" s="935">
        <v>178</v>
      </c>
    </row>
    <row r="73" spans="1:4">
      <c r="A73" s="1018" t="s">
        <v>188</v>
      </c>
      <c r="B73" s="933">
        <f t="shared" si="2"/>
        <v>318</v>
      </c>
      <c r="C73" s="935">
        <v>236</v>
      </c>
      <c r="D73" s="935">
        <v>82</v>
      </c>
    </row>
    <row r="74" spans="1:4">
      <c r="A74" s="1018" t="s">
        <v>818</v>
      </c>
      <c r="B74" s="933">
        <f t="shared" si="2"/>
        <v>304</v>
      </c>
      <c r="C74" s="935">
        <v>111</v>
      </c>
      <c r="D74" s="935">
        <v>193</v>
      </c>
    </row>
    <row r="75" spans="1:4">
      <c r="A75" s="1018" t="s">
        <v>825</v>
      </c>
      <c r="B75" s="933">
        <f t="shared" si="2"/>
        <v>211</v>
      </c>
      <c r="C75" s="935">
        <v>100</v>
      </c>
      <c r="D75" s="935">
        <v>111</v>
      </c>
    </row>
    <row r="76" spans="1:4">
      <c r="A76" s="1018" t="s">
        <v>194</v>
      </c>
      <c r="B76" s="933">
        <f t="shared" si="2"/>
        <v>140</v>
      </c>
      <c r="C76" s="935">
        <v>62</v>
      </c>
      <c r="D76" s="935">
        <v>78</v>
      </c>
    </row>
    <row r="77" spans="1:4">
      <c r="A77" s="1018" t="s">
        <v>248</v>
      </c>
      <c r="B77" s="933">
        <f t="shared" si="2"/>
        <v>99</v>
      </c>
      <c r="C77" s="935">
        <v>57</v>
      </c>
      <c r="D77" s="935">
        <v>42</v>
      </c>
    </row>
    <row r="78" spans="1:4">
      <c r="A78" s="1018" t="s">
        <v>871</v>
      </c>
      <c r="B78" s="933">
        <f t="shared" si="2"/>
        <v>77</v>
      </c>
      <c r="C78" s="935">
        <v>37</v>
      </c>
      <c r="D78" s="935">
        <v>40</v>
      </c>
    </row>
    <row r="79" spans="1:4">
      <c r="A79" s="1018" t="s">
        <v>869</v>
      </c>
      <c r="B79" s="933">
        <f t="shared" si="2"/>
        <v>67</v>
      </c>
      <c r="C79" s="935">
        <v>51</v>
      </c>
      <c r="D79" s="935">
        <v>16</v>
      </c>
    </row>
    <row r="80" spans="1:4">
      <c r="A80" s="1018" t="s">
        <v>177</v>
      </c>
      <c r="B80" s="933">
        <f t="shared" si="2"/>
        <v>56</v>
      </c>
      <c r="C80" s="935">
        <v>34</v>
      </c>
      <c r="D80" s="935">
        <v>22</v>
      </c>
    </row>
    <row r="81" spans="1:4">
      <c r="A81" s="1018" t="s">
        <v>823</v>
      </c>
      <c r="B81" s="933">
        <f t="shared" si="2"/>
        <v>42</v>
      </c>
      <c r="C81" s="935">
        <v>31</v>
      </c>
      <c r="D81" s="935">
        <v>11</v>
      </c>
    </row>
    <row r="82" spans="1:4">
      <c r="A82" s="1018" t="s">
        <v>819</v>
      </c>
      <c r="B82" s="933">
        <f t="shared" si="2"/>
        <v>33</v>
      </c>
      <c r="C82" s="935">
        <v>26</v>
      </c>
      <c r="D82" s="935">
        <v>7</v>
      </c>
    </row>
    <row r="83" spans="1:4">
      <c r="A83" s="1018" t="s">
        <v>812</v>
      </c>
      <c r="B83" s="933">
        <f t="shared" si="2"/>
        <v>6</v>
      </c>
      <c r="C83" s="935">
        <v>2</v>
      </c>
      <c r="D83" s="935">
        <v>4</v>
      </c>
    </row>
    <row r="84" spans="1:4">
      <c r="A84" s="1018" t="s">
        <v>826</v>
      </c>
      <c r="B84" s="933">
        <f t="shared" si="2"/>
        <v>6</v>
      </c>
      <c r="C84" s="935">
        <v>3</v>
      </c>
      <c r="D84" s="935">
        <v>3</v>
      </c>
    </row>
    <row r="85" spans="1:4">
      <c r="A85" s="1018" t="s">
        <v>900</v>
      </c>
      <c r="B85" s="933">
        <f t="shared" si="2"/>
        <v>2</v>
      </c>
      <c r="C85" s="935">
        <v>2</v>
      </c>
      <c r="D85" s="935">
        <v>0</v>
      </c>
    </row>
    <row r="86" spans="1:4">
      <c r="A86" s="1019" t="s">
        <v>899</v>
      </c>
      <c r="B86" s="1017">
        <f t="shared" si="2"/>
        <v>1</v>
      </c>
      <c r="C86" s="937">
        <v>0</v>
      </c>
      <c r="D86" s="937">
        <v>1</v>
      </c>
    </row>
    <row r="87" spans="1:4">
      <c r="A87" s="1010" t="s">
        <v>165</v>
      </c>
      <c r="D87" s="1023" t="s">
        <v>164</v>
      </c>
    </row>
    <row r="92" spans="1:4">
      <c r="A92" s="749" t="s">
        <v>858</v>
      </c>
      <c r="B92" s="749"/>
      <c r="C92" s="749"/>
      <c r="D92" s="749"/>
    </row>
    <row r="94" spans="1:4">
      <c r="A94" s="1013" t="s">
        <v>247</v>
      </c>
      <c r="B94" s="1016" t="s">
        <v>7</v>
      </c>
      <c r="C94" s="1016" t="s">
        <v>8</v>
      </c>
      <c r="D94" s="1016" t="s">
        <v>9</v>
      </c>
    </row>
    <row r="95" spans="1:4">
      <c r="A95" s="1020" t="s">
        <v>11</v>
      </c>
      <c r="B95" s="1021">
        <f>SUM(B96:B117)</f>
        <v>15771</v>
      </c>
      <c r="C95" s="1021">
        <f>SUM(C96:C117)</f>
        <v>7150</v>
      </c>
      <c r="D95" s="1021">
        <f>SUM(D96:D117)</f>
        <v>8621</v>
      </c>
    </row>
    <row r="96" spans="1:4">
      <c r="A96" s="1018" t="s">
        <v>822</v>
      </c>
      <c r="B96" s="933">
        <f t="shared" ref="B96:B117" si="3">SUM(C96:D96)</f>
        <v>4119</v>
      </c>
      <c r="C96" s="935">
        <v>2173</v>
      </c>
      <c r="D96" s="935">
        <v>1946</v>
      </c>
    </row>
    <row r="97" spans="1:4">
      <c r="A97" s="1018" t="s">
        <v>817</v>
      </c>
      <c r="B97" s="933">
        <f t="shared" si="3"/>
        <v>3330</v>
      </c>
      <c r="C97" s="935">
        <v>2</v>
      </c>
      <c r="D97" s="935">
        <v>3328</v>
      </c>
    </row>
    <row r="98" spans="1:4">
      <c r="A98" s="1018" t="s">
        <v>827</v>
      </c>
      <c r="B98" s="933">
        <f t="shared" si="3"/>
        <v>1879</v>
      </c>
      <c r="C98" s="935">
        <v>1312</v>
      </c>
      <c r="D98" s="935">
        <v>567</v>
      </c>
    </row>
    <row r="99" spans="1:4">
      <c r="A99" s="1018" t="s">
        <v>815</v>
      </c>
      <c r="B99" s="933">
        <f t="shared" si="3"/>
        <v>1805</v>
      </c>
      <c r="C99" s="935">
        <v>991</v>
      </c>
      <c r="D99" s="935">
        <v>814</v>
      </c>
    </row>
    <row r="100" spans="1:4">
      <c r="A100" s="1018" t="s">
        <v>821</v>
      </c>
      <c r="B100" s="933">
        <f t="shared" si="3"/>
        <v>1073</v>
      </c>
      <c r="C100" s="935">
        <v>658</v>
      </c>
      <c r="D100" s="935">
        <v>415</v>
      </c>
    </row>
    <row r="101" spans="1:4">
      <c r="A101" s="1018" t="s">
        <v>190</v>
      </c>
      <c r="B101" s="933">
        <f t="shared" si="3"/>
        <v>906</v>
      </c>
      <c r="C101" s="935">
        <v>394</v>
      </c>
      <c r="D101" s="935">
        <v>512</v>
      </c>
    </row>
    <row r="102" spans="1:4">
      <c r="A102" s="1018" t="s">
        <v>174</v>
      </c>
      <c r="B102" s="933">
        <f t="shared" si="3"/>
        <v>718</v>
      </c>
      <c r="C102" s="935">
        <v>538</v>
      </c>
      <c r="D102" s="935">
        <v>180</v>
      </c>
    </row>
    <row r="103" spans="1:4">
      <c r="A103" s="1018" t="s">
        <v>192</v>
      </c>
      <c r="B103" s="933">
        <f t="shared" si="3"/>
        <v>406</v>
      </c>
      <c r="C103" s="935">
        <v>254</v>
      </c>
      <c r="D103" s="935">
        <v>152</v>
      </c>
    </row>
    <row r="104" spans="1:4">
      <c r="A104" s="1018" t="s">
        <v>248</v>
      </c>
      <c r="B104" s="933">
        <f t="shared" si="3"/>
        <v>281</v>
      </c>
      <c r="C104" s="935">
        <v>133</v>
      </c>
      <c r="D104" s="935">
        <v>148</v>
      </c>
    </row>
    <row r="105" spans="1:4">
      <c r="A105" s="1018" t="s">
        <v>188</v>
      </c>
      <c r="B105" s="933">
        <f t="shared" si="3"/>
        <v>280</v>
      </c>
      <c r="C105" s="935">
        <v>194</v>
      </c>
      <c r="D105" s="935">
        <v>86</v>
      </c>
    </row>
    <row r="106" spans="1:4">
      <c r="A106" s="1018" t="s">
        <v>818</v>
      </c>
      <c r="B106" s="933">
        <f t="shared" si="3"/>
        <v>265</v>
      </c>
      <c r="C106" s="935">
        <v>94</v>
      </c>
      <c r="D106" s="935">
        <v>171</v>
      </c>
    </row>
    <row r="107" spans="1:4">
      <c r="A107" s="1018" t="s">
        <v>825</v>
      </c>
      <c r="B107" s="933">
        <f t="shared" si="3"/>
        <v>252</v>
      </c>
      <c r="C107" s="935">
        <v>136</v>
      </c>
      <c r="D107" s="935">
        <v>116</v>
      </c>
    </row>
    <row r="108" spans="1:4">
      <c r="A108" s="1018" t="s">
        <v>194</v>
      </c>
      <c r="B108" s="933">
        <f t="shared" si="3"/>
        <v>181</v>
      </c>
      <c r="C108" s="935">
        <v>90</v>
      </c>
      <c r="D108" s="935">
        <v>91</v>
      </c>
    </row>
    <row r="109" spans="1:4">
      <c r="A109" s="1018" t="s">
        <v>819</v>
      </c>
      <c r="B109" s="933">
        <f t="shared" si="3"/>
        <v>64</v>
      </c>
      <c r="C109" s="935">
        <v>36</v>
      </c>
      <c r="D109" s="935">
        <v>28</v>
      </c>
    </row>
    <row r="110" spans="1:4">
      <c r="A110" s="1018" t="s">
        <v>823</v>
      </c>
      <c r="B110" s="933">
        <f t="shared" si="3"/>
        <v>60</v>
      </c>
      <c r="C110" s="935">
        <v>49</v>
      </c>
      <c r="D110" s="935">
        <v>11</v>
      </c>
    </row>
    <row r="111" spans="1:4">
      <c r="A111" s="1018" t="s">
        <v>869</v>
      </c>
      <c r="B111" s="933">
        <f t="shared" si="3"/>
        <v>57</v>
      </c>
      <c r="C111" s="935">
        <v>37</v>
      </c>
      <c r="D111" s="935">
        <v>20</v>
      </c>
    </row>
    <row r="112" spans="1:4">
      <c r="A112" s="1018" t="s">
        <v>177</v>
      </c>
      <c r="B112" s="933">
        <f t="shared" si="3"/>
        <v>52</v>
      </c>
      <c r="C112" s="935">
        <v>37</v>
      </c>
      <c r="D112" s="935">
        <v>15</v>
      </c>
    </row>
    <row r="113" spans="1:4">
      <c r="A113" s="1018" t="s">
        <v>812</v>
      </c>
      <c r="B113" s="933">
        <f t="shared" si="3"/>
        <v>20</v>
      </c>
      <c r="C113" s="935">
        <v>11</v>
      </c>
      <c r="D113" s="935">
        <v>9</v>
      </c>
    </row>
    <row r="114" spans="1:4">
      <c r="A114" s="1018" t="s">
        <v>198</v>
      </c>
      <c r="B114" s="933">
        <f t="shared" si="3"/>
        <v>10</v>
      </c>
      <c r="C114" s="935">
        <v>3</v>
      </c>
      <c r="D114" s="935">
        <v>7</v>
      </c>
    </row>
    <row r="115" spans="1:4">
      <c r="A115" s="1018" t="s">
        <v>871</v>
      </c>
      <c r="B115" s="933">
        <f t="shared" si="3"/>
        <v>9</v>
      </c>
      <c r="C115" s="935">
        <v>5</v>
      </c>
      <c r="D115" s="935">
        <v>4</v>
      </c>
    </row>
    <row r="116" spans="1:4">
      <c r="A116" s="1018" t="s">
        <v>826</v>
      </c>
      <c r="B116" s="933">
        <f t="shared" si="3"/>
        <v>3</v>
      </c>
      <c r="C116" s="935">
        <v>2</v>
      </c>
      <c r="D116" s="935">
        <v>1</v>
      </c>
    </row>
    <row r="117" spans="1:4">
      <c r="A117" s="1019" t="s">
        <v>872</v>
      </c>
      <c r="B117" s="1017">
        <f t="shared" si="3"/>
        <v>1</v>
      </c>
      <c r="C117" s="937">
        <v>1</v>
      </c>
      <c r="D117" s="937">
        <v>0</v>
      </c>
    </row>
    <row r="118" spans="1:4">
      <c r="A118" s="1010" t="s">
        <v>165</v>
      </c>
      <c r="D118" s="1023" t="s">
        <v>164</v>
      </c>
    </row>
  </sheetData>
  <sortState xmlns:xlrd2="http://schemas.microsoft.com/office/spreadsheetml/2017/richdata2" ref="A98:D119">
    <sortCondition descending="1" ref="B98:B119"/>
  </sortState>
  <mergeCells count="4">
    <mergeCell ref="A2:D2"/>
    <mergeCell ref="A31:D31"/>
    <mergeCell ref="A61:D61"/>
    <mergeCell ref="A92:D9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2:Z23"/>
  <sheetViews>
    <sheetView topLeftCell="A22" zoomScaleNormal="100" workbookViewId="0">
      <selection activeCell="W48" sqref="W48"/>
    </sheetView>
  </sheetViews>
  <sheetFormatPr defaultColWidth="9.140625" defaultRowHeight="15"/>
  <cols>
    <col min="1" max="1" width="4.140625" style="18" customWidth="1"/>
    <col min="2" max="2" width="12.28515625" style="18" customWidth="1"/>
    <col min="3" max="3" width="22" style="18" customWidth="1"/>
    <col min="4" max="8" width="0" style="18" hidden="1" customWidth="1"/>
    <col min="9" max="21" width="9.140625" style="18"/>
    <col min="22" max="22" width="33.5703125" style="18" customWidth="1"/>
    <col min="23" max="16384" width="9.140625" style="18"/>
  </cols>
  <sheetData>
    <row r="2" spans="1:26" ht="18.75">
      <c r="A2" s="753" t="s">
        <v>978</v>
      </c>
      <c r="B2" s="753"/>
      <c r="C2" s="753"/>
      <c r="D2" s="753"/>
      <c r="E2" s="753"/>
      <c r="F2" s="753"/>
      <c r="G2" s="753"/>
      <c r="H2" s="753"/>
      <c r="I2" s="753"/>
      <c r="J2" s="753"/>
      <c r="K2" s="753"/>
      <c r="L2" s="753"/>
      <c r="M2" s="753"/>
      <c r="N2" s="753"/>
      <c r="O2" s="753"/>
      <c r="P2" s="753"/>
      <c r="Q2" s="753"/>
      <c r="R2" s="753"/>
      <c r="S2" s="753"/>
      <c r="T2" s="753"/>
      <c r="U2" s="753"/>
      <c r="V2" s="753"/>
    </row>
    <row r="3" spans="1:26">
      <c r="A3" s="754" t="s">
        <v>977</v>
      </c>
      <c r="B3" s="754"/>
      <c r="C3" s="754"/>
      <c r="D3" s="754"/>
      <c r="E3" s="754"/>
      <c r="F3" s="754"/>
      <c r="G3" s="754"/>
      <c r="H3" s="754"/>
      <c r="I3" s="754"/>
      <c r="J3" s="754"/>
      <c r="K3" s="754"/>
      <c r="L3" s="754"/>
      <c r="M3" s="754"/>
      <c r="N3" s="754"/>
      <c r="O3" s="754"/>
      <c r="P3" s="754"/>
      <c r="Q3" s="754"/>
      <c r="R3" s="754"/>
      <c r="S3" s="754"/>
      <c r="T3" s="754"/>
      <c r="U3" s="754"/>
      <c r="V3" s="754"/>
    </row>
    <row r="4" spans="1:26">
      <c r="A4" s="543"/>
      <c r="B4" s="544"/>
      <c r="C4" s="544"/>
      <c r="D4" s="544"/>
      <c r="E4" s="544"/>
      <c r="F4" s="544"/>
      <c r="G4" s="544"/>
      <c r="H4" s="544"/>
      <c r="I4" s="544"/>
      <c r="J4" s="544"/>
      <c r="K4" s="544"/>
      <c r="L4" s="544"/>
      <c r="M4" s="544"/>
      <c r="N4" s="544"/>
      <c r="O4" s="544"/>
      <c r="P4" s="544"/>
      <c r="Q4" s="544"/>
      <c r="R4" s="544"/>
      <c r="S4" s="544"/>
      <c r="T4" s="544"/>
      <c r="U4" s="544"/>
      <c r="V4" s="544"/>
    </row>
    <row r="5" spans="1:26">
      <c r="A5" s="545"/>
      <c r="B5" s="545"/>
      <c r="C5" s="546"/>
      <c r="D5" s="547">
        <v>2005</v>
      </c>
      <c r="E5" s="547">
        <v>2006</v>
      </c>
      <c r="F5" s="547">
        <v>2007</v>
      </c>
      <c r="G5" s="547">
        <v>2008</v>
      </c>
      <c r="H5" s="547">
        <v>2009</v>
      </c>
      <c r="I5" s="547">
        <v>2010</v>
      </c>
      <c r="J5" s="547">
        <v>2011</v>
      </c>
      <c r="K5" s="547">
        <v>2012</v>
      </c>
      <c r="L5" s="547">
        <v>2013</v>
      </c>
      <c r="M5" s="547">
        <v>2014</v>
      </c>
      <c r="N5" s="547">
        <v>2015</v>
      </c>
      <c r="O5" s="547">
        <v>2016</v>
      </c>
      <c r="P5" s="547">
        <v>2017</v>
      </c>
      <c r="Q5" s="547">
        <v>2018</v>
      </c>
      <c r="R5" s="547">
        <v>2019</v>
      </c>
      <c r="S5" s="547">
        <v>2020</v>
      </c>
      <c r="T5" s="547">
        <v>2021</v>
      </c>
      <c r="U5" s="547">
        <v>2022</v>
      </c>
      <c r="V5" s="548"/>
    </row>
    <row r="6" spans="1:26" ht="15.75">
      <c r="A6" s="549" t="s">
        <v>250</v>
      </c>
      <c r="B6" s="549"/>
      <c r="C6" s="550"/>
      <c r="D6" s="551">
        <v>575</v>
      </c>
      <c r="E6" s="551">
        <v>600</v>
      </c>
      <c r="F6" s="552">
        <v>628</v>
      </c>
      <c r="G6" s="553">
        <v>665</v>
      </c>
      <c r="H6" s="553">
        <v>690</v>
      </c>
      <c r="I6" s="553">
        <v>712</v>
      </c>
      <c r="J6" s="554">
        <v>743</v>
      </c>
      <c r="K6" s="554">
        <v>769</v>
      </c>
      <c r="L6" s="554">
        <v>787</v>
      </c>
      <c r="M6" s="554">
        <v>814</v>
      </c>
      <c r="N6" s="554">
        <v>836</v>
      </c>
      <c r="O6" s="554">
        <v>850</v>
      </c>
      <c r="P6" s="554">
        <v>861</v>
      </c>
      <c r="Q6" s="554">
        <f>SUM(Q7:Q8)</f>
        <v>880</v>
      </c>
      <c r="R6" s="554">
        <f>SUM(R7:R8)</f>
        <v>891</v>
      </c>
      <c r="S6" s="554">
        <f>SUM(S7:S8)</f>
        <v>897</v>
      </c>
      <c r="T6" s="554">
        <f t="shared" ref="T6:U6" si="0">SUM(T7:T8)</f>
        <v>918</v>
      </c>
      <c r="U6" s="554">
        <f t="shared" si="0"/>
        <v>936</v>
      </c>
      <c r="V6" s="555" t="s">
        <v>251</v>
      </c>
    </row>
    <row r="7" spans="1:26" ht="18.75">
      <c r="A7" s="549"/>
      <c r="B7" s="556" t="s">
        <v>8</v>
      </c>
      <c r="C7" s="550"/>
      <c r="D7" s="557">
        <v>288</v>
      </c>
      <c r="E7" s="557">
        <v>300</v>
      </c>
      <c r="F7" s="557">
        <v>319</v>
      </c>
      <c r="G7" s="558">
        <v>340</v>
      </c>
      <c r="H7" s="558">
        <v>348</v>
      </c>
      <c r="I7" s="558">
        <v>363</v>
      </c>
      <c r="J7" s="558">
        <v>378</v>
      </c>
      <c r="K7" s="558">
        <v>392</v>
      </c>
      <c r="L7" s="558">
        <v>399</v>
      </c>
      <c r="M7" s="558">
        <v>417</v>
      </c>
      <c r="N7" s="558">
        <v>425</v>
      </c>
      <c r="O7" s="558">
        <v>431</v>
      </c>
      <c r="P7" s="558">
        <v>436</v>
      </c>
      <c r="Q7" s="558">
        <v>448</v>
      </c>
      <c r="R7" s="558">
        <v>440</v>
      </c>
      <c r="S7" s="558">
        <v>445</v>
      </c>
      <c r="T7" s="924">
        <v>453</v>
      </c>
      <c r="U7" s="924">
        <v>461</v>
      </c>
      <c r="V7" s="559" t="s">
        <v>252</v>
      </c>
      <c r="W7" s="212"/>
      <c r="X7" s="212"/>
      <c r="Y7" s="212"/>
      <c r="Z7" s="212"/>
    </row>
    <row r="8" spans="1:26" ht="18.75">
      <c r="A8" s="549"/>
      <c r="B8" s="556" t="s">
        <v>9</v>
      </c>
      <c r="C8" s="550"/>
      <c r="D8" s="557">
        <v>287</v>
      </c>
      <c r="E8" s="557">
        <v>300</v>
      </c>
      <c r="F8" s="557">
        <v>309</v>
      </c>
      <c r="G8" s="558">
        <v>325</v>
      </c>
      <c r="H8" s="558">
        <v>342</v>
      </c>
      <c r="I8" s="558">
        <v>349</v>
      </c>
      <c r="J8" s="558">
        <v>365</v>
      </c>
      <c r="K8" s="558">
        <v>377</v>
      </c>
      <c r="L8" s="558">
        <v>388</v>
      </c>
      <c r="M8" s="558">
        <v>397</v>
      </c>
      <c r="N8" s="558">
        <v>411</v>
      </c>
      <c r="O8" s="558">
        <v>419</v>
      </c>
      <c r="P8" s="558">
        <v>425</v>
      </c>
      <c r="Q8" s="558">
        <v>432</v>
      </c>
      <c r="R8" s="558">
        <v>451</v>
      </c>
      <c r="S8" s="558">
        <v>452</v>
      </c>
      <c r="T8" s="924">
        <v>465</v>
      </c>
      <c r="U8" s="924">
        <v>475</v>
      </c>
      <c r="V8" s="559" t="s">
        <v>253</v>
      </c>
    </row>
    <row r="9" spans="1:26" ht="15.75">
      <c r="A9" s="549" t="s">
        <v>254</v>
      </c>
      <c r="B9" s="549"/>
      <c r="C9" s="550"/>
      <c r="D9" s="551">
        <v>1</v>
      </c>
      <c r="E9" s="551">
        <v>6</v>
      </c>
      <c r="F9" s="551">
        <v>8</v>
      </c>
      <c r="G9" s="554">
        <v>8</v>
      </c>
      <c r="H9" s="554">
        <v>5</v>
      </c>
      <c r="I9" s="554">
        <v>4</v>
      </c>
      <c r="J9" s="554">
        <v>4</v>
      </c>
      <c r="K9" s="554">
        <v>4</v>
      </c>
      <c r="L9" s="554">
        <v>3</v>
      </c>
      <c r="M9" s="554">
        <v>11</v>
      </c>
      <c r="N9" s="554">
        <v>3</v>
      </c>
      <c r="O9" s="554">
        <v>6</v>
      </c>
      <c r="P9" s="554">
        <v>10</v>
      </c>
      <c r="Q9" s="554">
        <f>SUM(Q10:Q11)</f>
        <v>8</v>
      </c>
      <c r="R9" s="554">
        <f>SUM(R10:R11)</f>
        <v>11</v>
      </c>
      <c r="S9" s="923">
        <f t="shared" ref="S9:U9" si="1">SUM(S10:S11)</f>
        <v>5</v>
      </c>
      <c r="T9" s="923">
        <f t="shared" si="1"/>
        <v>8</v>
      </c>
      <c r="U9" s="923">
        <f t="shared" si="1"/>
        <v>7</v>
      </c>
      <c r="V9" s="555" t="s">
        <v>255</v>
      </c>
    </row>
    <row r="10" spans="1:26" ht="15.75">
      <c r="A10" s="556"/>
      <c r="B10" s="556" t="s">
        <v>5</v>
      </c>
      <c r="C10" s="560"/>
      <c r="D10" s="557">
        <v>1</v>
      </c>
      <c r="E10" s="557">
        <v>3</v>
      </c>
      <c r="F10" s="557">
        <v>4</v>
      </c>
      <c r="G10" s="558">
        <v>3</v>
      </c>
      <c r="H10" s="558">
        <v>1</v>
      </c>
      <c r="I10" s="558">
        <v>2</v>
      </c>
      <c r="J10" s="558">
        <v>1</v>
      </c>
      <c r="K10" s="558">
        <v>3</v>
      </c>
      <c r="L10" s="561" t="s">
        <v>172</v>
      </c>
      <c r="M10" s="558">
        <v>5</v>
      </c>
      <c r="N10" s="561">
        <v>1</v>
      </c>
      <c r="O10" s="561">
        <v>3</v>
      </c>
      <c r="P10" s="561">
        <v>5</v>
      </c>
      <c r="Q10" s="561" t="s">
        <v>172</v>
      </c>
      <c r="R10" s="561">
        <v>5</v>
      </c>
      <c r="S10" s="561">
        <v>2</v>
      </c>
      <c r="T10" s="925">
        <v>4</v>
      </c>
      <c r="U10" s="925">
        <v>6</v>
      </c>
      <c r="V10" s="562" t="s">
        <v>256</v>
      </c>
    </row>
    <row r="11" spans="1:26" ht="15.75">
      <c r="A11" s="556"/>
      <c r="B11" s="556" t="s">
        <v>257</v>
      </c>
      <c r="C11" s="560"/>
      <c r="D11" s="557">
        <v>0</v>
      </c>
      <c r="E11" s="557">
        <v>3</v>
      </c>
      <c r="F11" s="557">
        <v>4</v>
      </c>
      <c r="G11" s="558">
        <v>5</v>
      </c>
      <c r="H11" s="558">
        <v>4</v>
      </c>
      <c r="I11" s="558">
        <v>2</v>
      </c>
      <c r="J11" s="558">
        <v>3</v>
      </c>
      <c r="K11" s="558">
        <v>1</v>
      </c>
      <c r="L11" s="558">
        <v>3</v>
      </c>
      <c r="M11" s="558">
        <v>6</v>
      </c>
      <c r="N11" s="558">
        <v>2</v>
      </c>
      <c r="O11" s="558">
        <v>3</v>
      </c>
      <c r="P11" s="558">
        <v>5</v>
      </c>
      <c r="Q11" s="558">
        <v>8</v>
      </c>
      <c r="R11" s="558">
        <v>6</v>
      </c>
      <c r="S11" s="558">
        <v>3</v>
      </c>
      <c r="T11" s="924">
        <v>4</v>
      </c>
      <c r="U11" s="924">
        <v>1</v>
      </c>
      <c r="V11" s="562" t="s">
        <v>258</v>
      </c>
    </row>
    <row r="12" spans="1:26" ht="15.75">
      <c r="A12" s="549" t="s">
        <v>259</v>
      </c>
      <c r="B12" s="549"/>
      <c r="C12" s="550"/>
      <c r="D12" s="551">
        <v>26</v>
      </c>
      <c r="E12" s="551">
        <v>25</v>
      </c>
      <c r="F12" s="551">
        <v>28</v>
      </c>
      <c r="G12" s="551">
        <v>37</v>
      </c>
      <c r="H12" s="551">
        <v>25</v>
      </c>
      <c r="I12" s="551">
        <v>22</v>
      </c>
      <c r="J12" s="551">
        <v>31</v>
      </c>
      <c r="K12" s="551">
        <v>22</v>
      </c>
      <c r="L12" s="551">
        <v>18</v>
      </c>
      <c r="M12" s="551">
        <v>27</v>
      </c>
      <c r="N12" s="551">
        <v>22</v>
      </c>
      <c r="O12" s="551">
        <v>14</v>
      </c>
      <c r="P12" s="551">
        <v>11</v>
      </c>
      <c r="Q12" s="551">
        <f>SUM(Q13:Q14)</f>
        <v>19</v>
      </c>
      <c r="R12" s="551">
        <f>SUM(R13:R14)</f>
        <v>11</v>
      </c>
      <c r="S12" s="922">
        <f t="shared" ref="S12:U12" si="2">SUM(S13:S14)</f>
        <v>6</v>
      </c>
      <c r="T12" s="922">
        <f t="shared" si="2"/>
        <v>22</v>
      </c>
      <c r="U12" s="922">
        <f t="shared" si="2"/>
        <v>16</v>
      </c>
      <c r="V12" s="555" t="s">
        <v>260</v>
      </c>
    </row>
    <row r="13" spans="1:26" ht="15.75">
      <c r="A13" s="556"/>
      <c r="B13" s="556" t="s">
        <v>5</v>
      </c>
      <c r="C13" s="560"/>
      <c r="D13" s="557">
        <v>9</v>
      </c>
      <c r="E13" s="557">
        <v>2</v>
      </c>
      <c r="F13" s="557">
        <v>8</v>
      </c>
      <c r="G13" s="558">
        <v>7</v>
      </c>
      <c r="H13" s="558">
        <v>4</v>
      </c>
      <c r="I13" s="558">
        <v>3</v>
      </c>
      <c r="J13" s="558">
        <v>4</v>
      </c>
      <c r="K13" s="558">
        <v>6</v>
      </c>
      <c r="L13" s="558">
        <v>3</v>
      </c>
      <c r="M13" s="558">
        <v>17</v>
      </c>
      <c r="N13" s="558">
        <v>6</v>
      </c>
      <c r="O13" s="558">
        <v>1</v>
      </c>
      <c r="P13" s="558">
        <v>5</v>
      </c>
      <c r="Q13" s="558">
        <v>1</v>
      </c>
      <c r="R13" s="558">
        <v>8</v>
      </c>
      <c r="S13" s="558">
        <v>4</v>
      </c>
      <c r="T13" s="924">
        <v>13</v>
      </c>
      <c r="U13" s="924">
        <v>6</v>
      </c>
      <c r="V13" s="562" t="s">
        <v>256</v>
      </c>
    </row>
    <row r="14" spans="1:26" ht="15.75">
      <c r="A14" s="556"/>
      <c r="B14" s="556" t="s">
        <v>257</v>
      </c>
      <c r="C14" s="560"/>
      <c r="D14" s="557">
        <v>17</v>
      </c>
      <c r="E14" s="557">
        <v>23</v>
      </c>
      <c r="F14" s="557">
        <v>20</v>
      </c>
      <c r="G14" s="558">
        <v>30</v>
      </c>
      <c r="H14" s="558">
        <v>21</v>
      </c>
      <c r="I14" s="558">
        <v>19</v>
      </c>
      <c r="J14" s="558">
        <v>27</v>
      </c>
      <c r="K14" s="558">
        <v>16</v>
      </c>
      <c r="L14" s="558">
        <v>15</v>
      </c>
      <c r="M14" s="558">
        <v>10</v>
      </c>
      <c r="N14" s="558">
        <v>16</v>
      </c>
      <c r="O14" s="558">
        <v>13</v>
      </c>
      <c r="P14" s="558">
        <v>6</v>
      </c>
      <c r="Q14" s="558">
        <v>18</v>
      </c>
      <c r="R14" s="558">
        <v>3</v>
      </c>
      <c r="S14" s="558">
        <v>2</v>
      </c>
      <c r="T14" s="924">
        <v>9</v>
      </c>
      <c r="U14" s="924">
        <v>10</v>
      </c>
      <c r="V14" s="562" t="s">
        <v>258</v>
      </c>
    </row>
    <row r="15" spans="1:26" ht="15.75">
      <c r="A15" s="549" t="s">
        <v>261</v>
      </c>
      <c r="B15" s="556"/>
      <c r="C15" s="560"/>
      <c r="D15" s="551">
        <v>430</v>
      </c>
      <c r="E15" s="551">
        <v>449</v>
      </c>
      <c r="F15" s="551">
        <v>469</v>
      </c>
      <c r="G15" s="551">
        <v>498</v>
      </c>
      <c r="H15" s="551">
        <v>512</v>
      </c>
      <c r="I15" s="551">
        <v>530</v>
      </c>
      <c r="J15" s="551">
        <v>562</v>
      </c>
      <c r="K15" s="551">
        <v>574</v>
      </c>
      <c r="L15" s="551">
        <v>572</v>
      </c>
      <c r="M15" s="551">
        <v>599</v>
      </c>
      <c r="N15" s="551">
        <v>620</v>
      </c>
      <c r="O15" s="551">
        <v>623</v>
      </c>
      <c r="P15" s="551">
        <v>623</v>
      </c>
      <c r="Q15" s="551">
        <f>SUM(Q16:Q17)</f>
        <v>635</v>
      </c>
      <c r="R15" s="551">
        <f>SUM(R16:R17)</f>
        <v>631</v>
      </c>
      <c r="S15" s="551">
        <v>629</v>
      </c>
      <c r="T15" s="922">
        <v>641</v>
      </c>
      <c r="U15" s="922">
        <v>653</v>
      </c>
      <c r="V15" s="555" t="s">
        <v>262</v>
      </c>
    </row>
    <row r="16" spans="1:26" ht="15.75">
      <c r="A16" s="563"/>
      <c r="B16" s="556" t="s">
        <v>263</v>
      </c>
      <c r="C16" s="560"/>
      <c r="D16" s="557">
        <v>278</v>
      </c>
      <c r="E16" s="557">
        <v>277</v>
      </c>
      <c r="F16" s="557">
        <v>281</v>
      </c>
      <c r="G16" s="558">
        <v>286</v>
      </c>
      <c r="H16" s="558">
        <v>287</v>
      </c>
      <c r="I16" s="558">
        <v>288</v>
      </c>
      <c r="J16" s="558">
        <v>291</v>
      </c>
      <c r="K16" s="558">
        <v>345</v>
      </c>
      <c r="L16" s="558">
        <v>250</v>
      </c>
      <c r="M16" s="558">
        <v>267</v>
      </c>
      <c r="N16" s="558">
        <v>290</v>
      </c>
      <c r="O16" s="558">
        <v>290</v>
      </c>
      <c r="P16" s="558">
        <v>290</v>
      </c>
      <c r="Q16" s="558">
        <v>304</v>
      </c>
      <c r="R16" s="558">
        <v>304</v>
      </c>
      <c r="S16" s="558">
        <v>309</v>
      </c>
      <c r="T16" s="924">
        <v>318</v>
      </c>
      <c r="U16" s="924">
        <v>320</v>
      </c>
      <c r="V16" s="562" t="s">
        <v>264</v>
      </c>
    </row>
    <row r="17" spans="1:22" ht="15.75">
      <c r="A17" s="564"/>
      <c r="B17" s="565" t="s">
        <v>265</v>
      </c>
      <c r="C17" s="566"/>
      <c r="D17" s="567">
        <v>152</v>
      </c>
      <c r="E17" s="567">
        <v>172</v>
      </c>
      <c r="F17" s="567">
        <v>188</v>
      </c>
      <c r="G17" s="568">
        <v>212</v>
      </c>
      <c r="H17" s="568">
        <v>225</v>
      </c>
      <c r="I17" s="568">
        <v>242</v>
      </c>
      <c r="J17" s="568">
        <v>271</v>
      </c>
      <c r="K17" s="568">
        <v>229</v>
      </c>
      <c r="L17" s="568">
        <v>322</v>
      </c>
      <c r="M17" s="568">
        <v>332</v>
      </c>
      <c r="N17" s="568">
        <v>330</v>
      </c>
      <c r="O17" s="568">
        <v>333</v>
      </c>
      <c r="P17" s="568">
        <v>333</v>
      </c>
      <c r="Q17" s="568">
        <v>331</v>
      </c>
      <c r="R17" s="568">
        <v>327</v>
      </c>
      <c r="S17" s="568">
        <v>320</v>
      </c>
      <c r="T17" s="926">
        <v>323</v>
      </c>
      <c r="U17" s="926">
        <v>333</v>
      </c>
      <c r="V17" s="569" t="s">
        <v>266</v>
      </c>
    </row>
    <row r="18" spans="1:22">
      <c r="A18" s="570" t="s">
        <v>267</v>
      </c>
      <c r="B18" s="571"/>
      <c r="C18" s="572"/>
      <c r="D18" s="572"/>
      <c r="E18" s="572"/>
      <c r="F18" s="755" t="s">
        <v>268</v>
      </c>
      <c r="G18" s="755"/>
      <c r="H18" s="755"/>
      <c r="I18" s="755"/>
      <c r="J18" s="755"/>
      <c r="K18" s="755"/>
      <c r="L18" s="755"/>
      <c r="M18" s="755"/>
      <c r="N18" s="755"/>
      <c r="O18" s="755"/>
      <c r="P18" s="755"/>
      <c r="Q18" s="755"/>
      <c r="R18" s="755"/>
      <c r="S18" s="755"/>
      <c r="T18" s="755"/>
      <c r="U18" s="755"/>
      <c r="V18" s="755"/>
    </row>
    <row r="19" spans="1:22">
      <c r="A19" s="573" t="s">
        <v>269</v>
      </c>
      <c r="B19" s="571"/>
    </row>
    <row r="20" spans="1:22" s="126" customFormat="1" ht="12">
      <c r="A20" s="574" t="s">
        <v>270</v>
      </c>
      <c r="B20" s="571"/>
    </row>
    <row r="21" spans="1:22" s="126" customFormat="1" ht="12">
      <c r="A21" s="574" t="s">
        <v>271</v>
      </c>
      <c r="B21" s="571"/>
    </row>
    <row r="22" spans="1:22" s="126" customFormat="1" ht="12">
      <c r="A22" s="574" t="s">
        <v>272</v>
      </c>
      <c r="B22" s="571"/>
    </row>
    <row r="23" spans="1:22" s="126" customFormat="1" ht="12">
      <c r="A23" s="574" t="s">
        <v>273</v>
      </c>
      <c r="B23" s="571"/>
    </row>
  </sheetData>
  <mergeCells count="3">
    <mergeCell ref="A2:V2"/>
    <mergeCell ref="A3:V3"/>
    <mergeCell ref="F18:V18"/>
  </mergeCells>
  <pageMargins left="0.7" right="0.7" top="0.75" bottom="0.75" header="0.3" footer="0.3"/>
  <ignoredErrors>
    <ignoredError sqref="S6:U6" formulaRange="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6"/>
  <sheetViews>
    <sheetView workbookViewId="0">
      <selection activeCell="J13" sqref="J13"/>
    </sheetView>
  </sheetViews>
  <sheetFormatPr defaultColWidth="9.140625" defaultRowHeight="15"/>
  <cols>
    <col min="1" max="1" width="13.42578125" style="18" customWidth="1"/>
    <col min="2" max="11" width="13.7109375" style="18" customWidth="1"/>
    <col min="12" max="16384" width="9.140625" style="18"/>
  </cols>
  <sheetData>
    <row r="1" spans="1:11" ht="19.5">
      <c r="A1" s="758" t="s">
        <v>979</v>
      </c>
      <c r="B1" s="758"/>
      <c r="C1" s="758"/>
      <c r="D1" s="758"/>
      <c r="E1" s="758"/>
      <c r="F1" s="758"/>
      <c r="G1" s="758"/>
      <c r="H1" s="758"/>
      <c r="I1" s="758"/>
      <c r="J1" s="758"/>
      <c r="K1" s="758"/>
    </row>
    <row r="2" spans="1:11" ht="15.75">
      <c r="A2" s="757" t="s">
        <v>980</v>
      </c>
      <c r="B2" s="757"/>
      <c r="C2" s="757"/>
      <c r="D2" s="757"/>
      <c r="E2" s="757"/>
      <c r="F2" s="757"/>
      <c r="G2" s="757"/>
      <c r="H2" s="757"/>
      <c r="I2" s="757"/>
      <c r="J2" s="757"/>
      <c r="K2" s="757"/>
    </row>
    <row r="3" spans="1:11" ht="21">
      <c r="A3" s="127" t="s">
        <v>274</v>
      </c>
      <c r="B3" s="665" t="s">
        <v>275</v>
      </c>
      <c r="C3" s="665" t="s">
        <v>276</v>
      </c>
      <c r="D3" s="665" t="s">
        <v>277</v>
      </c>
      <c r="E3" s="665" t="s">
        <v>278</v>
      </c>
      <c r="F3" s="666"/>
      <c r="G3" s="526"/>
      <c r="H3" s="526"/>
      <c r="I3" s="526"/>
      <c r="J3" s="526"/>
      <c r="K3" s="526"/>
    </row>
    <row r="4" spans="1:11" ht="47.25" customHeight="1">
      <c r="A4" s="128" t="s">
        <v>279</v>
      </c>
      <c r="B4" s="129" t="s">
        <v>280</v>
      </c>
      <c r="C4" s="129" t="s">
        <v>281</v>
      </c>
      <c r="D4" s="129" t="s">
        <v>282</v>
      </c>
      <c r="E4" s="129" t="s">
        <v>283</v>
      </c>
      <c r="F4" s="129" t="s">
        <v>884</v>
      </c>
      <c r="G4" s="129" t="s">
        <v>885</v>
      </c>
      <c r="H4" s="129" t="s">
        <v>886</v>
      </c>
      <c r="I4" s="129" t="s">
        <v>887</v>
      </c>
      <c r="J4" s="129" t="s">
        <v>888</v>
      </c>
      <c r="K4" s="129" t="s">
        <v>889</v>
      </c>
    </row>
    <row r="5" spans="1:11" ht="19.5" customHeight="1">
      <c r="A5" s="130">
        <v>2002</v>
      </c>
      <c r="B5" s="131">
        <v>2219</v>
      </c>
      <c r="C5" s="132">
        <v>0.72</v>
      </c>
      <c r="D5" s="132">
        <v>59.7</v>
      </c>
      <c r="E5" s="132">
        <v>18.2</v>
      </c>
      <c r="F5" s="46">
        <v>0</v>
      </c>
      <c r="G5" s="46">
        <v>0</v>
      </c>
      <c r="H5" s="46">
        <v>0</v>
      </c>
      <c r="I5" s="46">
        <v>0</v>
      </c>
      <c r="J5" s="46">
        <v>0</v>
      </c>
      <c r="K5" s="46">
        <v>0</v>
      </c>
    </row>
    <row r="6" spans="1:11" ht="19.5" customHeight="1">
      <c r="A6" s="130">
        <v>2003</v>
      </c>
      <c r="B6" s="131">
        <v>2907</v>
      </c>
      <c r="C6" s="133">
        <v>0.38</v>
      </c>
      <c r="D6" s="133">
        <v>54.5</v>
      </c>
      <c r="E6" s="133">
        <v>18.3</v>
      </c>
      <c r="F6" s="46">
        <v>0</v>
      </c>
      <c r="G6" s="46">
        <v>0</v>
      </c>
      <c r="H6" s="46">
        <v>0</v>
      </c>
      <c r="I6" s="46">
        <v>0</v>
      </c>
      <c r="J6" s="46">
        <v>0</v>
      </c>
      <c r="K6" s="46">
        <v>0</v>
      </c>
    </row>
    <row r="7" spans="1:11" ht="19.5" customHeight="1">
      <c r="A7" s="130">
        <v>2004</v>
      </c>
      <c r="B7" s="131">
        <v>2403</v>
      </c>
      <c r="C7" s="133">
        <v>0.37</v>
      </c>
      <c r="D7" s="133">
        <v>52.7</v>
      </c>
      <c r="E7" s="133">
        <v>18.899999999999999</v>
      </c>
      <c r="F7" s="46">
        <v>0</v>
      </c>
      <c r="G7" s="46">
        <v>0</v>
      </c>
      <c r="H7" s="46">
        <v>0</v>
      </c>
      <c r="I7" s="46">
        <v>0</v>
      </c>
      <c r="J7" s="46">
        <v>0</v>
      </c>
      <c r="K7" s="46">
        <v>0</v>
      </c>
    </row>
    <row r="8" spans="1:11" ht="19.5" customHeight="1">
      <c r="A8" s="130">
        <v>2005</v>
      </c>
      <c r="B8" s="131">
        <v>2232</v>
      </c>
      <c r="C8" s="133">
        <v>0.45</v>
      </c>
      <c r="D8" s="133">
        <v>40.909999999999997</v>
      </c>
      <c r="E8" s="133">
        <v>18.5</v>
      </c>
      <c r="F8" s="46">
        <v>0</v>
      </c>
      <c r="G8" s="46">
        <v>0</v>
      </c>
      <c r="H8" s="46">
        <v>0</v>
      </c>
      <c r="I8" s="46">
        <v>0</v>
      </c>
      <c r="J8" s="46">
        <v>0</v>
      </c>
      <c r="K8" s="46">
        <v>0</v>
      </c>
    </row>
    <row r="9" spans="1:11" ht="19.5" customHeight="1">
      <c r="A9" s="130">
        <v>2006</v>
      </c>
      <c r="B9" s="131">
        <v>2002</v>
      </c>
      <c r="C9" s="133">
        <v>0.6</v>
      </c>
      <c r="D9" s="133">
        <v>37.46</v>
      </c>
      <c r="E9" s="133">
        <v>19.18</v>
      </c>
      <c r="F9" s="46">
        <v>0</v>
      </c>
      <c r="G9" s="46">
        <v>0</v>
      </c>
      <c r="H9" s="46">
        <v>0</v>
      </c>
      <c r="I9" s="46">
        <v>0</v>
      </c>
      <c r="J9" s="46">
        <v>0</v>
      </c>
      <c r="K9" s="46">
        <v>0</v>
      </c>
    </row>
    <row r="10" spans="1:11" ht="19.5" customHeight="1">
      <c r="A10" s="130">
        <v>2007</v>
      </c>
      <c r="B10" s="131">
        <v>2509</v>
      </c>
      <c r="C10" s="133">
        <v>1.1200000000000001</v>
      </c>
      <c r="D10" s="133">
        <v>41.61</v>
      </c>
      <c r="E10" s="133">
        <v>15.7</v>
      </c>
      <c r="F10" s="46">
        <v>0</v>
      </c>
      <c r="G10" s="46">
        <v>0</v>
      </c>
      <c r="H10" s="46">
        <v>0</v>
      </c>
      <c r="I10" s="46">
        <v>0</v>
      </c>
      <c r="J10" s="46">
        <v>0</v>
      </c>
      <c r="K10" s="46">
        <v>0</v>
      </c>
    </row>
    <row r="11" spans="1:11" ht="19.5" customHeight="1">
      <c r="A11" s="130">
        <v>2008</v>
      </c>
      <c r="B11" s="131">
        <v>3189</v>
      </c>
      <c r="C11" s="133">
        <v>0.38</v>
      </c>
      <c r="D11" s="133">
        <v>35.65</v>
      </c>
      <c r="E11" s="133">
        <v>17.53</v>
      </c>
      <c r="F11" s="46">
        <v>0</v>
      </c>
      <c r="G11" s="46">
        <v>0</v>
      </c>
      <c r="H11" s="46">
        <v>0</v>
      </c>
      <c r="I11" s="46">
        <v>0</v>
      </c>
      <c r="J11" s="46">
        <v>0</v>
      </c>
      <c r="K11" s="46">
        <v>0</v>
      </c>
    </row>
    <row r="12" spans="1:11" ht="19.5" customHeight="1">
      <c r="A12" s="130">
        <v>2009</v>
      </c>
      <c r="B12" s="131">
        <v>3722</v>
      </c>
      <c r="C12" s="134">
        <v>0.16</v>
      </c>
      <c r="D12" s="134">
        <v>51.07</v>
      </c>
      <c r="E12" s="134">
        <v>16.66</v>
      </c>
      <c r="F12" s="46">
        <v>0</v>
      </c>
      <c r="G12" s="46">
        <v>0</v>
      </c>
      <c r="H12" s="46">
        <v>0</v>
      </c>
      <c r="I12" s="46">
        <v>0</v>
      </c>
      <c r="J12" s="46">
        <v>0</v>
      </c>
      <c r="K12" s="46">
        <v>0</v>
      </c>
    </row>
    <row r="13" spans="1:11" ht="19.5" customHeight="1">
      <c r="A13" s="130">
        <v>2010</v>
      </c>
      <c r="B13" s="131">
        <v>2496</v>
      </c>
      <c r="C13" s="134">
        <v>0.08</v>
      </c>
      <c r="D13" s="134">
        <v>52.9</v>
      </c>
      <c r="E13" s="134">
        <v>16.03</v>
      </c>
      <c r="F13" s="46">
        <v>0</v>
      </c>
      <c r="G13" s="46">
        <v>0</v>
      </c>
      <c r="H13" s="46">
        <v>0</v>
      </c>
      <c r="I13" s="46">
        <v>0</v>
      </c>
      <c r="J13" s="46">
        <v>0</v>
      </c>
      <c r="K13" s="46">
        <v>0</v>
      </c>
    </row>
    <row r="14" spans="1:11" ht="19.5" customHeight="1">
      <c r="A14" s="130">
        <v>2011</v>
      </c>
      <c r="B14" s="131">
        <v>4972</v>
      </c>
      <c r="C14" s="134">
        <v>0.1</v>
      </c>
      <c r="D14" s="134">
        <v>37.6</v>
      </c>
      <c r="E14" s="134">
        <v>16.7</v>
      </c>
      <c r="F14" s="46">
        <v>0</v>
      </c>
      <c r="G14" s="46">
        <v>0</v>
      </c>
      <c r="H14" s="46">
        <v>0</v>
      </c>
      <c r="I14" s="46">
        <v>0</v>
      </c>
      <c r="J14" s="46">
        <v>0</v>
      </c>
      <c r="K14" s="46">
        <v>0</v>
      </c>
    </row>
    <row r="15" spans="1:11" ht="19.5" customHeight="1">
      <c r="A15" s="130">
        <v>2012</v>
      </c>
      <c r="B15" s="131">
        <v>5220</v>
      </c>
      <c r="C15" s="134">
        <v>0</v>
      </c>
      <c r="D15" s="134">
        <v>40.4</v>
      </c>
      <c r="E15" s="134">
        <v>16.3</v>
      </c>
      <c r="F15" s="46">
        <v>0</v>
      </c>
      <c r="G15" s="46">
        <v>0</v>
      </c>
      <c r="H15" s="46">
        <v>0</v>
      </c>
      <c r="I15" s="46">
        <v>0</v>
      </c>
      <c r="J15" s="46">
        <v>0</v>
      </c>
      <c r="K15" s="46">
        <v>0</v>
      </c>
    </row>
    <row r="16" spans="1:11" ht="19.5" customHeight="1">
      <c r="A16" s="130">
        <v>2013</v>
      </c>
      <c r="B16" s="131">
        <v>4443</v>
      </c>
      <c r="C16" s="134">
        <v>0</v>
      </c>
      <c r="D16" s="134">
        <v>48.5</v>
      </c>
      <c r="E16" s="134">
        <v>16.100000000000001</v>
      </c>
      <c r="F16" s="46">
        <v>0</v>
      </c>
      <c r="G16" s="46">
        <v>0</v>
      </c>
      <c r="H16" s="46">
        <v>0</v>
      </c>
      <c r="I16" s="46">
        <v>0</v>
      </c>
      <c r="J16" s="46">
        <v>0</v>
      </c>
      <c r="K16" s="46">
        <v>0</v>
      </c>
    </row>
    <row r="17" spans="1:11" ht="19.5" customHeight="1">
      <c r="A17" s="130">
        <v>2014</v>
      </c>
      <c r="B17" s="131">
        <v>5872</v>
      </c>
      <c r="C17" s="134">
        <v>0.1</v>
      </c>
      <c r="D17" s="134">
        <v>51.2</v>
      </c>
      <c r="E17" s="134">
        <v>15</v>
      </c>
      <c r="F17" s="46">
        <v>0</v>
      </c>
      <c r="G17" s="46">
        <v>0</v>
      </c>
      <c r="H17" s="46">
        <v>0</v>
      </c>
      <c r="I17" s="46">
        <v>0</v>
      </c>
      <c r="J17" s="46">
        <v>0</v>
      </c>
      <c r="K17" s="46">
        <v>0</v>
      </c>
    </row>
    <row r="18" spans="1:11" ht="19.5" customHeight="1">
      <c r="A18" s="130">
        <v>2015</v>
      </c>
      <c r="B18" s="131">
        <v>9543</v>
      </c>
      <c r="C18" s="134">
        <v>0</v>
      </c>
      <c r="D18" s="134">
        <v>54.7</v>
      </c>
      <c r="E18" s="134">
        <v>15.9</v>
      </c>
      <c r="F18" s="46">
        <v>0</v>
      </c>
      <c r="G18" s="46">
        <v>0</v>
      </c>
      <c r="H18" s="46">
        <v>0</v>
      </c>
      <c r="I18" s="46">
        <v>0</v>
      </c>
      <c r="J18" s="46">
        <v>0</v>
      </c>
      <c r="K18" s="46">
        <v>0</v>
      </c>
    </row>
    <row r="19" spans="1:11" ht="19.5" customHeight="1">
      <c r="A19" s="130">
        <v>2016</v>
      </c>
      <c r="B19" s="131">
        <v>6091</v>
      </c>
      <c r="C19" s="135">
        <v>0.02</v>
      </c>
      <c r="D19" s="134">
        <v>58.5</v>
      </c>
      <c r="E19" s="134">
        <v>15.3</v>
      </c>
      <c r="F19" s="46">
        <v>0</v>
      </c>
      <c r="G19" s="46">
        <v>0</v>
      </c>
      <c r="H19" s="46">
        <v>0</v>
      </c>
      <c r="I19" s="46">
        <v>0</v>
      </c>
      <c r="J19" s="46">
        <v>0</v>
      </c>
      <c r="K19" s="46">
        <v>0</v>
      </c>
    </row>
    <row r="20" spans="1:11" ht="19.5" customHeight="1">
      <c r="A20" s="130">
        <v>2017</v>
      </c>
      <c r="B20" s="131">
        <v>5751</v>
      </c>
      <c r="C20" s="135">
        <v>0.01</v>
      </c>
      <c r="D20" s="134">
        <v>57.4</v>
      </c>
      <c r="E20" s="134">
        <v>14.7</v>
      </c>
      <c r="F20" s="46">
        <v>0</v>
      </c>
      <c r="G20" s="46">
        <v>0</v>
      </c>
      <c r="H20" s="46">
        <v>0</v>
      </c>
      <c r="I20" s="46">
        <v>0</v>
      </c>
      <c r="J20" s="46">
        <v>0</v>
      </c>
      <c r="K20" s="46">
        <v>0</v>
      </c>
    </row>
    <row r="21" spans="1:11" ht="19.5" customHeight="1">
      <c r="A21" s="130">
        <v>2018</v>
      </c>
      <c r="B21" s="131">
        <v>3968</v>
      </c>
      <c r="C21" s="135">
        <v>0.05</v>
      </c>
      <c r="D21" s="134">
        <v>58.3</v>
      </c>
      <c r="E21" s="134">
        <v>14.9</v>
      </c>
      <c r="F21" s="46">
        <v>0</v>
      </c>
      <c r="G21" s="46">
        <v>0</v>
      </c>
      <c r="H21" s="46">
        <v>0</v>
      </c>
      <c r="I21" s="46">
        <v>0</v>
      </c>
      <c r="J21" s="46">
        <v>0</v>
      </c>
      <c r="K21" s="46">
        <v>0</v>
      </c>
    </row>
    <row r="22" spans="1:11" ht="19.5" customHeight="1">
      <c r="A22" s="130">
        <v>2019</v>
      </c>
      <c r="B22" s="131">
        <v>3107</v>
      </c>
      <c r="C22" s="135">
        <v>0</v>
      </c>
      <c r="D22" s="134">
        <v>52</v>
      </c>
      <c r="E22" s="134">
        <v>14.2</v>
      </c>
      <c r="F22" s="46">
        <v>0</v>
      </c>
      <c r="G22" s="46">
        <v>0</v>
      </c>
      <c r="H22" s="46">
        <v>0</v>
      </c>
      <c r="I22" s="46">
        <v>0</v>
      </c>
      <c r="J22" s="46">
        <v>0</v>
      </c>
      <c r="K22" s="46">
        <v>0</v>
      </c>
    </row>
    <row r="23" spans="1:11" ht="19.5" customHeight="1">
      <c r="A23" s="130">
        <v>2020</v>
      </c>
      <c r="B23" s="131">
        <v>1917</v>
      </c>
      <c r="C23" s="135">
        <v>0</v>
      </c>
      <c r="D23" s="134">
        <v>55.5</v>
      </c>
      <c r="E23" s="134">
        <v>11.4</v>
      </c>
      <c r="F23" s="46">
        <v>0.7</v>
      </c>
      <c r="G23" s="46">
        <v>0.4</v>
      </c>
      <c r="H23" s="46">
        <v>0.1</v>
      </c>
      <c r="I23" s="46">
        <v>0.05</v>
      </c>
      <c r="J23" s="46">
        <v>2.13</v>
      </c>
      <c r="K23" s="46">
        <v>19.7</v>
      </c>
    </row>
    <row r="24" spans="1:11" ht="19.5" customHeight="1">
      <c r="A24" s="130">
        <v>2021</v>
      </c>
      <c r="B24" s="896">
        <v>2459</v>
      </c>
      <c r="C24" s="897">
        <v>0</v>
      </c>
      <c r="D24" s="897">
        <v>48.922326148840995</v>
      </c>
      <c r="E24" s="897">
        <v>12.850752338348922</v>
      </c>
      <c r="F24" s="1126">
        <v>0.97600650671004463</v>
      </c>
      <c r="G24" s="1126">
        <v>0.32533550223668156</v>
      </c>
      <c r="H24" s="1126">
        <v>0.16266775111834078</v>
      </c>
      <c r="I24" s="1126">
        <v>4.0666937779585195E-2</v>
      </c>
      <c r="J24" s="1126">
        <v>2.6840178934526229</v>
      </c>
      <c r="K24" s="1126">
        <v>17.120780805205367</v>
      </c>
    </row>
    <row r="25" spans="1:11" ht="19.5" customHeight="1">
      <c r="A25" s="136">
        <v>2022</v>
      </c>
      <c r="B25" s="1127">
        <v>3112</v>
      </c>
      <c r="C25" s="1128">
        <v>0.4177377892030848</v>
      </c>
      <c r="D25" s="1128">
        <v>43.219794344473009</v>
      </c>
      <c r="E25" s="1128">
        <v>12.692802056555269</v>
      </c>
      <c r="F25" s="1129">
        <v>0.61053984575835474</v>
      </c>
      <c r="G25" s="1129">
        <v>0.28920308483290486</v>
      </c>
      <c r="H25" s="1129">
        <v>9.6401028277634956E-2</v>
      </c>
      <c r="I25" s="1129">
        <v>6.4267352185089971E-2</v>
      </c>
      <c r="J25" s="1129">
        <v>2.6670951156812341</v>
      </c>
      <c r="K25" s="1129">
        <v>18.894601542416453</v>
      </c>
    </row>
    <row r="26" spans="1:11" ht="16.5" customHeight="1">
      <c r="A26" s="137" t="s">
        <v>267</v>
      </c>
      <c r="B26" s="138"/>
      <c r="C26" s="138"/>
      <c r="D26" s="756" t="s">
        <v>284</v>
      </c>
      <c r="E26" s="756"/>
      <c r="F26" s="139"/>
      <c r="G26" s="139"/>
      <c r="H26" s="139"/>
      <c r="I26" s="139"/>
      <c r="J26" s="139"/>
      <c r="K26" s="139"/>
    </row>
  </sheetData>
  <mergeCells count="3">
    <mergeCell ref="D26:E26"/>
    <mergeCell ref="A2:K2"/>
    <mergeCell ref="A1:K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U32"/>
  <sheetViews>
    <sheetView topLeftCell="A13" workbookViewId="0">
      <selection activeCell="P19" sqref="P19"/>
    </sheetView>
  </sheetViews>
  <sheetFormatPr defaultColWidth="9.140625" defaultRowHeight="15"/>
  <cols>
    <col min="1" max="1" width="17" style="1044" customWidth="1"/>
    <col min="2" max="2" width="11.42578125" style="1044" customWidth="1"/>
    <col min="3" max="3" width="10.140625" style="894" customWidth="1"/>
    <col min="4" max="10" width="8.42578125" style="1044" customWidth="1"/>
    <col min="11" max="11" width="14.140625" style="1044" customWidth="1"/>
    <col min="12" max="16384" width="9.140625" style="1044"/>
  </cols>
  <sheetData>
    <row r="1" spans="1:21" ht="21">
      <c r="A1" s="759" t="s">
        <v>984</v>
      </c>
      <c r="B1" s="759"/>
      <c r="C1" s="759"/>
      <c r="D1" s="759"/>
      <c r="E1" s="759"/>
      <c r="F1" s="759"/>
      <c r="G1" s="759"/>
      <c r="H1" s="759"/>
      <c r="I1" s="759"/>
      <c r="J1" s="759"/>
      <c r="K1" s="759"/>
    </row>
    <row r="2" spans="1:21" ht="18.75" customHeight="1">
      <c r="A2" s="760" t="s">
        <v>983</v>
      </c>
      <c r="B2" s="760"/>
      <c r="C2" s="760"/>
      <c r="D2" s="760"/>
      <c r="E2" s="760"/>
      <c r="F2" s="760"/>
      <c r="G2" s="760"/>
      <c r="H2" s="760"/>
      <c r="I2" s="760"/>
      <c r="J2" s="760"/>
      <c r="K2" s="760"/>
    </row>
    <row r="3" spans="1:21" ht="16.5" customHeight="1">
      <c r="A3" s="898"/>
      <c r="B3" s="898"/>
      <c r="C3" s="898"/>
      <c r="D3" s="898"/>
      <c r="E3" s="898"/>
      <c r="F3" s="898"/>
      <c r="G3" s="898"/>
      <c r="H3" s="898"/>
      <c r="I3" s="898"/>
      <c r="J3" s="898"/>
    </row>
    <row r="4" spans="1:21" ht="18.75">
      <c r="A4" s="761" t="s">
        <v>285</v>
      </c>
      <c r="B4" s="899" t="s">
        <v>18</v>
      </c>
      <c r="C4" s="763" t="s">
        <v>286</v>
      </c>
      <c r="D4" s="763"/>
      <c r="E4" s="763"/>
      <c r="F4" s="763"/>
      <c r="G4" s="763"/>
      <c r="H4" s="763"/>
      <c r="I4" s="763"/>
      <c r="J4" s="763"/>
      <c r="K4" s="764" t="s">
        <v>287</v>
      </c>
    </row>
    <row r="5" spans="1:21" ht="30">
      <c r="A5" s="762"/>
      <c r="B5" s="900" t="s">
        <v>19</v>
      </c>
      <c r="C5" s="901" t="s">
        <v>288</v>
      </c>
      <c r="D5" s="902" t="s">
        <v>289</v>
      </c>
      <c r="E5" s="902" t="s">
        <v>290</v>
      </c>
      <c r="F5" s="902" t="s">
        <v>291</v>
      </c>
      <c r="G5" s="902" t="s">
        <v>292</v>
      </c>
      <c r="H5" s="902" t="s">
        <v>293</v>
      </c>
      <c r="I5" s="902" t="s">
        <v>294</v>
      </c>
      <c r="J5" s="902" t="s">
        <v>295</v>
      </c>
      <c r="K5" s="765"/>
    </row>
    <row r="6" spans="1:21" s="932" customFormat="1" ht="18.75">
      <c r="A6" s="903" t="s">
        <v>18</v>
      </c>
      <c r="B6" s="904">
        <f>SUM(B7:B8)</f>
        <v>16</v>
      </c>
      <c r="C6" s="905">
        <f>SUM(C7:C8)</f>
        <v>2</v>
      </c>
      <c r="D6" s="905">
        <f t="shared" ref="D6:J6" si="0">SUM(D7:D8)</f>
        <v>11</v>
      </c>
      <c r="E6" s="905">
        <f t="shared" si="0"/>
        <v>1</v>
      </c>
      <c r="F6" s="905">
        <f t="shared" si="0"/>
        <v>0</v>
      </c>
      <c r="G6" s="905">
        <f t="shared" si="0"/>
        <v>0</v>
      </c>
      <c r="H6" s="905">
        <f t="shared" si="0"/>
        <v>0</v>
      </c>
      <c r="I6" s="905">
        <f t="shared" si="0"/>
        <v>0</v>
      </c>
      <c r="J6" s="905">
        <f t="shared" si="0"/>
        <v>1</v>
      </c>
      <c r="K6" s="906" t="s">
        <v>19</v>
      </c>
    </row>
    <row r="7" spans="1:21" ht="18.75">
      <c r="A7" s="907" t="s">
        <v>9</v>
      </c>
      <c r="B7" s="918">
        <f>SUM(C7:J7)</f>
        <v>6</v>
      </c>
      <c r="C7" s="894">
        <v>1</v>
      </c>
      <c r="D7" s="893">
        <v>4</v>
      </c>
      <c r="E7" s="893">
        <v>1</v>
      </c>
      <c r="F7" s="893">
        <v>0</v>
      </c>
      <c r="G7" s="920" t="s">
        <v>873</v>
      </c>
      <c r="H7" s="893">
        <v>0</v>
      </c>
      <c r="I7" s="893">
        <v>0</v>
      </c>
      <c r="J7" s="893">
        <v>0</v>
      </c>
      <c r="K7" s="895" t="s">
        <v>252</v>
      </c>
    </row>
    <row r="8" spans="1:21" ht="18.75">
      <c r="A8" s="908" t="s">
        <v>8</v>
      </c>
      <c r="B8" s="898">
        <v>10</v>
      </c>
      <c r="C8" s="921">
        <v>1</v>
      </c>
      <c r="D8" s="919">
        <v>7</v>
      </c>
      <c r="E8" s="919">
        <v>0</v>
      </c>
      <c r="F8" s="919">
        <v>0</v>
      </c>
      <c r="G8" s="909" t="s">
        <v>1022</v>
      </c>
      <c r="H8" s="919">
        <v>0</v>
      </c>
      <c r="I8" s="919">
        <v>0</v>
      </c>
      <c r="J8" s="919">
        <v>1</v>
      </c>
      <c r="K8" s="910" t="s">
        <v>253</v>
      </c>
    </row>
    <row r="9" spans="1:21" ht="18.75">
      <c r="A9" s="911" t="s">
        <v>267</v>
      </c>
      <c r="B9" s="911"/>
      <c r="C9" s="912"/>
      <c r="D9" s="913"/>
      <c r="E9" s="913"/>
      <c r="F9" s="913"/>
      <c r="G9" s="914"/>
      <c r="H9" s="915"/>
      <c r="J9" s="913"/>
      <c r="K9" s="916" t="s">
        <v>296</v>
      </c>
      <c r="L9" s="917"/>
      <c r="M9" s="917"/>
      <c r="N9" s="917"/>
      <c r="O9" s="917"/>
      <c r="P9" s="917"/>
      <c r="Q9" s="917"/>
      <c r="R9" s="917"/>
      <c r="S9" s="917"/>
      <c r="T9" s="917"/>
      <c r="U9" s="917"/>
    </row>
    <row r="10" spans="1:21" ht="18.75">
      <c r="A10" s="911"/>
      <c r="B10" s="911"/>
      <c r="C10" s="912"/>
      <c r="D10" s="913"/>
      <c r="E10" s="913"/>
      <c r="F10" s="913"/>
      <c r="G10" s="914"/>
      <c r="H10" s="917"/>
      <c r="J10" s="913"/>
      <c r="K10" s="916"/>
      <c r="L10" s="917"/>
      <c r="M10" s="917"/>
      <c r="N10" s="917"/>
      <c r="O10" s="917"/>
      <c r="P10" s="917"/>
      <c r="Q10" s="917"/>
      <c r="R10" s="917"/>
      <c r="S10" s="917"/>
      <c r="T10" s="917"/>
      <c r="U10" s="917"/>
    </row>
    <row r="11" spans="1:21" ht="18.75">
      <c r="A11" s="911"/>
      <c r="B11" s="911"/>
      <c r="C11" s="912"/>
      <c r="D11" s="913"/>
      <c r="E11" s="913"/>
      <c r="F11" s="913"/>
      <c r="G11" s="914"/>
      <c r="H11" s="917"/>
      <c r="J11" s="913"/>
      <c r="K11" s="916"/>
      <c r="L11" s="917"/>
      <c r="M11" s="917"/>
      <c r="N11" s="917"/>
      <c r="O11" s="917"/>
      <c r="P11" s="917"/>
      <c r="Q11" s="917"/>
      <c r="R11" s="917"/>
      <c r="S11" s="917"/>
      <c r="T11" s="917"/>
      <c r="U11" s="917"/>
    </row>
    <row r="12" spans="1:21" ht="21">
      <c r="A12" s="759" t="s">
        <v>981</v>
      </c>
      <c r="B12" s="759"/>
      <c r="C12" s="759"/>
      <c r="D12" s="759"/>
      <c r="E12" s="759"/>
      <c r="F12" s="759"/>
      <c r="G12" s="759"/>
      <c r="H12" s="759"/>
      <c r="I12" s="759"/>
      <c r="J12" s="759"/>
      <c r="K12" s="759"/>
    </row>
    <row r="13" spans="1:21" ht="18.75" customHeight="1">
      <c r="A13" s="760" t="s">
        <v>982</v>
      </c>
      <c r="B13" s="760"/>
      <c r="C13" s="760"/>
      <c r="D13" s="760"/>
      <c r="E13" s="760"/>
      <c r="F13" s="760"/>
      <c r="G13" s="760"/>
      <c r="H13" s="760"/>
      <c r="I13" s="760"/>
      <c r="J13" s="760"/>
      <c r="K13" s="760"/>
    </row>
    <row r="14" spans="1:21" ht="16.5" customHeight="1">
      <c r="A14" s="898"/>
      <c r="B14" s="898"/>
      <c r="C14" s="898"/>
      <c r="D14" s="898"/>
      <c r="E14" s="898"/>
      <c r="F14" s="898"/>
      <c r="G14" s="898"/>
      <c r="H14" s="898"/>
      <c r="I14" s="898"/>
      <c r="J14" s="898"/>
    </row>
    <row r="15" spans="1:21" ht="18.75">
      <c r="A15" s="761" t="s">
        <v>285</v>
      </c>
      <c r="B15" s="899" t="s">
        <v>18</v>
      </c>
      <c r="C15" s="763" t="s">
        <v>286</v>
      </c>
      <c r="D15" s="763"/>
      <c r="E15" s="763"/>
      <c r="F15" s="763"/>
      <c r="G15" s="763"/>
      <c r="H15" s="763"/>
      <c r="I15" s="763"/>
      <c r="J15" s="763"/>
      <c r="K15" s="764" t="s">
        <v>287</v>
      </c>
    </row>
    <row r="16" spans="1:21" ht="30">
      <c r="A16" s="762"/>
      <c r="B16" s="900" t="s">
        <v>19</v>
      </c>
      <c r="C16" s="901" t="s">
        <v>288</v>
      </c>
      <c r="D16" s="902" t="s">
        <v>289</v>
      </c>
      <c r="E16" s="902" t="s">
        <v>290</v>
      </c>
      <c r="F16" s="902" t="s">
        <v>291</v>
      </c>
      <c r="G16" s="902" t="s">
        <v>292</v>
      </c>
      <c r="H16" s="902" t="s">
        <v>293</v>
      </c>
      <c r="I16" s="902" t="s">
        <v>294</v>
      </c>
      <c r="J16" s="902" t="s">
        <v>295</v>
      </c>
      <c r="K16" s="765"/>
    </row>
    <row r="17" spans="1:21" s="932" customFormat="1" ht="18.75">
      <c r="A17" s="903" t="s">
        <v>18</v>
      </c>
      <c r="B17" s="904">
        <f>SUM(B18:B19)</f>
        <v>22</v>
      </c>
      <c r="C17" s="905">
        <f>SUM(C18:C19)</f>
        <v>3</v>
      </c>
      <c r="D17" s="905">
        <f t="shared" ref="D17:J17" si="1">SUM(D18:D19)</f>
        <v>16</v>
      </c>
      <c r="E17" s="905">
        <f t="shared" si="1"/>
        <v>1</v>
      </c>
      <c r="F17" s="905">
        <f t="shared" si="1"/>
        <v>0</v>
      </c>
      <c r="G17" s="905">
        <f t="shared" si="1"/>
        <v>0</v>
      </c>
      <c r="H17" s="905">
        <f t="shared" si="1"/>
        <v>1</v>
      </c>
      <c r="I17" s="905">
        <f t="shared" si="1"/>
        <v>0</v>
      </c>
      <c r="J17" s="905">
        <f t="shared" si="1"/>
        <v>1</v>
      </c>
      <c r="K17" s="906" t="s">
        <v>19</v>
      </c>
    </row>
    <row r="18" spans="1:21" ht="18.75">
      <c r="A18" s="907" t="s">
        <v>9</v>
      </c>
      <c r="B18" s="918">
        <f>SUM(C18:J18)</f>
        <v>13</v>
      </c>
      <c r="C18" s="894">
        <v>3</v>
      </c>
      <c r="D18" s="893">
        <v>9</v>
      </c>
      <c r="E18" s="893">
        <v>1</v>
      </c>
      <c r="F18" s="893">
        <v>0</v>
      </c>
      <c r="G18" s="920" t="s">
        <v>873</v>
      </c>
      <c r="H18" s="893">
        <v>0</v>
      </c>
      <c r="I18" s="893">
        <v>0</v>
      </c>
      <c r="J18" s="893">
        <v>0</v>
      </c>
      <c r="K18" s="895" t="s">
        <v>252</v>
      </c>
    </row>
    <row r="19" spans="1:21" ht="18.75">
      <c r="A19" s="908" t="s">
        <v>8</v>
      </c>
      <c r="B19" s="898">
        <f>SUM(C19:J19)</f>
        <v>9</v>
      </c>
      <c r="C19" s="921">
        <v>0</v>
      </c>
      <c r="D19" s="919">
        <v>7</v>
      </c>
      <c r="E19" s="919">
        <v>0</v>
      </c>
      <c r="F19" s="919">
        <v>0</v>
      </c>
      <c r="G19" s="909" t="s">
        <v>873</v>
      </c>
      <c r="H19" s="919">
        <v>1</v>
      </c>
      <c r="I19" s="919">
        <v>0</v>
      </c>
      <c r="J19" s="919">
        <v>1</v>
      </c>
      <c r="K19" s="910" t="s">
        <v>253</v>
      </c>
    </row>
    <row r="20" spans="1:21" ht="18.75">
      <c r="A20" s="911" t="s">
        <v>267</v>
      </c>
      <c r="B20" s="911"/>
      <c r="C20" s="912"/>
      <c r="D20" s="913"/>
      <c r="E20" s="913"/>
      <c r="F20" s="913"/>
      <c r="G20" s="914"/>
      <c r="H20" s="915"/>
      <c r="J20" s="913"/>
      <c r="K20" s="916" t="s">
        <v>296</v>
      </c>
      <c r="L20" s="917"/>
      <c r="M20" s="917"/>
      <c r="N20" s="917"/>
      <c r="O20" s="917"/>
      <c r="P20" s="917"/>
      <c r="Q20" s="917"/>
      <c r="R20" s="917"/>
      <c r="S20" s="917"/>
      <c r="T20" s="917"/>
      <c r="U20" s="917"/>
    </row>
    <row r="21" spans="1:21" ht="18.75">
      <c r="A21" s="911"/>
      <c r="B21" s="911"/>
      <c r="C21" s="912"/>
      <c r="D21" s="913"/>
      <c r="E21" s="913"/>
      <c r="F21" s="913"/>
      <c r="G21" s="914"/>
      <c r="H21" s="917"/>
      <c r="J21" s="913"/>
      <c r="K21" s="916"/>
      <c r="L21" s="917"/>
      <c r="M21" s="917"/>
      <c r="N21" s="917"/>
      <c r="O21" s="917"/>
      <c r="P21" s="917"/>
      <c r="Q21" s="917"/>
      <c r="R21" s="917"/>
      <c r="S21" s="917"/>
      <c r="T21" s="917"/>
      <c r="U21" s="917"/>
    </row>
    <row r="23" spans="1:21" ht="21">
      <c r="A23" s="759" t="s">
        <v>883</v>
      </c>
      <c r="B23" s="759"/>
      <c r="C23" s="759"/>
      <c r="D23" s="759"/>
      <c r="E23" s="759"/>
      <c r="F23" s="759"/>
      <c r="G23" s="759"/>
      <c r="H23" s="759"/>
      <c r="I23" s="759"/>
      <c r="J23" s="759"/>
      <c r="K23" s="759"/>
    </row>
    <row r="24" spans="1:21">
      <c r="A24" s="760" t="s">
        <v>882</v>
      </c>
      <c r="B24" s="760"/>
      <c r="C24" s="760"/>
      <c r="D24" s="760"/>
      <c r="E24" s="760"/>
      <c r="F24" s="760"/>
      <c r="G24" s="760"/>
      <c r="H24" s="760"/>
      <c r="I24" s="760"/>
      <c r="J24" s="760"/>
      <c r="K24" s="760"/>
    </row>
    <row r="25" spans="1:21">
      <c r="A25" s="898"/>
      <c r="B25" s="898"/>
      <c r="C25" s="898"/>
      <c r="D25" s="898"/>
      <c r="E25" s="898"/>
      <c r="F25" s="898"/>
      <c r="G25" s="898"/>
      <c r="H25" s="898"/>
      <c r="I25" s="898"/>
      <c r="J25" s="898"/>
    </row>
    <row r="26" spans="1:21" ht="18.75">
      <c r="A26" s="761" t="s">
        <v>285</v>
      </c>
      <c r="B26" s="899" t="s">
        <v>18</v>
      </c>
      <c r="C26" s="763" t="s">
        <v>286</v>
      </c>
      <c r="D26" s="763"/>
      <c r="E26" s="763"/>
      <c r="F26" s="763"/>
      <c r="G26" s="763"/>
      <c r="H26" s="763"/>
      <c r="I26" s="763"/>
      <c r="J26" s="763"/>
      <c r="K26" s="764" t="s">
        <v>287</v>
      </c>
    </row>
    <row r="27" spans="1:21" ht="30">
      <c r="A27" s="762"/>
      <c r="B27" s="900" t="s">
        <v>19</v>
      </c>
      <c r="C27" s="901" t="s">
        <v>288</v>
      </c>
      <c r="D27" s="902" t="s">
        <v>289</v>
      </c>
      <c r="E27" s="902" t="s">
        <v>290</v>
      </c>
      <c r="F27" s="902" t="s">
        <v>291</v>
      </c>
      <c r="G27" s="902" t="s">
        <v>292</v>
      </c>
      <c r="H27" s="902" t="s">
        <v>293</v>
      </c>
      <c r="I27" s="902" t="s">
        <v>294</v>
      </c>
      <c r="J27" s="902" t="s">
        <v>295</v>
      </c>
      <c r="K27" s="765"/>
    </row>
    <row r="28" spans="1:21" ht="18.75">
      <c r="A28" s="903" t="s">
        <v>18</v>
      </c>
      <c r="B28" s="904">
        <f>SUM(B29:B30)</f>
        <v>6</v>
      </c>
      <c r="C28" s="905">
        <f>SUM(C29:C30)</f>
        <v>2</v>
      </c>
      <c r="D28" s="905">
        <f t="shared" ref="D28:J28" si="2">SUM(D29:D30)</f>
        <v>3</v>
      </c>
      <c r="E28" s="905">
        <f t="shared" si="2"/>
        <v>0</v>
      </c>
      <c r="F28" s="905">
        <f t="shared" si="2"/>
        <v>0</v>
      </c>
      <c r="G28" s="905">
        <f t="shared" si="2"/>
        <v>0</v>
      </c>
      <c r="H28" s="905">
        <f t="shared" si="2"/>
        <v>0</v>
      </c>
      <c r="I28" s="905">
        <f t="shared" si="2"/>
        <v>0</v>
      </c>
      <c r="J28" s="905">
        <f t="shared" si="2"/>
        <v>1</v>
      </c>
      <c r="K28" s="906" t="s">
        <v>19</v>
      </c>
    </row>
    <row r="29" spans="1:21" ht="18.75">
      <c r="A29" s="907" t="s">
        <v>8</v>
      </c>
      <c r="B29" s="918">
        <f>SUM(C29:J29)</f>
        <v>1</v>
      </c>
      <c r="C29" s="894">
        <v>0</v>
      </c>
      <c r="D29" s="893">
        <v>1</v>
      </c>
      <c r="E29" s="893">
        <v>0</v>
      </c>
      <c r="F29" s="893">
        <v>0</v>
      </c>
      <c r="G29" s="920" t="s">
        <v>873</v>
      </c>
      <c r="H29" s="893">
        <v>0</v>
      </c>
      <c r="I29" s="893">
        <v>0</v>
      </c>
      <c r="J29" s="893">
        <v>0</v>
      </c>
      <c r="K29" s="895" t="s">
        <v>252</v>
      </c>
    </row>
    <row r="30" spans="1:21" ht="18.75">
      <c r="A30" s="908" t="s">
        <v>9</v>
      </c>
      <c r="B30" s="898">
        <f>SUM(C30:J30)</f>
        <v>5</v>
      </c>
      <c r="C30" s="921">
        <v>2</v>
      </c>
      <c r="D30" s="919">
        <v>2</v>
      </c>
      <c r="E30" s="919">
        <v>0</v>
      </c>
      <c r="F30" s="919">
        <v>0</v>
      </c>
      <c r="G30" s="909" t="s">
        <v>873</v>
      </c>
      <c r="H30" s="919">
        <v>0</v>
      </c>
      <c r="I30" s="919">
        <v>0</v>
      </c>
      <c r="J30" s="919">
        <v>1</v>
      </c>
      <c r="K30" s="910" t="s">
        <v>253</v>
      </c>
    </row>
    <row r="31" spans="1:21" ht="18.75">
      <c r="A31" s="911" t="s">
        <v>267</v>
      </c>
      <c r="B31" s="911"/>
      <c r="C31" s="912"/>
      <c r="D31" s="913"/>
      <c r="E31" s="913"/>
      <c r="F31" s="913"/>
      <c r="G31" s="914"/>
      <c r="H31" s="915"/>
      <c r="J31" s="913"/>
      <c r="K31" s="916" t="s">
        <v>296</v>
      </c>
    </row>
    <row r="32" spans="1:21" ht="18.75">
      <c r="A32" s="911"/>
      <c r="B32" s="911"/>
      <c r="C32" s="912"/>
      <c r="D32" s="913"/>
      <c r="E32" s="913"/>
      <c r="F32" s="913"/>
      <c r="G32" s="914"/>
      <c r="H32" s="917"/>
      <c r="J32" s="913"/>
      <c r="K32" s="916"/>
    </row>
  </sheetData>
  <mergeCells count="15">
    <mergeCell ref="A23:K23"/>
    <mergeCell ref="A24:K24"/>
    <mergeCell ref="A26:A27"/>
    <mergeCell ref="C26:J26"/>
    <mergeCell ref="K26:K27"/>
    <mergeCell ref="A12:K12"/>
    <mergeCell ref="A13:K13"/>
    <mergeCell ref="A15:A16"/>
    <mergeCell ref="C15:J15"/>
    <mergeCell ref="K15:K16"/>
    <mergeCell ref="A1:K1"/>
    <mergeCell ref="A2:K2"/>
    <mergeCell ref="A4:A5"/>
    <mergeCell ref="C4:J4"/>
    <mergeCell ref="K4:K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T37"/>
  <sheetViews>
    <sheetView zoomScaleNormal="100" workbookViewId="0">
      <selection activeCell="Q17" sqref="Q17"/>
    </sheetView>
  </sheetViews>
  <sheetFormatPr defaultColWidth="9.140625" defaultRowHeight="12.75"/>
  <cols>
    <col min="1" max="1" width="10.5703125" style="161" customWidth="1"/>
    <col min="2" max="2" width="9.5703125" style="161" customWidth="1"/>
    <col min="3" max="7" width="14.140625" style="140" customWidth="1"/>
    <col min="8" max="12" width="9.140625" style="140"/>
    <col min="13" max="13" width="9.140625" style="140" customWidth="1"/>
    <col min="14" max="27" width="4" style="140" customWidth="1"/>
    <col min="28" max="16384" width="9.140625" style="140"/>
  </cols>
  <sheetData>
    <row r="1" spans="1:17" ht="21">
      <c r="A1" s="771" t="s">
        <v>986</v>
      </c>
      <c r="B1" s="771"/>
      <c r="C1" s="771"/>
      <c r="D1" s="771"/>
      <c r="E1" s="771"/>
      <c r="F1" s="771"/>
      <c r="G1" s="771"/>
    </row>
    <row r="2" spans="1:17">
      <c r="A2" s="772" t="s">
        <v>985</v>
      </c>
      <c r="B2" s="772"/>
      <c r="C2" s="772"/>
      <c r="D2" s="772"/>
      <c r="E2" s="772"/>
      <c r="F2" s="772"/>
      <c r="G2" s="772"/>
    </row>
    <row r="3" spans="1:17">
      <c r="A3" s="527"/>
      <c r="B3" s="527"/>
      <c r="C3" s="527"/>
      <c r="D3" s="527"/>
      <c r="E3" s="527"/>
      <c r="F3" s="527"/>
    </row>
    <row r="4" spans="1:17" s="142" customFormat="1" ht="17.25">
      <c r="A4" s="141"/>
      <c r="B4" s="768" t="s">
        <v>11</v>
      </c>
      <c r="C4" s="770" t="s">
        <v>297</v>
      </c>
      <c r="D4" s="770"/>
      <c r="E4" s="770"/>
      <c r="F4" s="770"/>
      <c r="G4" s="770"/>
    </row>
    <row r="5" spans="1:17" ht="32.25" customHeight="1">
      <c r="A5" s="143" t="s">
        <v>279</v>
      </c>
      <c r="B5" s="769"/>
      <c r="C5" s="144" t="s">
        <v>298</v>
      </c>
      <c r="D5" s="144" t="s">
        <v>299</v>
      </c>
      <c r="E5" s="144" t="s">
        <v>300</v>
      </c>
      <c r="F5" s="144" t="s">
        <v>306</v>
      </c>
      <c r="G5" s="575" t="s">
        <v>924</v>
      </c>
      <c r="I5" s="766"/>
      <c r="J5" s="766"/>
      <c r="K5" s="766"/>
      <c r="L5" s="766"/>
      <c r="M5" s="766"/>
      <c r="N5" s="766"/>
      <c r="O5" s="766"/>
      <c r="P5" s="766"/>
      <c r="Q5" s="766"/>
    </row>
    <row r="6" spans="1:17" s="148" customFormat="1" ht="19.5" customHeight="1">
      <c r="A6" s="145">
        <v>2001</v>
      </c>
      <c r="B6" s="146">
        <f>SUM(C6:F6)</f>
        <v>216</v>
      </c>
      <c r="C6" s="147">
        <v>2</v>
      </c>
      <c r="D6" s="147">
        <v>123</v>
      </c>
      <c r="E6" s="147">
        <v>87</v>
      </c>
      <c r="F6" s="147">
        <v>4</v>
      </c>
      <c r="G6" s="46">
        <v>0</v>
      </c>
      <c r="I6" s="766"/>
      <c r="J6" s="766"/>
      <c r="K6" s="766"/>
      <c r="L6" s="766"/>
      <c r="M6" s="766"/>
      <c r="N6" s="766"/>
      <c r="O6" s="766"/>
      <c r="P6" s="766"/>
      <c r="Q6" s="766"/>
    </row>
    <row r="7" spans="1:17" s="148" customFormat="1" ht="19.5" customHeight="1">
      <c r="A7" s="145">
        <v>2002</v>
      </c>
      <c r="B7" s="146">
        <f t="shared" ref="B7:B23" si="0">SUM(C7:F7)</f>
        <v>300</v>
      </c>
      <c r="C7" s="147">
        <v>6</v>
      </c>
      <c r="D7" s="147">
        <v>168</v>
      </c>
      <c r="E7" s="147">
        <v>119</v>
      </c>
      <c r="F7" s="147">
        <v>7</v>
      </c>
      <c r="G7" s="46">
        <v>0</v>
      </c>
      <c r="I7" s="766"/>
      <c r="J7" s="766"/>
      <c r="K7" s="766"/>
      <c r="L7" s="766"/>
      <c r="M7" s="766"/>
      <c r="N7" s="766"/>
      <c r="O7" s="766"/>
      <c r="P7" s="766"/>
      <c r="Q7" s="766"/>
    </row>
    <row r="8" spans="1:17" s="148" customFormat="1" ht="19.5" customHeight="1">
      <c r="A8" s="145">
        <v>2003</v>
      </c>
      <c r="B8" s="146">
        <f t="shared" si="0"/>
        <v>340</v>
      </c>
      <c r="C8" s="149">
        <v>2</v>
      </c>
      <c r="D8" s="149">
        <v>180</v>
      </c>
      <c r="E8" s="149">
        <v>139</v>
      </c>
      <c r="F8" s="149">
        <v>19</v>
      </c>
      <c r="G8" s="46">
        <v>0</v>
      </c>
      <c r="I8" s="766"/>
      <c r="J8" s="766"/>
      <c r="K8" s="766"/>
      <c r="L8" s="766"/>
      <c r="M8" s="766"/>
      <c r="N8" s="766"/>
      <c r="O8" s="766"/>
      <c r="P8" s="766"/>
      <c r="Q8" s="766"/>
    </row>
    <row r="9" spans="1:17" s="148" customFormat="1" ht="19.5" customHeight="1">
      <c r="A9" s="145">
        <v>2004</v>
      </c>
      <c r="B9" s="146">
        <f t="shared" si="0"/>
        <v>697</v>
      </c>
      <c r="C9" s="149">
        <v>3</v>
      </c>
      <c r="D9" s="149">
        <v>347</v>
      </c>
      <c r="E9" s="149">
        <v>322</v>
      </c>
      <c r="F9" s="149">
        <v>25</v>
      </c>
      <c r="G9" s="46">
        <v>0</v>
      </c>
      <c r="I9" s="766"/>
      <c r="J9" s="766"/>
      <c r="K9" s="766"/>
      <c r="L9" s="766"/>
      <c r="M9" s="766"/>
      <c r="N9" s="766"/>
      <c r="O9" s="766"/>
      <c r="P9" s="766"/>
      <c r="Q9" s="766"/>
    </row>
    <row r="10" spans="1:17" s="148" customFormat="1" ht="19.5" customHeight="1">
      <c r="A10" s="145">
        <v>2005</v>
      </c>
      <c r="B10" s="146">
        <f t="shared" si="0"/>
        <v>615</v>
      </c>
      <c r="C10" s="149">
        <v>1</v>
      </c>
      <c r="D10" s="149">
        <v>325</v>
      </c>
      <c r="E10" s="149">
        <v>260</v>
      </c>
      <c r="F10" s="149">
        <v>29</v>
      </c>
      <c r="G10" s="46">
        <v>0</v>
      </c>
    </row>
    <row r="11" spans="1:17" s="148" customFormat="1" ht="19.5" customHeight="1">
      <c r="A11" s="145">
        <v>2006</v>
      </c>
      <c r="B11" s="146">
        <f t="shared" si="0"/>
        <v>783</v>
      </c>
      <c r="C11" s="149">
        <v>7</v>
      </c>
      <c r="D11" s="149">
        <v>363</v>
      </c>
      <c r="E11" s="149">
        <v>361</v>
      </c>
      <c r="F11" s="149">
        <v>52</v>
      </c>
      <c r="G11" s="46">
        <v>0</v>
      </c>
    </row>
    <row r="12" spans="1:17" s="148" customFormat="1" ht="19.5" customHeight="1">
      <c r="A12" s="145">
        <v>2007</v>
      </c>
      <c r="B12" s="146">
        <f t="shared" si="0"/>
        <v>1187</v>
      </c>
      <c r="C12" s="149">
        <v>23</v>
      </c>
      <c r="D12" s="149">
        <v>601</v>
      </c>
      <c r="E12" s="149">
        <v>509</v>
      </c>
      <c r="F12" s="149">
        <v>54</v>
      </c>
      <c r="G12" s="46">
        <v>0</v>
      </c>
    </row>
    <row r="13" spans="1:17" s="148" customFormat="1" ht="19.5" customHeight="1">
      <c r="A13" s="145">
        <v>2008</v>
      </c>
      <c r="B13" s="146">
        <f t="shared" si="0"/>
        <v>1804</v>
      </c>
      <c r="C13" s="150">
        <v>15</v>
      </c>
      <c r="D13" s="150">
        <v>936</v>
      </c>
      <c r="E13" s="150">
        <v>776</v>
      </c>
      <c r="F13" s="150">
        <v>77</v>
      </c>
      <c r="G13" s="46">
        <v>0</v>
      </c>
    </row>
    <row r="14" spans="1:17" s="148" customFormat="1" ht="19.5" customHeight="1">
      <c r="A14" s="145">
        <v>2009</v>
      </c>
      <c r="B14" s="146">
        <f t="shared" si="0"/>
        <v>918</v>
      </c>
      <c r="C14" s="150">
        <v>5</v>
      </c>
      <c r="D14" s="150">
        <v>410</v>
      </c>
      <c r="E14" s="150">
        <v>441</v>
      </c>
      <c r="F14" s="150">
        <v>62</v>
      </c>
      <c r="G14" s="46">
        <v>0</v>
      </c>
    </row>
    <row r="15" spans="1:17" s="148" customFormat="1" ht="19.5" customHeight="1">
      <c r="A15" s="145">
        <v>2010</v>
      </c>
      <c r="B15" s="146">
        <f t="shared" si="0"/>
        <v>622</v>
      </c>
      <c r="C15" s="150">
        <v>3</v>
      </c>
      <c r="D15" s="150">
        <v>284</v>
      </c>
      <c r="E15" s="150">
        <v>275</v>
      </c>
      <c r="F15" s="150">
        <v>60</v>
      </c>
      <c r="G15" s="46">
        <v>0</v>
      </c>
    </row>
    <row r="16" spans="1:17" s="148" customFormat="1" ht="19.5" customHeight="1">
      <c r="A16" s="145">
        <v>2011</v>
      </c>
      <c r="B16" s="146">
        <f t="shared" si="0"/>
        <v>534</v>
      </c>
      <c r="C16" s="150">
        <v>5</v>
      </c>
      <c r="D16" s="150">
        <v>196</v>
      </c>
      <c r="E16" s="150">
        <v>265</v>
      </c>
      <c r="F16" s="150">
        <v>68</v>
      </c>
      <c r="G16" s="46">
        <v>0</v>
      </c>
    </row>
    <row r="17" spans="1:20" s="148" customFormat="1" ht="19.5" customHeight="1">
      <c r="A17" s="145">
        <v>2012</v>
      </c>
      <c r="B17" s="146">
        <f t="shared" si="0"/>
        <v>1005</v>
      </c>
      <c r="C17" s="151">
        <v>8</v>
      </c>
      <c r="D17" s="151">
        <v>398</v>
      </c>
      <c r="E17" s="151">
        <v>493</v>
      </c>
      <c r="F17" s="151">
        <v>106</v>
      </c>
      <c r="G17" s="46">
        <v>0</v>
      </c>
    </row>
    <row r="18" spans="1:20" s="148" customFormat="1" ht="19.5" customHeight="1">
      <c r="A18" s="145">
        <v>2013</v>
      </c>
      <c r="B18" s="146">
        <f t="shared" si="0"/>
        <v>1836</v>
      </c>
      <c r="C18" s="149">
        <v>11</v>
      </c>
      <c r="D18" s="149">
        <v>629</v>
      </c>
      <c r="E18" s="149">
        <v>1021</v>
      </c>
      <c r="F18" s="149">
        <v>175</v>
      </c>
      <c r="G18" s="46">
        <v>0</v>
      </c>
    </row>
    <row r="19" spans="1:20" s="148" customFormat="1" ht="19.5" customHeight="1">
      <c r="A19" s="145">
        <v>2014</v>
      </c>
      <c r="B19" s="146">
        <f t="shared" si="0"/>
        <v>2311</v>
      </c>
      <c r="C19" s="149">
        <v>18</v>
      </c>
      <c r="D19" s="149">
        <v>777</v>
      </c>
      <c r="E19" s="149">
        <v>1277</v>
      </c>
      <c r="F19" s="149">
        <v>239</v>
      </c>
      <c r="G19" s="46">
        <v>0</v>
      </c>
    </row>
    <row r="20" spans="1:20" s="148" customFormat="1" ht="19.5" customHeight="1">
      <c r="A20" s="145">
        <v>2015</v>
      </c>
      <c r="B20" s="146">
        <f t="shared" si="0"/>
        <v>1386</v>
      </c>
      <c r="C20" s="149">
        <v>11</v>
      </c>
      <c r="D20" s="149">
        <v>514</v>
      </c>
      <c r="E20" s="149">
        <v>719</v>
      </c>
      <c r="F20" s="149">
        <v>142</v>
      </c>
      <c r="G20" s="46">
        <v>0</v>
      </c>
    </row>
    <row r="21" spans="1:20" s="148" customFormat="1" ht="19.5" customHeight="1">
      <c r="A21" s="145">
        <v>2016</v>
      </c>
      <c r="B21" s="146">
        <f t="shared" si="0"/>
        <v>1546</v>
      </c>
      <c r="C21" s="149">
        <v>19</v>
      </c>
      <c r="D21" s="149">
        <v>535</v>
      </c>
      <c r="E21" s="149">
        <v>777</v>
      </c>
      <c r="F21" s="149">
        <v>215</v>
      </c>
      <c r="G21" s="46">
        <v>0</v>
      </c>
    </row>
    <row r="22" spans="1:20" s="148" customFormat="1" ht="19.5" customHeight="1">
      <c r="A22" s="145">
        <v>2017</v>
      </c>
      <c r="B22" s="146">
        <f t="shared" si="0"/>
        <v>627</v>
      </c>
      <c r="C22" s="149">
        <v>4</v>
      </c>
      <c r="D22" s="149">
        <v>229</v>
      </c>
      <c r="E22" s="149">
        <v>308</v>
      </c>
      <c r="F22" s="149">
        <v>86</v>
      </c>
      <c r="G22" s="686">
        <v>14</v>
      </c>
    </row>
    <row r="23" spans="1:20" s="148" customFormat="1" ht="19.5" customHeight="1">
      <c r="A23" s="145">
        <v>2018</v>
      </c>
      <c r="B23" s="146">
        <f t="shared" si="0"/>
        <v>184</v>
      </c>
      <c r="C23" s="149">
        <v>3</v>
      </c>
      <c r="D23" s="149">
        <v>73</v>
      </c>
      <c r="E23" s="149">
        <v>95</v>
      </c>
      <c r="F23" s="149">
        <v>13</v>
      </c>
      <c r="G23" s="686">
        <v>1</v>
      </c>
    </row>
    <row r="24" spans="1:20" s="148" customFormat="1" ht="19.5" customHeight="1">
      <c r="A24" s="145">
        <v>2019</v>
      </c>
      <c r="B24" s="146">
        <f>SUM(C24:F24)</f>
        <v>198</v>
      </c>
      <c r="C24" s="687">
        <v>0</v>
      </c>
      <c r="D24" s="149">
        <v>55</v>
      </c>
      <c r="E24" s="149">
        <v>107</v>
      </c>
      <c r="F24" s="149">
        <v>36</v>
      </c>
      <c r="G24" s="686">
        <v>5</v>
      </c>
    </row>
    <row r="25" spans="1:20" s="148" customFormat="1" ht="19.5" customHeight="1">
      <c r="A25" s="145">
        <v>2020</v>
      </c>
      <c r="B25" s="146">
        <f>SUM(C25:G25)</f>
        <v>106</v>
      </c>
      <c r="C25" s="687">
        <v>0</v>
      </c>
      <c r="D25" s="149">
        <v>18</v>
      </c>
      <c r="E25" s="149">
        <v>70</v>
      </c>
      <c r="F25" s="149">
        <v>17</v>
      </c>
      <c r="G25" s="686">
        <v>1</v>
      </c>
    </row>
    <row r="26" spans="1:20" s="148" customFormat="1" ht="19.5" customHeight="1">
      <c r="A26" s="145">
        <v>2021</v>
      </c>
      <c r="B26" s="146">
        <f t="shared" ref="B26:B27" si="1">SUM(C26:G26)</f>
        <v>224</v>
      </c>
      <c r="C26" s="687">
        <v>0</v>
      </c>
      <c r="D26" s="149">
        <v>35</v>
      </c>
      <c r="E26" s="149">
        <v>140</v>
      </c>
      <c r="F26" s="149">
        <v>47</v>
      </c>
      <c r="G26" s="686">
        <v>2</v>
      </c>
    </row>
    <row r="27" spans="1:20" s="148" customFormat="1" ht="19.5" customHeight="1">
      <c r="A27" s="667">
        <v>2022</v>
      </c>
      <c r="B27" s="668">
        <f t="shared" si="1"/>
        <v>0</v>
      </c>
      <c r="C27" s="669"/>
      <c r="D27" s="669"/>
      <c r="E27" s="669"/>
      <c r="F27" s="669"/>
      <c r="G27" s="685"/>
    </row>
    <row r="28" spans="1:20" s="155" customFormat="1">
      <c r="A28" s="152" t="s">
        <v>301</v>
      </c>
      <c r="B28" s="153"/>
      <c r="C28" s="154"/>
      <c r="D28" s="154"/>
      <c r="E28" s="154"/>
      <c r="G28" s="148"/>
      <c r="H28" s="148"/>
      <c r="I28" s="148"/>
      <c r="J28" s="148"/>
      <c r="K28" s="148"/>
      <c r="L28" s="148"/>
      <c r="M28" s="148"/>
      <c r="N28" s="148"/>
      <c r="O28" s="148"/>
      <c r="P28" s="148"/>
      <c r="Q28" s="148"/>
      <c r="R28" s="148"/>
      <c r="S28" s="148"/>
      <c r="T28" s="148"/>
    </row>
    <row r="29" spans="1:20" s="155" customFormat="1">
      <c r="A29" s="767" t="s">
        <v>302</v>
      </c>
      <c r="B29" s="767"/>
      <c r="C29" s="767"/>
      <c r="D29" s="767"/>
      <c r="E29" s="767"/>
      <c r="F29" s="767"/>
      <c r="G29" s="148"/>
      <c r="H29" s="148"/>
      <c r="I29" s="148"/>
      <c r="J29" s="148"/>
      <c r="K29" s="148"/>
      <c r="L29" s="148"/>
      <c r="M29" s="148"/>
      <c r="N29" s="148"/>
    </row>
    <row r="30" spans="1:20" s="160" customFormat="1">
      <c r="A30" s="156" t="s">
        <v>303</v>
      </c>
      <c r="B30" s="157"/>
      <c r="C30" s="158"/>
      <c r="D30" s="159"/>
      <c r="E30" s="159"/>
      <c r="G30" s="148"/>
      <c r="H30" s="148"/>
      <c r="I30" s="148"/>
      <c r="J30" s="148"/>
      <c r="K30" s="148"/>
      <c r="L30" s="148"/>
      <c r="M30" s="148"/>
      <c r="N30" s="148"/>
    </row>
    <row r="31" spans="1:20" ht="17.25">
      <c r="F31" s="162" t="s">
        <v>304</v>
      </c>
      <c r="G31" s="148"/>
      <c r="H31" s="148"/>
      <c r="I31" s="148"/>
      <c r="J31" s="148"/>
      <c r="K31" s="148"/>
      <c r="L31" s="148"/>
      <c r="M31" s="148"/>
      <c r="N31" s="148"/>
    </row>
    <row r="32" spans="1:20" ht="17.25">
      <c r="F32" s="163" t="s">
        <v>305</v>
      </c>
    </row>
    <row r="34" spans="2:6">
      <c r="B34" s="140"/>
      <c r="D34" s="161"/>
      <c r="E34" s="161"/>
      <c r="F34" s="161"/>
    </row>
    <row r="35" spans="2:6">
      <c r="B35" s="140"/>
      <c r="D35" s="161"/>
      <c r="E35" s="161"/>
      <c r="F35" s="161"/>
    </row>
    <row r="36" spans="2:6">
      <c r="C36" s="161"/>
      <c r="D36" s="161"/>
      <c r="E36" s="161"/>
      <c r="F36" s="161"/>
    </row>
    <row r="37" spans="2:6">
      <c r="C37" s="161"/>
      <c r="D37" s="161"/>
      <c r="E37" s="161"/>
      <c r="F37" s="161"/>
    </row>
  </sheetData>
  <mergeCells count="6">
    <mergeCell ref="I5:Q9"/>
    <mergeCell ref="A29:F29"/>
    <mergeCell ref="B4:B5"/>
    <mergeCell ref="C4:G4"/>
    <mergeCell ref="A1:G1"/>
    <mergeCell ref="A2:G2"/>
  </mergeCells>
  <pageMargins left="0.7" right="0.7" top="0.75" bottom="0.75" header="0.3" footer="0.3"/>
  <ignoredErrors>
    <ignoredError sqref="B6:B24" formulaRange="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AC60"/>
  <sheetViews>
    <sheetView topLeftCell="A24" zoomScale="124" zoomScaleNormal="124" workbookViewId="0">
      <selection activeCell="J19" sqref="J19"/>
    </sheetView>
  </sheetViews>
  <sheetFormatPr defaultColWidth="9.140625" defaultRowHeight="12.75"/>
  <cols>
    <col min="1" max="1" width="32.5703125" style="164" customWidth="1"/>
    <col min="2" max="2" width="9.7109375" style="189" customWidth="1"/>
    <col min="3" max="7" width="9.7109375" style="164" customWidth="1"/>
    <col min="8" max="8" width="9.28515625" style="164" customWidth="1"/>
    <col min="9" max="16384" width="9.140625" style="164"/>
  </cols>
  <sheetData>
    <row r="1" spans="1:29" ht="21">
      <c r="A1" s="774" t="s">
        <v>988</v>
      </c>
      <c r="B1" s="774"/>
      <c r="C1" s="774"/>
      <c r="D1" s="774"/>
      <c r="E1" s="774"/>
      <c r="F1" s="774"/>
      <c r="G1" s="774"/>
    </row>
    <row r="2" spans="1:29" s="165" customFormat="1" ht="15">
      <c r="A2" s="775" t="s">
        <v>987</v>
      </c>
      <c r="B2" s="775"/>
      <c r="C2" s="775"/>
      <c r="D2" s="775"/>
      <c r="E2" s="775"/>
      <c r="F2" s="775"/>
      <c r="G2" s="775"/>
    </row>
    <row r="3" spans="1:29">
      <c r="A3" s="166" t="s">
        <v>307</v>
      </c>
      <c r="B3" s="167" t="s">
        <v>11</v>
      </c>
      <c r="C3" s="167" t="s">
        <v>308</v>
      </c>
      <c r="D3" s="167" t="s">
        <v>309</v>
      </c>
      <c r="E3" s="167" t="s">
        <v>310</v>
      </c>
      <c r="F3" s="167" t="s">
        <v>311</v>
      </c>
      <c r="G3" s="167" t="s">
        <v>312</v>
      </c>
    </row>
    <row r="4" spans="1:29" hidden="1">
      <c r="B4" s="773">
        <v>2009</v>
      </c>
      <c r="C4" s="773"/>
      <c r="D4" s="773"/>
      <c r="E4" s="773"/>
      <c r="F4" s="773"/>
      <c r="G4" s="773"/>
    </row>
    <row r="5" spans="1:29" hidden="1">
      <c r="A5" s="168" t="s">
        <v>313</v>
      </c>
      <c r="B5" s="169">
        <f>C5+D5+E5+F5+G5</f>
        <v>154</v>
      </c>
      <c r="C5" s="168">
        <v>5</v>
      </c>
      <c r="D5" s="168">
        <v>20</v>
      </c>
      <c r="E5" s="168">
        <v>50</v>
      </c>
      <c r="F5" s="168">
        <v>44</v>
      </c>
      <c r="G5" s="168">
        <v>35</v>
      </c>
    </row>
    <row r="6" spans="1:29" hidden="1">
      <c r="A6" s="168" t="s">
        <v>314</v>
      </c>
      <c r="B6" s="169">
        <f>C6+D6+E6+F6+G6</f>
        <v>113</v>
      </c>
      <c r="C6" s="168">
        <v>2</v>
      </c>
      <c r="D6" s="168">
        <v>29</v>
      </c>
      <c r="E6" s="168">
        <v>25</v>
      </c>
      <c r="F6" s="168">
        <v>11</v>
      </c>
      <c r="G6" s="168">
        <v>46</v>
      </c>
    </row>
    <row r="7" spans="1:29" hidden="1">
      <c r="A7" s="170" t="s">
        <v>315</v>
      </c>
      <c r="B7" s="171">
        <f>C7+D7+E7+F7+G7</f>
        <v>99</v>
      </c>
      <c r="C7" s="172">
        <v>3</v>
      </c>
      <c r="D7" s="172">
        <v>30</v>
      </c>
      <c r="E7" s="172">
        <v>17</v>
      </c>
      <c r="F7" s="172">
        <v>35</v>
      </c>
      <c r="G7" s="172">
        <v>14</v>
      </c>
    </row>
    <row r="8" spans="1:29" hidden="1">
      <c r="A8" s="173"/>
      <c r="B8" s="773">
        <v>2010</v>
      </c>
      <c r="C8" s="773"/>
      <c r="D8" s="773"/>
      <c r="E8" s="773"/>
      <c r="F8" s="773"/>
      <c r="G8" s="773"/>
    </row>
    <row r="9" spans="1:29" hidden="1">
      <c r="A9" s="168" t="s">
        <v>313</v>
      </c>
      <c r="B9" s="169">
        <v>130</v>
      </c>
      <c r="C9" s="168">
        <v>12</v>
      </c>
      <c r="D9" s="168">
        <v>30</v>
      </c>
      <c r="E9" s="168">
        <v>18</v>
      </c>
      <c r="F9" s="168">
        <v>28</v>
      </c>
      <c r="G9" s="168">
        <v>42</v>
      </c>
    </row>
    <row r="10" spans="1:29" hidden="1">
      <c r="A10" s="168" t="s">
        <v>314</v>
      </c>
      <c r="B10" s="169">
        <f>C10+D10+E10+F10+G10</f>
        <v>105</v>
      </c>
      <c r="C10" s="168">
        <v>10</v>
      </c>
      <c r="D10" s="168">
        <v>30</v>
      </c>
      <c r="E10" s="168">
        <v>15</v>
      </c>
      <c r="F10" s="168">
        <v>35</v>
      </c>
      <c r="G10" s="168">
        <v>15</v>
      </c>
    </row>
    <row r="11" spans="1:29" hidden="1">
      <c r="A11" s="170" t="s">
        <v>315</v>
      </c>
      <c r="B11" s="171">
        <f>C11+D11+E11+F11+G11</f>
        <v>100</v>
      </c>
      <c r="C11" s="172">
        <v>9</v>
      </c>
      <c r="D11" s="172">
        <v>18</v>
      </c>
      <c r="E11" s="172">
        <v>20</v>
      </c>
      <c r="F11" s="172">
        <v>13</v>
      </c>
      <c r="G11" s="172">
        <v>40</v>
      </c>
    </row>
    <row r="12" spans="1:29">
      <c r="A12" s="174"/>
      <c r="B12" s="773">
        <v>2011</v>
      </c>
      <c r="C12" s="773"/>
      <c r="D12" s="773"/>
      <c r="E12" s="773"/>
      <c r="F12" s="773"/>
      <c r="G12" s="773"/>
    </row>
    <row r="13" spans="1:29">
      <c r="A13" s="168" t="s">
        <v>313</v>
      </c>
      <c r="B13" s="175">
        <f>C13+D13+E13+F13+G13</f>
        <v>126</v>
      </c>
      <c r="C13" s="176">
        <v>6</v>
      </c>
      <c r="D13" s="176">
        <v>18</v>
      </c>
      <c r="E13" s="176">
        <v>28</v>
      </c>
      <c r="F13" s="176">
        <v>24</v>
      </c>
      <c r="G13" s="176">
        <v>50</v>
      </c>
    </row>
    <row r="14" spans="1:29">
      <c r="A14" s="168" t="s">
        <v>314</v>
      </c>
      <c r="B14" s="175">
        <v>73</v>
      </c>
      <c r="C14" s="176">
        <v>5</v>
      </c>
      <c r="D14" s="176">
        <v>24</v>
      </c>
      <c r="E14" s="176">
        <v>10</v>
      </c>
      <c r="F14" s="176">
        <v>9</v>
      </c>
      <c r="G14" s="176">
        <v>25</v>
      </c>
      <c r="AB14" s="177">
        <v>2009</v>
      </c>
      <c r="AC14" s="177">
        <f>B7</f>
        <v>99</v>
      </c>
    </row>
    <row r="15" spans="1:29">
      <c r="A15" s="170" t="s">
        <v>315</v>
      </c>
      <c r="B15" s="171">
        <f>C15+D15+E15+F15+G15</f>
        <v>88</v>
      </c>
      <c r="C15" s="178">
        <v>3</v>
      </c>
      <c r="D15" s="178">
        <v>21</v>
      </c>
      <c r="E15" s="178">
        <v>30</v>
      </c>
      <c r="F15" s="178">
        <v>9</v>
      </c>
      <c r="G15" s="178">
        <v>25</v>
      </c>
      <c r="AB15" s="177">
        <v>2010</v>
      </c>
      <c r="AC15" s="177">
        <f>B11</f>
        <v>100</v>
      </c>
    </row>
    <row r="16" spans="1:29">
      <c r="A16" s="174"/>
      <c r="B16" s="773">
        <v>2012</v>
      </c>
      <c r="C16" s="773"/>
      <c r="D16" s="773"/>
      <c r="E16" s="773"/>
      <c r="F16" s="773"/>
      <c r="G16" s="773"/>
      <c r="AB16" s="177">
        <v>2011</v>
      </c>
      <c r="AC16" s="177">
        <f>B15</f>
        <v>88</v>
      </c>
    </row>
    <row r="17" spans="1:29">
      <c r="A17" s="168" t="s">
        <v>313</v>
      </c>
      <c r="B17" s="175">
        <v>120</v>
      </c>
      <c r="C17" s="176">
        <v>12</v>
      </c>
      <c r="D17" s="176">
        <v>26</v>
      </c>
      <c r="E17" s="176">
        <v>27</v>
      </c>
      <c r="F17" s="176">
        <v>8</v>
      </c>
      <c r="G17" s="176">
        <v>47</v>
      </c>
      <c r="AB17" s="177">
        <v>2012</v>
      </c>
      <c r="AC17" s="177">
        <f>B19</f>
        <v>110</v>
      </c>
    </row>
    <row r="18" spans="1:29">
      <c r="A18" s="168" t="s">
        <v>314</v>
      </c>
      <c r="B18" s="175">
        <v>108</v>
      </c>
      <c r="C18" s="176">
        <v>7</v>
      </c>
      <c r="D18" s="176">
        <v>12</v>
      </c>
      <c r="E18" s="176">
        <v>20</v>
      </c>
      <c r="F18" s="176">
        <v>19</v>
      </c>
      <c r="G18" s="176">
        <v>50</v>
      </c>
      <c r="AB18" s="177">
        <v>2013</v>
      </c>
      <c r="AC18" s="177">
        <f>B23</f>
        <v>110</v>
      </c>
    </row>
    <row r="19" spans="1:29">
      <c r="A19" s="170" t="s">
        <v>315</v>
      </c>
      <c r="B19" s="179">
        <v>110</v>
      </c>
      <c r="C19" s="180">
        <v>10</v>
      </c>
      <c r="D19" s="180">
        <v>22</v>
      </c>
      <c r="E19" s="180">
        <v>23</v>
      </c>
      <c r="F19" s="180">
        <v>15</v>
      </c>
      <c r="G19" s="180">
        <v>40</v>
      </c>
      <c r="AB19" s="177">
        <v>2014</v>
      </c>
      <c r="AC19" s="177">
        <f>B27</f>
        <v>131</v>
      </c>
    </row>
    <row r="20" spans="1:29">
      <c r="A20" s="174"/>
      <c r="B20" s="773">
        <v>2013</v>
      </c>
      <c r="C20" s="773"/>
      <c r="D20" s="773"/>
      <c r="E20" s="773"/>
      <c r="F20" s="773"/>
      <c r="G20" s="773"/>
      <c r="AB20" s="177">
        <v>2015</v>
      </c>
      <c r="AC20" s="177">
        <f>B31</f>
        <v>153</v>
      </c>
    </row>
    <row r="21" spans="1:29">
      <c r="A21" s="168" t="s">
        <v>313</v>
      </c>
      <c r="B21" s="175">
        <v>165</v>
      </c>
      <c r="C21" s="176">
        <v>15</v>
      </c>
      <c r="D21" s="176">
        <v>44</v>
      </c>
      <c r="E21" s="176">
        <v>40</v>
      </c>
      <c r="F21" s="176">
        <v>13</v>
      </c>
      <c r="G21" s="176">
        <v>53</v>
      </c>
      <c r="AB21" s="177">
        <v>2016</v>
      </c>
      <c r="AC21" s="177">
        <f>B35</f>
        <v>163</v>
      </c>
    </row>
    <row r="22" spans="1:29">
      <c r="A22" s="168" t="s">
        <v>314</v>
      </c>
      <c r="B22" s="175">
        <v>99</v>
      </c>
      <c r="C22" s="176">
        <v>7</v>
      </c>
      <c r="D22" s="176">
        <v>24</v>
      </c>
      <c r="E22" s="176">
        <v>25</v>
      </c>
      <c r="F22" s="176">
        <v>9</v>
      </c>
      <c r="G22" s="176">
        <v>34</v>
      </c>
      <c r="AB22" s="177">
        <v>2017</v>
      </c>
      <c r="AC22" s="164">
        <f>B39</f>
        <v>136</v>
      </c>
    </row>
    <row r="23" spans="1:29">
      <c r="A23" s="170" t="s">
        <v>315</v>
      </c>
      <c r="B23" s="179">
        <v>110</v>
      </c>
      <c r="C23" s="180">
        <v>9</v>
      </c>
      <c r="D23" s="180">
        <v>31</v>
      </c>
      <c r="E23" s="180">
        <v>26</v>
      </c>
      <c r="F23" s="180">
        <v>7</v>
      </c>
      <c r="G23" s="180">
        <v>37</v>
      </c>
      <c r="AB23" s="177">
        <v>2018</v>
      </c>
      <c r="AC23" s="164">
        <f>B43</f>
        <v>138</v>
      </c>
    </row>
    <row r="24" spans="1:29">
      <c r="A24" s="174"/>
      <c r="B24" s="773">
        <v>2014</v>
      </c>
      <c r="C24" s="773"/>
      <c r="D24" s="773"/>
      <c r="E24" s="773"/>
      <c r="F24" s="773"/>
      <c r="G24" s="773"/>
      <c r="AB24" s="164">
        <v>2019</v>
      </c>
      <c r="AC24" s="164">
        <f>B47</f>
        <v>154</v>
      </c>
    </row>
    <row r="25" spans="1:29">
      <c r="A25" s="168" t="s">
        <v>313</v>
      </c>
      <c r="B25" s="175">
        <v>127</v>
      </c>
      <c r="C25" s="176">
        <v>9</v>
      </c>
      <c r="D25" s="176">
        <v>14</v>
      </c>
      <c r="E25" s="176">
        <v>12</v>
      </c>
      <c r="F25" s="176">
        <v>24</v>
      </c>
      <c r="G25" s="176">
        <v>68</v>
      </c>
      <c r="AB25" s="164">
        <v>2020</v>
      </c>
      <c r="AC25" s="164">
        <f>B51</f>
        <v>108</v>
      </c>
    </row>
    <row r="26" spans="1:29">
      <c r="A26" s="168" t="s">
        <v>314</v>
      </c>
      <c r="B26" s="175">
        <v>104</v>
      </c>
      <c r="C26" s="176">
        <v>4</v>
      </c>
      <c r="D26" s="176">
        <v>12</v>
      </c>
      <c r="E26" s="176">
        <v>15</v>
      </c>
      <c r="F26" s="176">
        <v>35</v>
      </c>
      <c r="G26" s="176">
        <v>38</v>
      </c>
    </row>
    <row r="27" spans="1:29">
      <c r="A27" s="170" t="s">
        <v>315</v>
      </c>
      <c r="B27" s="179">
        <v>131</v>
      </c>
      <c r="C27" s="180">
        <v>14</v>
      </c>
      <c r="D27" s="180">
        <v>19</v>
      </c>
      <c r="E27" s="180">
        <v>25</v>
      </c>
      <c r="F27" s="180">
        <v>8</v>
      </c>
      <c r="G27" s="180">
        <v>65</v>
      </c>
    </row>
    <row r="28" spans="1:29">
      <c r="A28" s="174"/>
      <c r="B28" s="773">
        <v>2015</v>
      </c>
      <c r="C28" s="773"/>
      <c r="D28" s="773"/>
      <c r="E28" s="773"/>
      <c r="F28" s="773"/>
      <c r="G28" s="773"/>
    </row>
    <row r="29" spans="1:29">
      <c r="A29" s="168" t="s">
        <v>313</v>
      </c>
      <c r="B29" s="175">
        <v>137</v>
      </c>
      <c r="C29" s="176">
        <v>9</v>
      </c>
      <c r="D29" s="176">
        <v>11</v>
      </c>
      <c r="E29" s="176">
        <v>20</v>
      </c>
      <c r="F29" s="176">
        <v>44</v>
      </c>
      <c r="G29" s="176">
        <v>53</v>
      </c>
    </row>
    <row r="30" spans="1:29">
      <c r="A30" s="168" t="s">
        <v>314</v>
      </c>
      <c r="B30" s="175">
        <v>142</v>
      </c>
      <c r="C30" s="176">
        <v>10</v>
      </c>
      <c r="D30" s="176">
        <v>8</v>
      </c>
      <c r="E30" s="176">
        <v>27</v>
      </c>
      <c r="F30" s="176">
        <v>40</v>
      </c>
      <c r="G30" s="176">
        <v>57</v>
      </c>
    </row>
    <row r="31" spans="1:29">
      <c r="A31" s="170" t="s">
        <v>315</v>
      </c>
      <c r="B31" s="179">
        <v>153</v>
      </c>
      <c r="C31" s="180">
        <v>10</v>
      </c>
      <c r="D31" s="180">
        <v>25</v>
      </c>
      <c r="E31" s="180">
        <v>33</v>
      </c>
      <c r="F31" s="180">
        <v>28</v>
      </c>
      <c r="G31" s="180">
        <v>57</v>
      </c>
    </row>
    <row r="32" spans="1:29">
      <c r="A32" s="174"/>
      <c r="B32" s="773">
        <v>2016</v>
      </c>
      <c r="C32" s="773"/>
      <c r="D32" s="773"/>
      <c r="E32" s="773"/>
      <c r="F32" s="773"/>
      <c r="G32" s="773"/>
    </row>
    <row r="33" spans="1:7">
      <c r="A33" s="168" t="s">
        <v>313</v>
      </c>
      <c r="B33" s="175">
        <v>239</v>
      </c>
      <c r="C33" s="176">
        <v>13</v>
      </c>
      <c r="D33" s="176">
        <v>41</v>
      </c>
      <c r="E33" s="176">
        <v>61</v>
      </c>
      <c r="F33" s="176">
        <v>35</v>
      </c>
      <c r="G33" s="176">
        <v>89</v>
      </c>
    </row>
    <row r="34" spans="1:7">
      <c r="A34" s="168" t="s">
        <v>314</v>
      </c>
      <c r="B34" s="175">
        <v>132</v>
      </c>
      <c r="C34" s="176">
        <v>10</v>
      </c>
      <c r="D34" s="176">
        <v>19</v>
      </c>
      <c r="E34" s="176">
        <v>27</v>
      </c>
      <c r="F34" s="176">
        <v>20</v>
      </c>
      <c r="G34" s="176">
        <v>56</v>
      </c>
    </row>
    <row r="35" spans="1:7">
      <c r="A35" s="170" t="s">
        <v>315</v>
      </c>
      <c r="B35" s="181">
        <v>163</v>
      </c>
      <c r="C35" s="180">
        <v>8</v>
      </c>
      <c r="D35" s="180">
        <v>30</v>
      </c>
      <c r="E35" s="180">
        <v>50</v>
      </c>
      <c r="F35" s="180">
        <v>16</v>
      </c>
      <c r="G35" s="180">
        <v>59</v>
      </c>
    </row>
    <row r="36" spans="1:7">
      <c r="A36" s="174"/>
      <c r="B36" s="773">
        <v>2017</v>
      </c>
      <c r="C36" s="773"/>
      <c r="D36" s="773"/>
      <c r="E36" s="773"/>
      <c r="F36" s="773"/>
      <c r="G36" s="773"/>
    </row>
    <row r="37" spans="1:7">
      <c r="A37" s="168" t="s">
        <v>313</v>
      </c>
      <c r="B37" s="182">
        <f>SUM(C37:G37)</f>
        <v>202</v>
      </c>
      <c r="C37" s="176">
        <v>4</v>
      </c>
      <c r="D37" s="176">
        <v>30</v>
      </c>
      <c r="E37" s="176">
        <v>69</v>
      </c>
      <c r="F37" s="176">
        <v>57</v>
      </c>
      <c r="G37" s="176">
        <v>42</v>
      </c>
    </row>
    <row r="38" spans="1:7">
      <c r="A38" s="168" t="s">
        <v>314</v>
      </c>
      <c r="B38" s="175">
        <f t="shared" ref="B38:B39" si="0">SUM(C38:G38)</f>
        <v>113</v>
      </c>
      <c r="C38" s="176">
        <v>3</v>
      </c>
      <c r="D38" s="176">
        <v>15</v>
      </c>
      <c r="E38" s="176">
        <v>38</v>
      </c>
      <c r="F38" s="176">
        <v>15</v>
      </c>
      <c r="G38" s="176">
        <v>42</v>
      </c>
    </row>
    <row r="39" spans="1:7">
      <c r="A39" s="170" t="s">
        <v>315</v>
      </c>
      <c r="B39" s="181">
        <f t="shared" si="0"/>
        <v>136</v>
      </c>
      <c r="C39" s="180">
        <v>3</v>
      </c>
      <c r="D39" s="180">
        <v>17</v>
      </c>
      <c r="E39" s="180">
        <v>45</v>
      </c>
      <c r="F39" s="180">
        <v>23</v>
      </c>
      <c r="G39" s="180">
        <v>48</v>
      </c>
    </row>
    <row r="40" spans="1:7">
      <c r="A40" s="174"/>
      <c r="B40" s="773">
        <v>2018</v>
      </c>
      <c r="C40" s="773"/>
      <c r="D40" s="773"/>
      <c r="E40" s="773"/>
      <c r="F40" s="773"/>
      <c r="G40" s="773"/>
    </row>
    <row r="41" spans="1:7">
      <c r="A41" s="168" t="s">
        <v>313</v>
      </c>
      <c r="B41" s="182">
        <f>SUM(C41:G41)</f>
        <v>204</v>
      </c>
      <c r="C41" s="183">
        <v>6</v>
      </c>
      <c r="D41" s="183">
        <v>28</v>
      </c>
      <c r="E41" s="183">
        <v>62</v>
      </c>
      <c r="F41" s="183">
        <v>44</v>
      </c>
      <c r="G41" s="183">
        <v>64</v>
      </c>
    </row>
    <row r="42" spans="1:7">
      <c r="A42" s="168" t="s">
        <v>314</v>
      </c>
      <c r="B42" s="175">
        <f t="shared" ref="B42:B43" si="1">SUM(C42:G42)</f>
        <v>112</v>
      </c>
      <c r="C42" s="183">
        <v>3</v>
      </c>
      <c r="D42" s="183">
        <v>13</v>
      </c>
      <c r="E42" s="183">
        <v>34</v>
      </c>
      <c r="F42" s="183">
        <v>17</v>
      </c>
      <c r="G42" s="183">
        <v>45</v>
      </c>
    </row>
    <row r="43" spans="1:7">
      <c r="A43" s="170" t="s">
        <v>315</v>
      </c>
      <c r="B43" s="181">
        <f t="shared" si="1"/>
        <v>138</v>
      </c>
      <c r="C43" s="184">
        <v>5</v>
      </c>
      <c r="D43" s="184">
        <v>20</v>
      </c>
      <c r="E43" s="184">
        <v>37</v>
      </c>
      <c r="F43" s="184">
        <v>33</v>
      </c>
      <c r="G43" s="184">
        <v>43</v>
      </c>
    </row>
    <row r="44" spans="1:7">
      <c r="A44" s="174"/>
      <c r="B44" s="773">
        <v>2019</v>
      </c>
      <c r="C44" s="773"/>
      <c r="D44" s="773"/>
      <c r="E44" s="773"/>
      <c r="F44" s="773"/>
      <c r="G44" s="773"/>
    </row>
    <row r="45" spans="1:7">
      <c r="A45" s="168" t="s">
        <v>313</v>
      </c>
      <c r="B45" s="182">
        <f>SUM(C45:G45)</f>
        <v>0</v>
      </c>
      <c r="C45" s="183">
        <v>0</v>
      </c>
      <c r="D45" s="183">
        <v>0</v>
      </c>
      <c r="E45" s="183">
        <v>0</v>
      </c>
      <c r="F45" s="183">
        <v>0</v>
      </c>
      <c r="G45" s="183">
        <v>0</v>
      </c>
    </row>
    <row r="46" spans="1:7">
      <c r="A46" s="168" t="s">
        <v>314</v>
      </c>
      <c r="B46" s="175">
        <f t="shared" ref="B46:B47" si="2">SUM(C46:G46)</f>
        <v>74</v>
      </c>
      <c r="C46" s="183">
        <v>4</v>
      </c>
      <c r="D46" s="183">
        <v>8</v>
      </c>
      <c r="E46" s="183">
        <v>22</v>
      </c>
      <c r="F46" s="183">
        <v>9</v>
      </c>
      <c r="G46" s="183">
        <v>31</v>
      </c>
    </row>
    <row r="47" spans="1:7">
      <c r="A47" s="170" t="s">
        <v>315</v>
      </c>
      <c r="B47" s="181">
        <f t="shared" si="2"/>
        <v>154</v>
      </c>
      <c r="C47" s="184">
        <v>3</v>
      </c>
      <c r="D47" s="184">
        <v>15</v>
      </c>
      <c r="E47" s="184">
        <v>58</v>
      </c>
      <c r="F47" s="184">
        <v>30</v>
      </c>
      <c r="G47" s="184">
        <v>48</v>
      </c>
    </row>
    <row r="48" spans="1:7">
      <c r="A48" s="174"/>
      <c r="B48" s="773">
        <v>2020</v>
      </c>
      <c r="C48" s="773"/>
      <c r="D48" s="773"/>
      <c r="E48" s="773"/>
      <c r="F48" s="773"/>
      <c r="G48" s="773"/>
    </row>
    <row r="49" spans="1:7">
      <c r="A49" s="168" t="s">
        <v>313</v>
      </c>
      <c r="B49" s="182">
        <f>SUM(C49:G49)</f>
        <v>23</v>
      </c>
      <c r="C49" s="183">
        <v>1</v>
      </c>
      <c r="D49" s="183">
        <v>2</v>
      </c>
      <c r="E49" s="183">
        <v>7</v>
      </c>
      <c r="F49" s="183">
        <v>6</v>
      </c>
      <c r="G49" s="183">
        <v>7</v>
      </c>
    </row>
    <row r="50" spans="1:7">
      <c r="A50" s="168" t="s">
        <v>314</v>
      </c>
      <c r="B50" s="175">
        <f t="shared" ref="B50:B51" si="3">SUM(C50:G50)</f>
        <v>74</v>
      </c>
      <c r="C50" s="183">
        <v>1</v>
      </c>
      <c r="D50" s="183">
        <v>11</v>
      </c>
      <c r="E50" s="183">
        <v>24</v>
      </c>
      <c r="F50" s="183">
        <v>12</v>
      </c>
      <c r="G50" s="183">
        <v>26</v>
      </c>
    </row>
    <row r="51" spans="1:7">
      <c r="A51" s="170" t="s">
        <v>315</v>
      </c>
      <c r="B51" s="181">
        <f t="shared" si="3"/>
        <v>108</v>
      </c>
      <c r="C51" s="184">
        <v>4</v>
      </c>
      <c r="D51" s="184">
        <v>16</v>
      </c>
      <c r="E51" s="184">
        <v>30</v>
      </c>
      <c r="F51" s="184">
        <v>23</v>
      </c>
      <c r="G51" s="184">
        <v>35</v>
      </c>
    </row>
    <row r="52" spans="1:7">
      <c r="A52" s="174"/>
      <c r="B52" s="773">
        <v>2021</v>
      </c>
      <c r="C52" s="773"/>
      <c r="D52" s="773"/>
      <c r="E52" s="773"/>
      <c r="F52" s="773"/>
      <c r="G52" s="773"/>
    </row>
    <row r="53" spans="1:7">
      <c r="A53" s="168" t="s">
        <v>313</v>
      </c>
      <c r="B53" s="182">
        <f>SUM(C53:G53)</f>
        <v>0</v>
      </c>
      <c r="C53" s="670"/>
      <c r="D53" s="670"/>
      <c r="E53" s="670"/>
      <c r="F53" s="670"/>
      <c r="G53" s="670"/>
    </row>
    <row r="54" spans="1:7">
      <c r="A54" s="168" t="s">
        <v>314</v>
      </c>
      <c r="B54" s="175">
        <f t="shared" ref="B54:B55" si="4">SUM(C54:G54)</f>
        <v>0</v>
      </c>
      <c r="C54" s="670"/>
      <c r="D54" s="670"/>
      <c r="E54" s="670"/>
      <c r="F54" s="670"/>
      <c r="G54" s="670"/>
    </row>
    <row r="55" spans="1:7">
      <c r="A55" s="170" t="s">
        <v>315</v>
      </c>
      <c r="B55" s="181">
        <f t="shared" si="4"/>
        <v>0</v>
      </c>
      <c r="C55" s="671"/>
      <c r="D55" s="671"/>
      <c r="E55" s="671"/>
      <c r="F55" s="671"/>
      <c r="G55" s="671"/>
    </row>
    <row r="56" spans="1:7">
      <c r="A56" s="174"/>
      <c r="B56" s="773">
        <v>2022</v>
      </c>
      <c r="C56" s="773"/>
      <c r="D56" s="773"/>
      <c r="E56" s="773"/>
      <c r="F56" s="773"/>
      <c r="G56" s="773"/>
    </row>
    <row r="57" spans="1:7">
      <c r="A57" s="168" t="s">
        <v>313</v>
      </c>
      <c r="B57" s="182">
        <f>SUM(C57:G57)</f>
        <v>0</v>
      </c>
      <c r="C57" s="670"/>
      <c r="D57" s="670"/>
      <c r="E57" s="670"/>
      <c r="F57" s="670"/>
      <c r="G57" s="670"/>
    </row>
    <row r="58" spans="1:7">
      <c r="A58" s="168" t="s">
        <v>314</v>
      </c>
      <c r="B58" s="175">
        <f t="shared" ref="B58:B59" si="5">SUM(C58:G58)</f>
        <v>0</v>
      </c>
      <c r="C58" s="670"/>
      <c r="D58" s="670"/>
      <c r="E58" s="670"/>
      <c r="F58" s="670"/>
      <c r="G58" s="670"/>
    </row>
    <row r="59" spans="1:7">
      <c r="A59" s="170" t="s">
        <v>315</v>
      </c>
      <c r="B59" s="181">
        <f t="shared" si="5"/>
        <v>0</v>
      </c>
      <c r="C59" s="671"/>
      <c r="D59" s="671"/>
      <c r="E59" s="671"/>
      <c r="F59" s="671"/>
      <c r="G59" s="671"/>
    </row>
    <row r="60" spans="1:7" ht="18.75">
      <c r="A60" s="185" t="s">
        <v>316</v>
      </c>
      <c r="B60" s="186"/>
      <c r="C60" s="187"/>
      <c r="D60" s="187"/>
      <c r="E60" s="187"/>
      <c r="F60" s="187"/>
      <c r="G60" s="188" t="s">
        <v>317</v>
      </c>
    </row>
  </sheetData>
  <mergeCells count="16">
    <mergeCell ref="B36:G36"/>
    <mergeCell ref="B16:G16"/>
    <mergeCell ref="B20:G20"/>
    <mergeCell ref="B24:G24"/>
    <mergeCell ref="B28:G28"/>
    <mergeCell ref="B32:G32"/>
    <mergeCell ref="A1:G1"/>
    <mergeCell ref="A2:G2"/>
    <mergeCell ref="B4:G4"/>
    <mergeCell ref="B8:G8"/>
    <mergeCell ref="B12:G12"/>
    <mergeCell ref="B52:G52"/>
    <mergeCell ref="B56:G56"/>
    <mergeCell ref="B48:G48"/>
    <mergeCell ref="B44:G44"/>
    <mergeCell ref="B40:G4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U63"/>
  <sheetViews>
    <sheetView workbookViewId="0">
      <selection activeCell="N46" sqref="N46"/>
    </sheetView>
  </sheetViews>
  <sheetFormatPr defaultColWidth="9.140625" defaultRowHeight="15"/>
  <cols>
    <col min="1" max="1" width="38.7109375" style="18" customWidth="1"/>
    <col min="2" max="4" width="0" style="18" hidden="1" customWidth="1"/>
    <col min="5" max="20" width="9.85546875" style="18" customWidth="1"/>
    <col min="21" max="21" width="30.7109375" style="18" customWidth="1"/>
    <col min="22" max="16384" width="9.140625" style="18"/>
  </cols>
  <sheetData>
    <row r="1" spans="1:21" ht="18.75">
      <c r="A1" s="778" t="s">
        <v>989</v>
      </c>
      <c r="B1" s="778"/>
      <c r="C1" s="778"/>
      <c r="D1" s="778"/>
      <c r="E1" s="778"/>
      <c r="F1" s="778"/>
      <c r="G1" s="778"/>
      <c r="H1" s="778"/>
      <c r="I1" s="778"/>
      <c r="J1" s="778"/>
      <c r="K1" s="778"/>
      <c r="L1" s="778"/>
      <c r="M1" s="778"/>
      <c r="N1" s="778"/>
      <c r="O1" s="778"/>
      <c r="P1" s="778"/>
      <c r="Q1" s="778"/>
      <c r="R1" s="778"/>
      <c r="S1" s="778"/>
      <c r="T1" s="778"/>
      <c r="U1" s="190"/>
    </row>
    <row r="2" spans="1:21">
      <c r="A2" s="777" t="s">
        <v>990</v>
      </c>
      <c r="B2" s="777"/>
      <c r="C2" s="777"/>
      <c r="D2" s="777"/>
      <c r="E2" s="777"/>
      <c r="F2" s="777"/>
      <c r="G2" s="777"/>
      <c r="H2" s="777"/>
      <c r="I2" s="777"/>
      <c r="J2" s="777"/>
      <c r="K2" s="777"/>
      <c r="L2" s="777"/>
      <c r="M2" s="777"/>
      <c r="N2" s="777"/>
      <c r="O2" s="777"/>
      <c r="P2" s="777"/>
      <c r="Q2" s="777"/>
      <c r="R2" s="777"/>
      <c r="S2" s="777"/>
      <c r="T2" s="777"/>
      <c r="U2" s="190"/>
    </row>
    <row r="3" spans="1:21">
      <c r="A3" s="191" t="s">
        <v>318</v>
      </c>
      <c r="B3" s="192">
        <v>2004</v>
      </c>
      <c r="C3" s="192">
        <v>2005</v>
      </c>
      <c r="D3" s="192">
        <v>2006</v>
      </c>
      <c r="E3" s="193">
        <v>2007</v>
      </c>
      <c r="F3" s="193">
        <v>2008</v>
      </c>
      <c r="G3" s="193">
        <v>2009</v>
      </c>
      <c r="H3" s="193">
        <v>2010</v>
      </c>
      <c r="I3" s="193">
        <v>2011</v>
      </c>
      <c r="J3" s="193">
        <v>2012</v>
      </c>
      <c r="K3" s="193">
        <v>2013</v>
      </c>
      <c r="L3" s="193">
        <v>2014</v>
      </c>
      <c r="M3" s="193">
        <v>2015</v>
      </c>
      <c r="N3" s="193">
        <v>2016</v>
      </c>
      <c r="O3" s="193">
        <v>2017</v>
      </c>
      <c r="P3" s="193">
        <v>2018</v>
      </c>
      <c r="Q3" s="193">
        <v>2019</v>
      </c>
      <c r="R3" s="193">
        <v>2020</v>
      </c>
      <c r="S3" s="193">
        <v>2021</v>
      </c>
      <c r="T3" s="193">
        <v>2022</v>
      </c>
      <c r="U3" s="194"/>
    </row>
    <row r="4" spans="1:21">
      <c r="A4" s="195" t="s">
        <v>7</v>
      </c>
      <c r="B4" s="193"/>
      <c r="C4" s="193"/>
      <c r="D4" s="193"/>
      <c r="E4" s="193"/>
      <c r="F4" s="193"/>
      <c r="G4" s="193"/>
      <c r="H4" s="193"/>
      <c r="I4" s="193"/>
      <c r="J4" s="193"/>
      <c r="K4" s="193"/>
      <c r="L4" s="193"/>
      <c r="M4" s="193"/>
      <c r="N4" s="193"/>
      <c r="O4" s="193"/>
      <c r="P4" s="193"/>
      <c r="Q4" s="193"/>
      <c r="R4" s="193"/>
      <c r="S4" s="193"/>
      <c r="T4" s="193"/>
      <c r="U4" s="196"/>
    </row>
    <row r="5" spans="1:21">
      <c r="A5" s="197" t="s">
        <v>319</v>
      </c>
      <c r="B5" s="198">
        <v>199</v>
      </c>
      <c r="C5" s="198">
        <v>189</v>
      </c>
      <c r="D5" s="198">
        <v>175</v>
      </c>
      <c r="E5" s="198">
        <v>188</v>
      </c>
      <c r="F5" s="198">
        <v>201</v>
      </c>
      <c r="G5" s="198">
        <v>154</v>
      </c>
      <c r="H5" s="198">
        <v>130</v>
      </c>
      <c r="I5" s="198">
        <v>126</v>
      </c>
      <c r="J5" s="198">
        <v>120</v>
      </c>
      <c r="K5" s="198">
        <v>165</v>
      </c>
      <c r="L5" s="198">
        <v>127</v>
      </c>
      <c r="M5" s="198">
        <v>137</v>
      </c>
      <c r="N5" s="198">
        <v>239</v>
      </c>
      <c r="O5" s="198">
        <f>O16+O27</f>
        <v>202</v>
      </c>
      <c r="P5" s="198">
        <f>P16+P27</f>
        <v>204</v>
      </c>
      <c r="Q5" s="198">
        <v>226</v>
      </c>
      <c r="R5" s="198">
        <v>161</v>
      </c>
      <c r="S5" s="672"/>
      <c r="T5" s="672"/>
      <c r="U5" s="198"/>
    </row>
    <row r="6" spans="1:21">
      <c r="A6" s="197" t="s">
        <v>320</v>
      </c>
      <c r="B6" s="198">
        <v>131</v>
      </c>
      <c r="C6" s="198">
        <v>112</v>
      </c>
      <c r="D6" s="198">
        <v>112</v>
      </c>
      <c r="E6" s="198">
        <v>105</v>
      </c>
      <c r="F6" s="198">
        <v>147</v>
      </c>
      <c r="G6" s="198">
        <v>113</v>
      </c>
      <c r="H6" s="198">
        <v>105</v>
      </c>
      <c r="I6" s="198">
        <v>73</v>
      </c>
      <c r="J6" s="198">
        <v>108</v>
      </c>
      <c r="K6" s="198">
        <v>99</v>
      </c>
      <c r="L6" s="198">
        <v>104</v>
      </c>
      <c r="M6" s="198">
        <v>142</v>
      </c>
      <c r="N6" s="198">
        <v>132</v>
      </c>
      <c r="O6" s="198">
        <f t="shared" ref="O6:P14" si="0">O17+O28</f>
        <v>113</v>
      </c>
      <c r="P6" s="198">
        <f t="shared" si="0"/>
        <v>112</v>
      </c>
      <c r="Q6" s="198">
        <v>94</v>
      </c>
      <c r="R6" s="198">
        <v>78</v>
      </c>
      <c r="S6" s="672"/>
      <c r="T6" s="672"/>
      <c r="U6" s="198"/>
    </row>
    <row r="7" spans="1:21">
      <c r="A7" s="199" t="s">
        <v>321</v>
      </c>
      <c r="B7" s="198">
        <v>60</v>
      </c>
      <c r="C7" s="198">
        <v>40</v>
      </c>
      <c r="D7" s="198">
        <v>49</v>
      </c>
      <c r="E7" s="198">
        <v>41</v>
      </c>
      <c r="F7" s="198">
        <v>59</v>
      </c>
      <c r="G7" s="198">
        <v>46</v>
      </c>
      <c r="H7" s="198">
        <v>44</v>
      </c>
      <c r="I7" s="198">
        <v>106</v>
      </c>
      <c r="J7" s="198">
        <v>48</v>
      </c>
      <c r="K7" s="198">
        <v>45</v>
      </c>
      <c r="L7" s="198">
        <v>48</v>
      </c>
      <c r="M7" s="198">
        <v>71</v>
      </c>
      <c r="N7" s="198">
        <v>60</v>
      </c>
      <c r="O7" s="198">
        <f t="shared" si="0"/>
        <v>61</v>
      </c>
      <c r="P7" s="198">
        <f t="shared" si="0"/>
        <v>69</v>
      </c>
      <c r="Q7" s="198">
        <v>54</v>
      </c>
      <c r="R7" s="198">
        <v>52</v>
      </c>
      <c r="S7" s="672"/>
      <c r="T7" s="672"/>
      <c r="U7" s="198"/>
    </row>
    <row r="8" spans="1:21">
      <c r="A8" s="199" t="s">
        <v>322</v>
      </c>
      <c r="B8" s="198">
        <v>67</v>
      </c>
      <c r="C8" s="198">
        <v>65</v>
      </c>
      <c r="D8" s="198">
        <v>51</v>
      </c>
      <c r="E8" s="198">
        <v>46</v>
      </c>
      <c r="F8" s="198">
        <v>59</v>
      </c>
      <c r="G8" s="198">
        <v>40</v>
      </c>
      <c r="H8" s="198">
        <v>36</v>
      </c>
      <c r="I8" s="198">
        <v>25</v>
      </c>
      <c r="J8" s="198">
        <v>46</v>
      </c>
      <c r="K8" s="198">
        <v>54</v>
      </c>
      <c r="L8" s="198">
        <v>45</v>
      </c>
      <c r="M8" s="198">
        <v>41</v>
      </c>
      <c r="N8" s="198">
        <v>47</v>
      </c>
      <c r="O8" s="198">
        <f t="shared" si="0"/>
        <v>52</v>
      </c>
      <c r="P8" s="198">
        <f t="shared" si="0"/>
        <v>48</v>
      </c>
      <c r="Q8" s="198">
        <v>40</v>
      </c>
      <c r="R8" s="198">
        <v>26</v>
      </c>
      <c r="S8" s="672"/>
      <c r="T8" s="672"/>
      <c r="U8" s="198"/>
    </row>
    <row r="9" spans="1:21">
      <c r="A9" s="199" t="s">
        <v>323</v>
      </c>
      <c r="B9" s="198">
        <v>1</v>
      </c>
      <c r="C9" s="198">
        <v>3</v>
      </c>
      <c r="D9" s="198">
        <v>5</v>
      </c>
      <c r="E9" s="198">
        <v>4</v>
      </c>
      <c r="F9" s="198">
        <v>5</v>
      </c>
      <c r="G9" s="198">
        <v>2</v>
      </c>
      <c r="H9" s="198">
        <v>0</v>
      </c>
      <c r="I9" s="198">
        <v>12</v>
      </c>
      <c r="J9" s="198">
        <v>5</v>
      </c>
      <c r="K9" s="198">
        <v>6</v>
      </c>
      <c r="L9" s="198">
        <v>2</v>
      </c>
      <c r="M9" s="198">
        <v>2</v>
      </c>
      <c r="N9" s="198">
        <v>15</v>
      </c>
      <c r="O9" s="198">
        <f t="shared" si="0"/>
        <v>9</v>
      </c>
      <c r="P9" s="198">
        <f t="shared" si="0"/>
        <v>40</v>
      </c>
      <c r="Q9" s="198">
        <v>20</v>
      </c>
      <c r="R9" s="198">
        <v>22</v>
      </c>
      <c r="S9" s="672"/>
      <c r="T9" s="672"/>
      <c r="U9" s="198"/>
    </row>
    <row r="10" spans="1:21">
      <c r="A10" s="199" t="s">
        <v>324</v>
      </c>
      <c r="B10" s="198">
        <v>2</v>
      </c>
      <c r="C10" s="198">
        <v>0</v>
      </c>
      <c r="D10" s="198">
        <v>3</v>
      </c>
      <c r="E10" s="198">
        <v>11</v>
      </c>
      <c r="F10" s="198">
        <v>16</v>
      </c>
      <c r="G10" s="198">
        <v>22</v>
      </c>
      <c r="H10" s="198">
        <v>7</v>
      </c>
      <c r="I10" s="198">
        <v>2</v>
      </c>
      <c r="J10" s="198">
        <v>0</v>
      </c>
      <c r="K10" s="198">
        <v>3</v>
      </c>
      <c r="L10" s="198">
        <v>2</v>
      </c>
      <c r="M10" s="198">
        <v>19</v>
      </c>
      <c r="N10" s="198">
        <v>10</v>
      </c>
      <c r="O10" s="198">
        <f t="shared" si="0"/>
        <v>0</v>
      </c>
      <c r="P10" s="198">
        <f t="shared" si="0"/>
        <v>5</v>
      </c>
      <c r="Q10" s="198">
        <v>10</v>
      </c>
      <c r="R10" s="198">
        <v>2</v>
      </c>
      <c r="S10" s="672"/>
      <c r="T10" s="672"/>
      <c r="U10" s="198"/>
    </row>
    <row r="11" spans="1:21">
      <c r="A11" s="199" t="s">
        <v>325</v>
      </c>
      <c r="B11" s="198">
        <v>0</v>
      </c>
      <c r="C11" s="198">
        <v>0</v>
      </c>
      <c r="D11" s="198">
        <v>0</v>
      </c>
      <c r="E11" s="198">
        <v>0</v>
      </c>
      <c r="F11" s="198">
        <v>1</v>
      </c>
      <c r="G11" s="198">
        <v>1</v>
      </c>
      <c r="H11" s="198">
        <v>1</v>
      </c>
      <c r="I11" s="198">
        <v>1</v>
      </c>
      <c r="J11" s="198">
        <v>0</v>
      </c>
      <c r="K11" s="198">
        <v>0</v>
      </c>
      <c r="L11" s="198">
        <v>0</v>
      </c>
      <c r="M11" s="198">
        <v>0</v>
      </c>
      <c r="N11" s="198">
        <v>0</v>
      </c>
      <c r="O11" s="198">
        <f t="shared" si="0"/>
        <v>0</v>
      </c>
      <c r="P11" s="198">
        <f t="shared" si="0"/>
        <v>0</v>
      </c>
      <c r="Q11" s="198">
        <v>7</v>
      </c>
      <c r="R11" s="198">
        <v>0</v>
      </c>
      <c r="S11" s="672"/>
      <c r="T11" s="672"/>
      <c r="U11" s="198"/>
    </row>
    <row r="12" spans="1:21">
      <c r="A12" s="197" t="s">
        <v>326</v>
      </c>
      <c r="B12" s="198">
        <v>1</v>
      </c>
      <c r="C12" s="198">
        <v>4</v>
      </c>
      <c r="D12" s="198">
        <v>4</v>
      </c>
      <c r="E12" s="198">
        <v>4</v>
      </c>
      <c r="F12" s="198">
        <v>8</v>
      </c>
      <c r="G12" s="198">
        <v>2</v>
      </c>
      <c r="H12" s="198">
        <v>6</v>
      </c>
      <c r="I12" s="198">
        <v>4</v>
      </c>
      <c r="J12" s="198">
        <v>4</v>
      </c>
      <c r="K12" s="198">
        <v>5</v>
      </c>
      <c r="L12" s="198">
        <v>7</v>
      </c>
      <c r="M12" s="198">
        <v>9</v>
      </c>
      <c r="N12" s="198">
        <v>9</v>
      </c>
      <c r="O12" s="198">
        <f t="shared" si="0"/>
        <v>2</v>
      </c>
      <c r="P12" s="198">
        <f t="shared" si="0"/>
        <v>6</v>
      </c>
      <c r="Q12" s="198">
        <v>2</v>
      </c>
      <c r="R12" s="198">
        <v>2</v>
      </c>
      <c r="S12" s="672"/>
      <c r="T12" s="672"/>
      <c r="U12" s="198"/>
    </row>
    <row r="13" spans="1:21">
      <c r="A13" s="197" t="s">
        <v>327</v>
      </c>
      <c r="B13" s="198">
        <v>5</v>
      </c>
      <c r="C13" s="198">
        <v>5</v>
      </c>
      <c r="D13" s="198">
        <v>5</v>
      </c>
      <c r="E13" s="198">
        <v>2</v>
      </c>
      <c r="F13" s="198">
        <v>3</v>
      </c>
      <c r="G13" s="198">
        <v>1</v>
      </c>
      <c r="H13" s="198">
        <v>0</v>
      </c>
      <c r="I13" s="198">
        <v>1</v>
      </c>
      <c r="J13" s="198">
        <v>0</v>
      </c>
      <c r="K13" s="198">
        <v>4</v>
      </c>
      <c r="L13" s="198">
        <v>0</v>
      </c>
      <c r="M13" s="198">
        <v>0</v>
      </c>
      <c r="N13" s="198">
        <v>5</v>
      </c>
      <c r="O13" s="198">
        <f t="shared" si="0"/>
        <v>1</v>
      </c>
      <c r="P13" s="198">
        <f t="shared" si="0"/>
        <v>0</v>
      </c>
      <c r="Q13" s="198">
        <v>2</v>
      </c>
      <c r="R13" s="198">
        <v>0</v>
      </c>
      <c r="S13" s="672"/>
      <c r="T13" s="672"/>
      <c r="U13" s="198"/>
    </row>
    <row r="14" spans="1:21">
      <c r="A14" s="197" t="s">
        <v>328</v>
      </c>
      <c r="B14" s="198">
        <v>114</v>
      </c>
      <c r="C14" s="198">
        <v>118</v>
      </c>
      <c r="D14" s="198">
        <v>95</v>
      </c>
      <c r="E14" s="198">
        <v>127</v>
      </c>
      <c r="F14" s="198">
        <v>120</v>
      </c>
      <c r="G14" s="198">
        <v>99</v>
      </c>
      <c r="H14" s="198">
        <v>102</v>
      </c>
      <c r="I14" s="198">
        <v>88</v>
      </c>
      <c r="J14" s="198">
        <v>110</v>
      </c>
      <c r="K14" s="198">
        <v>110</v>
      </c>
      <c r="L14" s="198">
        <v>131</v>
      </c>
      <c r="M14" s="198">
        <v>153</v>
      </c>
      <c r="N14" s="198">
        <v>163</v>
      </c>
      <c r="O14" s="198">
        <f t="shared" si="0"/>
        <v>136</v>
      </c>
      <c r="P14" s="198">
        <f t="shared" si="0"/>
        <v>138</v>
      </c>
      <c r="Q14" s="198">
        <v>154</v>
      </c>
      <c r="R14" s="198">
        <v>107</v>
      </c>
      <c r="S14" s="672"/>
      <c r="T14" s="672"/>
      <c r="U14" s="198"/>
    </row>
    <row r="15" spans="1:21">
      <c r="A15" s="194" t="s">
        <v>8</v>
      </c>
      <c r="B15" s="198"/>
      <c r="C15" s="198"/>
      <c r="D15" s="198"/>
      <c r="E15" s="198"/>
      <c r="F15" s="200"/>
      <c r="G15" s="200"/>
      <c r="H15" s="198"/>
      <c r="I15" s="198"/>
      <c r="J15" s="198"/>
      <c r="K15" s="198"/>
      <c r="L15" s="198"/>
      <c r="M15" s="198"/>
      <c r="N15" s="198"/>
      <c r="O15" s="198"/>
      <c r="P15" s="198"/>
      <c r="Q15" s="198"/>
      <c r="R15" s="198"/>
      <c r="S15" s="672"/>
      <c r="T15" s="672"/>
      <c r="U15" s="198"/>
    </row>
    <row r="16" spans="1:21">
      <c r="A16" s="197" t="s">
        <v>319</v>
      </c>
      <c r="B16" s="198">
        <v>94</v>
      </c>
      <c r="C16" s="198">
        <v>98</v>
      </c>
      <c r="D16" s="198">
        <v>69</v>
      </c>
      <c r="E16" s="198">
        <v>98</v>
      </c>
      <c r="F16" s="198">
        <v>63</v>
      </c>
      <c r="G16" s="198">
        <v>77</v>
      </c>
      <c r="H16" s="198">
        <v>76</v>
      </c>
      <c r="I16" s="198">
        <v>70</v>
      </c>
      <c r="J16" s="198">
        <v>72</v>
      </c>
      <c r="K16" s="198">
        <v>99</v>
      </c>
      <c r="L16" s="198">
        <v>62</v>
      </c>
      <c r="M16" s="198">
        <v>79</v>
      </c>
      <c r="N16" s="198">
        <v>165</v>
      </c>
      <c r="O16" s="198">
        <v>128</v>
      </c>
      <c r="P16" s="198">
        <v>151</v>
      </c>
      <c r="Q16" s="198">
        <v>181</v>
      </c>
      <c r="R16" s="198">
        <v>108</v>
      </c>
      <c r="S16" s="672"/>
      <c r="T16" s="672"/>
      <c r="U16" s="198"/>
    </row>
    <row r="17" spans="1:21">
      <c r="A17" s="197" t="s">
        <v>320</v>
      </c>
      <c r="B17" s="198">
        <v>70</v>
      </c>
      <c r="C17" s="198">
        <v>64</v>
      </c>
      <c r="D17" s="198">
        <v>52</v>
      </c>
      <c r="E17" s="198">
        <v>59</v>
      </c>
      <c r="F17" s="198">
        <v>89</v>
      </c>
      <c r="G17" s="198">
        <v>52</v>
      </c>
      <c r="H17" s="198">
        <v>54</v>
      </c>
      <c r="I17" s="198">
        <v>39</v>
      </c>
      <c r="J17" s="198">
        <v>62</v>
      </c>
      <c r="K17" s="198">
        <v>58</v>
      </c>
      <c r="L17" s="198">
        <v>56</v>
      </c>
      <c r="M17" s="198">
        <v>97</v>
      </c>
      <c r="N17" s="198">
        <v>96</v>
      </c>
      <c r="O17" s="198">
        <v>69</v>
      </c>
      <c r="P17" s="198">
        <v>70</v>
      </c>
      <c r="Q17" s="198">
        <v>73</v>
      </c>
      <c r="R17" s="198">
        <v>59</v>
      </c>
      <c r="S17" s="672"/>
      <c r="T17" s="672"/>
      <c r="U17" s="197"/>
    </row>
    <row r="18" spans="1:21">
      <c r="A18" s="201" t="s">
        <v>329</v>
      </c>
      <c r="B18" s="198">
        <v>24</v>
      </c>
      <c r="C18" s="198">
        <v>22</v>
      </c>
      <c r="D18" s="198">
        <v>26</v>
      </c>
      <c r="E18" s="198">
        <v>19</v>
      </c>
      <c r="F18" s="198">
        <v>25</v>
      </c>
      <c r="G18" s="198">
        <v>14</v>
      </c>
      <c r="H18" s="198">
        <v>33</v>
      </c>
      <c r="I18" s="198">
        <v>10</v>
      </c>
      <c r="J18" s="198">
        <v>22</v>
      </c>
      <c r="K18" s="198">
        <v>24</v>
      </c>
      <c r="L18" s="198">
        <v>24</v>
      </c>
      <c r="M18" s="198">
        <v>48</v>
      </c>
      <c r="N18" s="198">
        <v>40</v>
      </c>
      <c r="O18" s="198">
        <v>32</v>
      </c>
      <c r="P18" s="198">
        <v>38</v>
      </c>
      <c r="Q18" s="198">
        <v>38</v>
      </c>
      <c r="R18" s="198">
        <v>37</v>
      </c>
      <c r="S18" s="672"/>
      <c r="T18" s="672"/>
    </row>
    <row r="19" spans="1:21">
      <c r="A19" s="201" t="s">
        <v>322</v>
      </c>
      <c r="B19" s="198">
        <v>45</v>
      </c>
      <c r="C19" s="198">
        <v>40</v>
      </c>
      <c r="D19" s="198">
        <v>27</v>
      </c>
      <c r="E19" s="198">
        <v>30</v>
      </c>
      <c r="F19" s="198">
        <v>37</v>
      </c>
      <c r="G19" s="198">
        <v>25</v>
      </c>
      <c r="H19" s="198">
        <v>26</v>
      </c>
      <c r="I19" s="198">
        <v>18</v>
      </c>
      <c r="J19" s="198">
        <v>31</v>
      </c>
      <c r="K19" s="198">
        <v>34</v>
      </c>
      <c r="L19" s="198">
        <v>25</v>
      </c>
      <c r="M19" s="198">
        <v>26</v>
      </c>
      <c r="N19" s="198">
        <v>32</v>
      </c>
      <c r="O19" s="198">
        <v>37</v>
      </c>
      <c r="P19" s="198">
        <v>37</v>
      </c>
      <c r="Q19" s="198">
        <v>35</v>
      </c>
      <c r="R19" s="198">
        <v>22</v>
      </c>
      <c r="S19" s="672"/>
      <c r="T19" s="672"/>
    </row>
    <row r="20" spans="1:21">
      <c r="A20" s="201" t="s">
        <v>323</v>
      </c>
      <c r="B20" s="198">
        <v>1</v>
      </c>
      <c r="C20" s="198">
        <v>3</v>
      </c>
      <c r="D20" s="198">
        <v>5</v>
      </c>
      <c r="E20" s="198">
        <v>4</v>
      </c>
      <c r="F20" s="198">
        <v>5</v>
      </c>
      <c r="G20" s="198">
        <v>2</v>
      </c>
      <c r="H20" s="198">
        <v>0</v>
      </c>
      <c r="I20" s="198">
        <v>8</v>
      </c>
      <c r="J20" s="198">
        <v>3</v>
      </c>
      <c r="K20" s="198">
        <v>4</v>
      </c>
      <c r="L20" s="198">
        <v>2</v>
      </c>
      <c r="M20" s="198">
        <v>0</v>
      </c>
      <c r="N20" s="198">
        <v>15</v>
      </c>
      <c r="O20" s="198">
        <v>7</v>
      </c>
      <c r="P20" s="198">
        <v>0</v>
      </c>
      <c r="Q20" s="198">
        <v>6</v>
      </c>
      <c r="R20" s="198">
        <v>22</v>
      </c>
      <c r="S20" s="672"/>
      <c r="T20" s="672"/>
    </row>
    <row r="21" spans="1:21">
      <c r="A21" s="201" t="s">
        <v>324</v>
      </c>
      <c r="B21" s="198">
        <v>1</v>
      </c>
      <c r="C21" s="198">
        <v>0</v>
      </c>
      <c r="D21" s="198">
        <v>0</v>
      </c>
      <c r="E21" s="198">
        <v>6</v>
      </c>
      <c r="F21" s="198">
        <v>8</v>
      </c>
      <c r="G21" s="198">
        <v>13</v>
      </c>
      <c r="H21" s="198">
        <v>6</v>
      </c>
      <c r="I21" s="198">
        <v>1</v>
      </c>
      <c r="J21" s="198">
        <v>0</v>
      </c>
      <c r="K21" s="198">
        <v>1</v>
      </c>
      <c r="L21" s="198">
        <v>2</v>
      </c>
      <c r="M21" s="198">
        <v>15</v>
      </c>
      <c r="N21" s="198">
        <v>9</v>
      </c>
      <c r="O21" s="198">
        <v>0</v>
      </c>
      <c r="P21" s="198">
        <v>5</v>
      </c>
      <c r="Q21" s="198">
        <v>4</v>
      </c>
      <c r="R21" s="198">
        <v>2</v>
      </c>
      <c r="S21" s="672"/>
      <c r="T21" s="672"/>
    </row>
    <row r="22" spans="1:21">
      <c r="A22" s="201" t="s">
        <v>325</v>
      </c>
      <c r="B22" s="198">
        <v>0</v>
      </c>
      <c r="C22" s="198">
        <v>0</v>
      </c>
      <c r="D22" s="198">
        <v>0</v>
      </c>
      <c r="E22" s="198">
        <v>0</v>
      </c>
      <c r="F22" s="198">
        <v>1</v>
      </c>
      <c r="G22" s="198">
        <v>0</v>
      </c>
      <c r="H22" s="198">
        <v>0</v>
      </c>
      <c r="I22" s="198">
        <v>0</v>
      </c>
      <c r="J22" s="198">
        <v>0</v>
      </c>
      <c r="K22" s="198">
        <v>0</v>
      </c>
      <c r="L22" s="198">
        <v>0</v>
      </c>
      <c r="M22" s="198">
        <v>0</v>
      </c>
      <c r="N22" s="198">
        <v>0</v>
      </c>
      <c r="O22" s="198">
        <v>0</v>
      </c>
      <c r="P22" s="198">
        <v>0</v>
      </c>
      <c r="Q22" s="198">
        <v>7</v>
      </c>
      <c r="R22" s="198">
        <v>0</v>
      </c>
      <c r="S22" s="672"/>
      <c r="T22" s="672"/>
    </row>
    <row r="23" spans="1:21" ht="15" customHeight="1">
      <c r="A23" s="197" t="s">
        <v>326</v>
      </c>
      <c r="B23" s="198">
        <v>1</v>
      </c>
      <c r="C23" s="198">
        <v>2</v>
      </c>
      <c r="D23" s="198">
        <v>3</v>
      </c>
      <c r="E23" s="198">
        <v>2</v>
      </c>
      <c r="F23" s="198">
        <v>4</v>
      </c>
      <c r="G23" s="198">
        <v>1</v>
      </c>
      <c r="H23" s="198">
        <v>6</v>
      </c>
      <c r="I23" s="198">
        <v>3</v>
      </c>
      <c r="J23" s="198">
        <v>0</v>
      </c>
      <c r="K23" s="198">
        <v>2</v>
      </c>
      <c r="L23" s="198">
        <v>3</v>
      </c>
      <c r="M23" s="198">
        <v>8</v>
      </c>
      <c r="N23" s="198">
        <v>7</v>
      </c>
      <c r="O23" s="198">
        <v>1</v>
      </c>
      <c r="P23" s="198">
        <v>3</v>
      </c>
      <c r="Q23" s="198">
        <v>2</v>
      </c>
      <c r="R23" s="198">
        <v>2</v>
      </c>
      <c r="S23" s="672"/>
      <c r="T23" s="672"/>
      <c r="U23" s="201"/>
    </row>
    <row r="24" spans="1:21">
      <c r="A24" s="197" t="s">
        <v>327</v>
      </c>
      <c r="B24" s="198">
        <v>2</v>
      </c>
      <c r="C24" s="198">
        <v>2</v>
      </c>
      <c r="D24" s="198">
        <v>3</v>
      </c>
      <c r="E24" s="198">
        <v>0</v>
      </c>
      <c r="F24" s="198">
        <v>0</v>
      </c>
      <c r="G24" s="198">
        <v>1</v>
      </c>
      <c r="H24" s="198">
        <v>0</v>
      </c>
      <c r="I24" s="198">
        <v>1</v>
      </c>
      <c r="J24" s="198">
        <v>0</v>
      </c>
      <c r="K24" s="198">
        <v>3</v>
      </c>
      <c r="L24" s="198">
        <v>0</v>
      </c>
      <c r="M24" s="198">
        <v>0</v>
      </c>
      <c r="N24" s="198">
        <v>3</v>
      </c>
      <c r="O24" s="198">
        <v>0</v>
      </c>
      <c r="P24" s="198">
        <v>0</v>
      </c>
      <c r="Q24" s="198">
        <v>1</v>
      </c>
      <c r="R24" s="198">
        <v>0</v>
      </c>
      <c r="S24" s="672"/>
      <c r="T24" s="672"/>
      <c r="U24" s="197"/>
    </row>
    <row r="25" spans="1:21">
      <c r="A25" s="197" t="s">
        <v>328</v>
      </c>
      <c r="B25" s="198">
        <v>68</v>
      </c>
      <c r="C25" s="198">
        <v>72</v>
      </c>
      <c r="D25" s="198">
        <v>52</v>
      </c>
      <c r="E25" s="198">
        <v>37</v>
      </c>
      <c r="F25" s="198">
        <v>70</v>
      </c>
      <c r="G25" s="198">
        <v>64</v>
      </c>
      <c r="H25" s="198">
        <v>66</v>
      </c>
      <c r="I25" s="198">
        <v>59</v>
      </c>
      <c r="J25" s="198">
        <v>53</v>
      </c>
      <c r="K25" s="198">
        <v>68</v>
      </c>
      <c r="L25" s="198">
        <v>71</v>
      </c>
      <c r="M25" s="198">
        <v>97</v>
      </c>
      <c r="N25" s="198">
        <v>112</v>
      </c>
      <c r="O25" s="198">
        <v>83</v>
      </c>
      <c r="P25" s="198">
        <v>106</v>
      </c>
      <c r="Q25" s="198">
        <v>116</v>
      </c>
      <c r="R25" s="198">
        <v>72</v>
      </c>
      <c r="S25" s="672"/>
      <c r="T25" s="672"/>
      <c r="U25" s="197"/>
    </row>
    <row r="26" spans="1:21">
      <c r="A26" s="194" t="s">
        <v>9</v>
      </c>
      <c r="B26" s="198"/>
      <c r="C26" s="198"/>
      <c r="D26" s="198"/>
      <c r="E26" s="198"/>
      <c r="F26" s="200"/>
      <c r="G26" s="198"/>
      <c r="H26" s="198"/>
      <c r="I26" s="198"/>
      <c r="J26" s="198"/>
      <c r="K26" s="198"/>
      <c r="L26" s="198"/>
      <c r="M26" s="198"/>
      <c r="N26" s="198"/>
      <c r="O26" s="198"/>
      <c r="P26" s="198"/>
      <c r="Q26" s="198"/>
      <c r="R26" s="198"/>
      <c r="S26" s="672"/>
      <c r="T26" s="672"/>
      <c r="U26" s="197"/>
    </row>
    <row r="27" spans="1:21">
      <c r="A27" s="197" t="s">
        <v>313</v>
      </c>
      <c r="B27" s="198">
        <v>105</v>
      </c>
      <c r="C27" s="198">
        <v>91</v>
      </c>
      <c r="D27" s="198">
        <v>106</v>
      </c>
      <c r="E27" s="198">
        <v>90</v>
      </c>
      <c r="F27" s="198">
        <v>138</v>
      </c>
      <c r="G27" s="198">
        <v>77</v>
      </c>
      <c r="H27" s="198">
        <v>54</v>
      </c>
      <c r="I27" s="198">
        <v>56</v>
      </c>
      <c r="J27" s="198">
        <v>48</v>
      </c>
      <c r="K27" s="198">
        <v>66</v>
      </c>
      <c r="L27" s="198">
        <v>65</v>
      </c>
      <c r="M27" s="198">
        <v>58</v>
      </c>
      <c r="N27" s="198">
        <v>74</v>
      </c>
      <c r="O27" s="198">
        <v>74</v>
      </c>
      <c r="P27" s="198">
        <v>53</v>
      </c>
      <c r="Q27" s="198">
        <v>59</v>
      </c>
      <c r="R27" s="198">
        <v>50</v>
      </c>
      <c r="S27" s="672"/>
      <c r="T27" s="672"/>
      <c r="U27" s="198"/>
    </row>
    <row r="28" spans="1:21">
      <c r="A28" s="197" t="s">
        <v>314</v>
      </c>
      <c r="B28" s="198">
        <v>61</v>
      </c>
      <c r="C28" s="198">
        <v>48</v>
      </c>
      <c r="D28" s="198">
        <v>60</v>
      </c>
      <c r="E28" s="198">
        <v>46</v>
      </c>
      <c r="F28" s="198">
        <v>58</v>
      </c>
      <c r="G28" s="198">
        <v>61</v>
      </c>
      <c r="H28" s="198">
        <v>51</v>
      </c>
      <c r="I28" s="198">
        <v>34</v>
      </c>
      <c r="J28" s="198">
        <v>46</v>
      </c>
      <c r="K28" s="198">
        <v>41</v>
      </c>
      <c r="L28" s="198">
        <v>48</v>
      </c>
      <c r="M28" s="198">
        <v>45</v>
      </c>
      <c r="N28" s="198">
        <v>36</v>
      </c>
      <c r="O28" s="198">
        <v>44</v>
      </c>
      <c r="P28" s="198">
        <v>42</v>
      </c>
      <c r="Q28" s="198">
        <v>22</v>
      </c>
      <c r="R28" s="198">
        <v>15</v>
      </c>
      <c r="S28" s="672"/>
      <c r="T28" s="672"/>
      <c r="U28" s="198"/>
    </row>
    <row r="29" spans="1:21">
      <c r="A29" s="199" t="s">
        <v>321</v>
      </c>
      <c r="B29" s="198">
        <v>36</v>
      </c>
      <c r="C29" s="198">
        <v>18</v>
      </c>
      <c r="D29" s="198">
        <v>23</v>
      </c>
      <c r="E29" s="198">
        <v>22</v>
      </c>
      <c r="F29" s="198">
        <v>34</v>
      </c>
      <c r="G29" s="198">
        <v>32</v>
      </c>
      <c r="H29" s="198">
        <v>11</v>
      </c>
      <c r="I29" s="198">
        <v>96</v>
      </c>
      <c r="J29" s="198">
        <v>26</v>
      </c>
      <c r="K29" s="198">
        <v>21</v>
      </c>
      <c r="L29" s="198">
        <v>24</v>
      </c>
      <c r="M29" s="198">
        <v>23</v>
      </c>
      <c r="N29" s="198">
        <v>22</v>
      </c>
      <c r="O29" s="198">
        <v>29</v>
      </c>
      <c r="P29" s="198">
        <v>31</v>
      </c>
      <c r="Q29" s="198">
        <v>18</v>
      </c>
      <c r="R29" s="198">
        <v>11</v>
      </c>
      <c r="S29" s="672"/>
      <c r="T29" s="672"/>
      <c r="U29" s="198"/>
    </row>
    <row r="30" spans="1:21">
      <c r="A30" s="199" t="s">
        <v>322</v>
      </c>
      <c r="B30" s="198">
        <v>22</v>
      </c>
      <c r="C30" s="198">
        <v>25</v>
      </c>
      <c r="D30" s="198">
        <v>24</v>
      </c>
      <c r="E30" s="198">
        <v>16</v>
      </c>
      <c r="F30" s="198">
        <v>22</v>
      </c>
      <c r="G30" s="198">
        <v>15</v>
      </c>
      <c r="H30" s="198">
        <v>10</v>
      </c>
      <c r="I30" s="198">
        <v>7</v>
      </c>
      <c r="J30" s="198">
        <v>15</v>
      </c>
      <c r="K30" s="198">
        <v>20</v>
      </c>
      <c r="L30" s="198">
        <v>20</v>
      </c>
      <c r="M30" s="198">
        <v>15</v>
      </c>
      <c r="N30" s="198">
        <v>13</v>
      </c>
      <c r="O30" s="198">
        <v>15</v>
      </c>
      <c r="P30" s="198">
        <v>11</v>
      </c>
      <c r="Q30" s="198">
        <v>4</v>
      </c>
      <c r="R30" s="198">
        <v>4</v>
      </c>
      <c r="S30" s="672"/>
      <c r="T30" s="672"/>
      <c r="U30" s="198"/>
    </row>
    <row r="31" spans="1:21">
      <c r="A31" s="199" t="s">
        <v>323</v>
      </c>
      <c r="B31" s="198">
        <v>0</v>
      </c>
      <c r="C31" s="198">
        <v>0</v>
      </c>
      <c r="D31" s="198">
        <v>0</v>
      </c>
      <c r="E31" s="198">
        <v>0</v>
      </c>
      <c r="F31" s="198">
        <v>0</v>
      </c>
      <c r="G31" s="198">
        <v>0</v>
      </c>
      <c r="H31" s="198">
        <v>0</v>
      </c>
      <c r="I31" s="198">
        <v>4</v>
      </c>
      <c r="J31" s="198">
        <v>2</v>
      </c>
      <c r="K31" s="198">
        <v>2</v>
      </c>
      <c r="L31" s="198">
        <v>0</v>
      </c>
      <c r="M31" s="198">
        <v>2</v>
      </c>
      <c r="N31" s="198">
        <v>0</v>
      </c>
      <c r="O31" s="198">
        <v>2</v>
      </c>
      <c r="P31" s="198">
        <v>40</v>
      </c>
      <c r="Q31" s="198">
        <v>1</v>
      </c>
      <c r="R31" s="198">
        <v>0</v>
      </c>
      <c r="S31" s="672"/>
      <c r="T31" s="672"/>
      <c r="U31" s="198"/>
    </row>
    <row r="32" spans="1:21">
      <c r="A32" s="199" t="s">
        <v>324</v>
      </c>
      <c r="B32" s="198">
        <v>1</v>
      </c>
      <c r="C32" s="198">
        <v>0</v>
      </c>
      <c r="D32" s="198">
        <v>3</v>
      </c>
      <c r="E32" s="198">
        <v>5</v>
      </c>
      <c r="F32" s="198">
        <v>8</v>
      </c>
      <c r="G32" s="198">
        <v>9</v>
      </c>
      <c r="H32" s="198">
        <v>1</v>
      </c>
      <c r="I32" s="198">
        <v>1</v>
      </c>
      <c r="J32" s="198">
        <v>0</v>
      </c>
      <c r="K32" s="198">
        <v>2</v>
      </c>
      <c r="L32" s="198">
        <v>0</v>
      </c>
      <c r="M32" s="198">
        <v>4</v>
      </c>
      <c r="N32" s="198">
        <v>1</v>
      </c>
      <c r="O32" s="198">
        <v>0</v>
      </c>
      <c r="P32" s="198">
        <v>0</v>
      </c>
      <c r="Q32" s="198">
        <v>0</v>
      </c>
      <c r="R32" s="198">
        <v>0</v>
      </c>
      <c r="S32" s="672"/>
      <c r="T32" s="672"/>
      <c r="U32" s="198"/>
    </row>
    <row r="33" spans="1:21">
      <c r="A33" s="199" t="s">
        <v>325</v>
      </c>
      <c r="B33" s="198">
        <v>0</v>
      </c>
      <c r="C33" s="198">
        <v>0</v>
      </c>
      <c r="D33" s="198">
        <v>0</v>
      </c>
      <c r="E33" s="198">
        <v>0</v>
      </c>
      <c r="F33" s="198">
        <v>0</v>
      </c>
      <c r="G33" s="198">
        <v>1</v>
      </c>
      <c r="H33" s="198">
        <v>1</v>
      </c>
      <c r="I33" s="198">
        <v>1</v>
      </c>
      <c r="J33" s="198">
        <v>0</v>
      </c>
      <c r="K33" s="198">
        <v>0</v>
      </c>
      <c r="L33" s="198">
        <v>0</v>
      </c>
      <c r="M33" s="198">
        <v>0</v>
      </c>
      <c r="N33" s="198">
        <v>0</v>
      </c>
      <c r="O33" s="198">
        <v>0</v>
      </c>
      <c r="P33" s="198">
        <v>0</v>
      </c>
      <c r="Q33" s="198">
        <v>0</v>
      </c>
      <c r="R33" s="198">
        <v>0</v>
      </c>
      <c r="S33" s="672"/>
      <c r="T33" s="672"/>
      <c r="U33" s="198"/>
    </row>
    <row r="34" spans="1:21">
      <c r="A34" s="197" t="s">
        <v>326</v>
      </c>
      <c r="B34" s="198">
        <v>0</v>
      </c>
      <c r="C34" s="198">
        <v>2</v>
      </c>
      <c r="D34" s="198">
        <v>1</v>
      </c>
      <c r="E34" s="198">
        <v>2</v>
      </c>
      <c r="F34" s="198">
        <v>4</v>
      </c>
      <c r="G34" s="198">
        <v>1</v>
      </c>
      <c r="H34" s="198">
        <v>0</v>
      </c>
      <c r="I34" s="198">
        <v>1</v>
      </c>
      <c r="J34" s="198">
        <v>4</v>
      </c>
      <c r="K34" s="198">
        <v>3</v>
      </c>
      <c r="L34" s="198">
        <v>4</v>
      </c>
      <c r="M34" s="198">
        <v>1</v>
      </c>
      <c r="N34" s="198">
        <v>2</v>
      </c>
      <c r="O34" s="198">
        <v>1</v>
      </c>
      <c r="P34" s="198">
        <v>3</v>
      </c>
      <c r="Q34" s="198">
        <v>0</v>
      </c>
      <c r="R34" s="198">
        <v>0</v>
      </c>
      <c r="S34" s="672"/>
      <c r="T34" s="672"/>
      <c r="U34" s="198"/>
    </row>
    <row r="35" spans="1:21">
      <c r="A35" s="197" t="s">
        <v>327</v>
      </c>
      <c r="B35" s="198">
        <v>3</v>
      </c>
      <c r="C35" s="198">
        <v>3</v>
      </c>
      <c r="D35" s="198">
        <v>2</v>
      </c>
      <c r="E35" s="198">
        <v>2</v>
      </c>
      <c r="F35" s="198">
        <v>3</v>
      </c>
      <c r="G35" s="198">
        <v>0</v>
      </c>
      <c r="H35" s="198">
        <v>0</v>
      </c>
      <c r="I35" s="198">
        <v>0</v>
      </c>
      <c r="J35" s="198">
        <v>0</v>
      </c>
      <c r="K35" s="198">
        <v>1</v>
      </c>
      <c r="L35" s="198">
        <v>0</v>
      </c>
      <c r="M35" s="198">
        <v>0</v>
      </c>
      <c r="N35" s="198">
        <v>2</v>
      </c>
      <c r="O35" s="198">
        <v>1</v>
      </c>
      <c r="P35" s="198">
        <v>0</v>
      </c>
      <c r="Q35" s="198">
        <v>1</v>
      </c>
      <c r="R35" s="198">
        <v>0</v>
      </c>
      <c r="S35" s="672"/>
      <c r="T35" s="672"/>
      <c r="U35" s="198"/>
    </row>
    <row r="36" spans="1:21" ht="17.25" customHeight="1">
      <c r="A36" s="202" t="s">
        <v>328</v>
      </c>
      <c r="B36" s="203">
        <v>46</v>
      </c>
      <c r="C36" s="203">
        <v>46</v>
      </c>
      <c r="D36" s="203">
        <v>43</v>
      </c>
      <c r="E36" s="203">
        <v>90</v>
      </c>
      <c r="F36" s="203">
        <v>50</v>
      </c>
      <c r="G36" s="203">
        <v>35</v>
      </c>
      <c r="H36" s="203">
        <v>36</v>
      </c>
      <c r="I36" s="203">
        <v>29</v>
      </c>
      <c r="J36" s="203">
        <v>57</v>
      </c>
      <c r="K36" s="203">
        <v>42</v>
      </c>
      <c r="L36" s="203">
        <v>60</v>
      </c>
      <c r="M36" s="203">
        <v>56</v>
      </c>
      <c r="N36" s="203">
        <v>51</v>
      </c>
      <c r="O36" s="203">
        <v>53</v>
      </c>
      <c r="P36" s="203">
        <v>32</v>
      </c>
      <c r="Q36" s="203">
        <v>38</v>
      </c>
      <c r="R36" s="203">
        <v>35</v>
      </c>
      <c r="S36" s="673"/>
      <c r="T36" s="673"/>
      <c r="U36" s="198"/>
    </row>
    <row r="37" spans="1:21" ht="18" customHeight="1">
      <c r="A37" s="776" t="s">
        <v>330</v>
      </c>
      <c r="B37" s="776"/>
      <c r="C37" s="776"/>
      <c r="D37" s="776"/>
      <c r="E37" s="776"/>
      <c r="F37" s="776"/>
      <c r="G37" s="776"/>
      <c r="H37" s="776"/>
      <c r="I37" s="776"/>
      <c r="J37" s="776"/>
      <c r="K37" s="776"/>
      <c r="L37" s="776"/>
      <c r="M37" s="776"/>
      <c r="N37" s="776"/>
      <c r="O37" s="776"/>
      <c r="P37" s="204"/>
      <c r="Q37" s="204"/>
      <c r="R37" s="205"/>
      <c r="S37" s="205"/>
      <c r="T37" s="205"/>
      <c r="U37" s="205"/>
    </row>
    <row r="38" spans="1:21">
      <c r="A38" s="206" t="s">
        <v>331</v>
      </c>
      <c r="B38" s="207"/>
      <c r="C38" s="198"/>
      <c r="D38" s="198"/>
      <c r="E38" s="198"/>
      <c r="F38" s="208"/>
      <c r="G38" s="208"/>
      <c r="H38" s="208"/>
      <c r="I38" s="208"/>
      <c r="J38" s="208"/>
      <c r="K38" s="208"/>
      <c r="L38" s="208"/>
      <c r="M38" s="208"/>
      <c r="N38" s="208"/>
      <c r="O38" s="208"/>
      <c r="P38" s="208"/>
      <c r="Q38" s="208"/>
      <c r="R38" s="209"/>
      <c r="S38" s="209"/>
      <c r="T38" s="209"/>
      <c r="U38" s="209"/>
    </row>
    <row r="39" spans="1:21">
      <c r="R39" s="210"/>
      <c r="S39" s="210"/>
      <c r="T39" s="210"/>
      <c r="U39" s="209"/>
    </row>
    <row r="40" spans="1:21">
      <c r="A40" s="211"/>
      <c r="B40" s="212"/>
      <c r="C40" s="212"/>
      <c r="D40" s="212"/>
      <c r="E40" s="212"/>
      <c r="F40" s="212"/>
      <c r="G40" s="212"/>
      <c r="H40" s="212"/>
      <c r="I40" s="212"/>
      <c r="J40" s="212"/>
      <c r="K40" s="212"/>
      <c r="L40" s="212"/>
      <c r="M40" s="212"/>
      <c r="N40" s="212"/>
      <c r="O40" s="212"/>
      <c r="P40" s="212"/>
      <c r="Q40" s="212"/>
      <c r="R40" s="210"/>
      <c r="S40" s="210"/>
      <c r="T40" s="210"/>
      <c r="U40" s="209"/>
    </row>
    <row r="41" spans="1:21">
      <c r="B41" s="212"/>
      <c r="C41" s="212"/>
      <c r="D41" s="212"/>
      <c r="E41" s="212"/>
      <c r="F41" s="212"/>
      <c r="G41" s="212"/>
      <c r="H41" s="212"/>
      <c r="I41" s="212"/>
      <c r="J41" s="212"/>
      <c r="K41" s="212"/>
      <c r="L41" s="212"/>
      <c r="M41" s="212"/>
      <c r="N41" s="212"/>
      <c r="O41" s="212"/>
      <c r="P41" s="212"/>
      <c r="Q41" s="212"/>
      <c r="R41" s="210"/>
      <c r="S41" s="210"/>
      <c r="T41" s="210"/>
      <c r="U41" s="209"/>
    </row>
    <row r="42" spans="1:21">
      <c r="B42" s="212"/>
      <c r="C42" s="212"/>
      <c r="D42" s="212"/>
      <c r="E42" s="212"/>
      <c r="F42" s="212"/>
      <c r="G42" s="212"/>
      <c r="H42" s="212"/>
      <c r="I42" s="212"/>
      <c r="J42" s="212"/>
      <c r="K42" s="212"/>
      <c r="L42" s="212"/>
      <c r="M42" s="212"/>
      <c r="N42" s="212"/>
      <c r="O42" s="212"/>
      <c r="P42" s="212"/>
      <c r="Q42" s="212"/>
      <c r="R42" s="210"/>
      <c r="S42" s="210"/>
      <c r="T42" s="210"/>
      <c r="U42" s="209"/>
    </row>
    <row r="43" spans="1:21">
      <c r="B43" s="212"/>
      <c r="C43" s="212"/>
      <c r="D43" s="212"/>
      <c r="E43" s="212"/>
      <c r="F43" s="212"/>
      <c r="G43" s="212"/>
      <c r="H43" s="212"/>
      <c r="I43" s="212"/>
      <c r="J43" s="212"/>
      <c r="K43" s="212"/>
      <c r="L43" s="212"/>
      <c r="M43" s="212"/>
      <c r="N43" s="212"/>
      <c r="O43" s="212"/>
      <c r="P43" s="212"/>
      <c r="Q43" s="212"/>
      <c r="R43" s="210"/>
      <c r="S43" s="210"/>
      <c r="T43" s="210"/>
      <c r="U43" s="209"/>
    </row>
    <row r="44" spans="1:21">
      <c r="B44" s="212"/>
      <c r="C44" s="212"/>
      <c r="D44" s="212"/>
      <c r="E44" s="212"/>
      <c r="F44" s="212"/>
      <c r="G44" s="212"/>
      <c r="H44" s="212"/>
      <c r="I44" s="212"/>
      <c r="J44" s="212"/>
      <c r="K44" s="212"/>
      <c r="L44" s="212"/>
      <c r="M44" s="212"/>
      <c r="N44" s="212"/>
      <c r="O44" s="212"/>
      <c r="P44" s="212"/>
      <c r="Q44" s="212"/>
      <c r="R44" s="210"/>
      <c r="S44" s="210"/>
      <c r="T44" s="210"/>
      <c r="U44" s="209"/>
    </row>
    <row r="45" spans="1:21">
      <c r="B45" s="212"/>
      <c r="C45" s="212"/>
      <c r="D45" s="212"/>
      <c r="E45" s="212"/>
      <c r="F45" s="212"/>
      <c r="G45" s="212"/>
      <c r="H45" s="212"/>
      <c r="I45" s="212"/>
      <c r="J45" s="212"/>
      <c r="K45" s="212"/>
      <c r="L45" s="212"/>
      <c r="M45" s="212"/>
      <c r="N45" s="212"/>
      <c r="O45" s="212"/>
      <c r="P45" s="212"/>
      <c r="Q45" s="212"/>
      <c r="U45" s="209"/>
    </row>
    <row r="46" spans="1:21">
      <c r="B46" s="212"/>
      <c r="C46" s="212"/>
      <c r="D46" s="212"/>
      <c r="E46" s="212"/>
      <c r="F46" s="212"/>
      <c r="G46" s="212"/>
      <c r="H46" s="212"/>
      <c r="I46" s="212"/>
      <c r="J46" s="212"/>
      <c r="K46" s="212"/>
      <c r="L46" s="212"/>
      <c r="M46" s="212"/>
      <c r="N46" s="212"/>
      <c r="O46" s="212"/>
      <c r="P46" s="212"/>
      <c r="Q46" s="212"/>
      <c r="U46" s="209"/>
    </row>
    <row r="47" spans="1:21">
      <c r="B47" s="212"/>
      <c r="C47" s="212"/>
      <c r="D47" s="212"/>
      <c r="E47" s="212"/>
      <c r="F47" s="212"/>
      <c r="G47" s="212"/>
      <c r="H47" s="212"/>
      <c r="I47" s="212"/>
      <c r="J47" s="212"/>
      <c r="K47" s="212"/>
      <c r="L47" s="212"/>
      <c r="M47" s="212"/>
      <c r="N47" s="212"/>
      <c r="O47" s="212"/>
      <c r="P47" s="212"/>
      <c r="Q47" s="212"/>
      <c r="U47" s="209"/>
    </row>
    <row r="48" spans="1:21">
      <c r="B48" s="212"/>
      <c r="C48" s="212"/>
      <c r="D48" s="212"/>
      <c r="E48" s="212"/>
      <c r="F48" s="212"/>
      <c r="G48" s="212"/>
      <c r="H48" s="212"/>
      <c r="I48" s="212"/>
      <c r="J48" s="212"/>
      <c r="K48" s="212"/>
      <c r="L48" s="212"/>
      <c r="M48" s="212"/>
      <c r="N48" s="212"/>
      <c r="O48" s="212"/>
      <c r="P48" s="212"/>
      <c r="Q48" s="212"/>
      <c r="U48" s="209"/>
    </row>
    <row r="49" spans="2:21">
      <c r="B49" s="212"/>
      <c r="C49" s="212"/>
      <c r="D49" s="212"/>
      <c r="E49" s="212"/>
      <c r="F49" s="212"/>
      <c r="G49" s="212"/>
      <c r="H49" s="212"/>
      <c r="I49" s="212"/>
      <c r="J49" s="212"/>
      <c r="K49" s="212"/>
      <c r="L49" s="212"/>
      <c r="M49" s="212"/>
      <c r="N49" s="212"/>
      <c r="O49" s="212"/>
      <c r="P49" s="212"/>
      <c r="Q49" s="212"/>
      <c r="U49" s="209"/>
    </row>
    <row r="50" spans="2:21">
      <c r="B50" s="212"/>
      <c r="C50" s="212"/>
      <c r="D50" s="212"/>
      <c r="E50" s="212"/>
      <c r="F50" s="212"/>
      <c r="G50" s="212"/>
      <c r="H50" s="212"/>
      <c r="I50" s="212"/>
      <c r="J50" s="212"/>
      <c r="K50" s="212"/>
      <c r="L50" s="212"/>
      <c r="M50" s="212"/>
      <c r="N50" s="212"/>
      <c r="O50" s="212"/>
      <c r="P50" s="212"/>
      <c r="Q50" s="212"/>
      <c r="U50" s="209"/>
    </row>
    <row r="51" spans="2:21">
      <c r="U51" s="209"/>
    </row>
    <row r="52" spans="2:21">
      <c r="U52" s="209"/>
    </row>
    <row r="53" spans="2:21">
      <c r="B53" s="212"/>
      <c r="C53" s="212"/>
      <c r="D53" s="212"/>
      <c r="E53" s="212"/>
      <c r="F53" s="212"/>
      <c r="G53" s="212"/>
      <c r="H53" s="212"/>
      <c r="I53" s="212"/>
      <c r="J53" s="212"/>
      <c r="K53" s="212"/>
      <c r="L53" s="212"/>
      <c r="M53" s="212"/>
      <c r="N53" s="212"/>
      <c r="O53" s="212"/>
      <c r="P53" s="212"/>
      <c r="Q53" s="212"/>
      <c r="U53" s="209"/>
    </row>
    <row r="54" spans="2:21">
      <c r="B54" s="212"/>
      <c r="C54" s="212"/>
      <c r="D54" s="212"/>
      <c r="E54" s="212"/>
      <c r="F54" s="212"/>
      <c r="G54" s="212"/>
      <c r="H54" s="212"/>
      <c r="I54" s="212"/>
      <c r="J54" s="212"/>
      <c r="K54" s="212"/>
      <c r="L54" s="212"/>
      <c r="M54" s="212"/>
      <c r="N54" s="212"/>
      <c r="O54" s="212"/>
      <c r="P54" s="212"/>
      <c r="Q54" s="212"/>
      <c r="U54" s="209"/>
    </row>
    <row r="55" spans="2:21">
      <c r="B55" s="212"/>
      <c r="C55" s="212"/>
      <c r="D55" s="212"/>
      <c r="E55" s="212"/>
      <c r="F55" s="212"/>
      <c r="G55" s="212"/>
      <c r="H55" s="212"/>
      <c r="I55" s="212"/>
      <c r="J55" s="212"/>
      <c r="K55" s="212"/>
      <c r="L55" s="212"/>
      <c r="M55" s="212"/>
      <c r="N55" s="212"/>
      <c r="O55" s="212"/>
      <c r="P55" s="212"/>
      <c r="Q55" s="212"/>
      <c r="U55" s="209"/>
    </row>
    <row r="56" spans="2:21">
      <c r="B56" s="212"/>
      <c r="C56" s="212"/>
      <c r="D56" s="212"/>
      <c r="E56" s="212"/>
      <c r="F56" s="212"/>
      <c r="G56" s="212"/>
      <c r="H56" s="212"/>
      <c r="I56" s="212"/>
      <c r="J56" s="212"/>
      <c r="K56" s="212"/>
      <c r="L56" s="212"/>
      <c r="M56" s="212"/>
      <c r="N56" s="212"/>
      <c r="O56" s="212"/>
      <c r="P56" s="212"/>
      <c r="Q56" s="212"/>
      <c r="U56" s="209"/>
    </row>
    <row r="57" spans="2:21">
      <c r="B57" s="212"/>
      <c r="C57" s="212"/>
      <c r="D57" s="212"/>
      <c r="E57" s="212"/>
      <c r="F57" s="212"/>
      <c r="G57" s="212"/>
      <c r="H57" s="212"/>
      <c r="I57" s="212"/>
      <c r="J57" s="212"/>
      <c r="K57" s="212"/>
      <c r="L57" s="212"/>
      <c r="M57" s="212"/>
      <c r="N57" s="212"/>
      <c r="O57" s="212"/>
      <c r="P57" s="212"/>
      <c r="Q57" s="212"/>
      <c r="U57" s="209"/>
    </row>
    <row r="58" spans="2:21">
      <c r="B58" s="212"/>
      <c r="C58" s="212"/>
      <c r="D58" s="212"/>
      <c r="E58" s="212"/>
      <c r="F58" s="212"/>
      <c r="G58" s="212"/>
      <c r="H58" s="212"/>
      <c r="I58" s="212"/>
      <c r="J58" s="212"/>
      <c r="K58" s="212"/>
      <c r="L58" s="212"/>
      <c r="M58" s="212"/>
      <c r="N58" s="212"/>
      <c r="O58" s="212"/>
      <c r="P58" s="212"/>
      <c r="Q58" s="212"/>
      <c r="U58" s="209"/>
    </row>
    <row r="59" spans="2:21">
      <c r="B59" s="212"/>
      <c r="C59" s="212"/>
      <c r="D59" s="212"/>
      <c r="E59" s="212"/>
      <c r="F59" s="212"/>
      <c r="G59" s="212"/>
      <c r="H59" s="212"/>
      <c r="I59" s="212"/>
      <c r="J59" s="212"/>
      <c r="K59" s="212"/>
      <c r="L59" s="212"/>
      <c r="M59" s="212"/>
      <c r="N59" s="212"/>
      <c r="O59" s="212"/>
      <c r="P59" s="212"/>
      <c r="Q59" s="212"/>
      <c r="U59" s="209"/>
    </row>
    <row r="60" spans="2:21">
      <c r="B60" s="212"/>
      <c r="C60" s="212"/>
      <c r="D60" s="212"/>
      <c r="E60" s="212"/>
      <c r="F60" s="212"/>
      <c r="G60" s="212"/>
      <c r="H60" s="212"/>
      <c r="I60" s="212"/>
      <c r="J60" s="212"/>
      <c r="K60" s="212"/>
      <c r="L60" s="212"/>
      <c r="M60" s="212"/>
      <c r="N60" s="212"/>
      <c r="O60" s="212"/>
      <c r="P60" s="212"/>
      <c r="Q60" s="212"/>
      <c r="U60" s="209"/>
    </row>
    <row r="61" spans="2:21">
      <c r="B61" s="212"/>
      <c r="C61" s="212"/>
      <c r="D61" s="212"/>
      <c r="E61" s="212"/>
      <c r="F61" s="212"/>
      <c r="G61" s="212"/>
      <c r="H61" s="212"/>
      <c r="I61" s="212"/>
      <c r="J61" s="212"/>
      <c r="K61" s="212"/>
      <c r="L61" s="212"/>
      <c r="M61" s="212"/>
      <c r="N61" s="212"/>
      <c r="O61" s="212"/>
      <c r="P61" s="212"/>
      <c r="Q61" s="212"/>
      <c r="U61" s="209"/>
    </row>
    <row r="62" spans="2:21">
      <c r="B62" s="212"/>
      <c r="C62" s="212"/>
      <c r="D62" s="212"/>
      <c r="E62" s="212"/>
      <c r="F62" s="212"/>
      <c r="G62" s="212"/>
      <c r="H62" s="212"/>
      <c r="I62" s="212"/>
      <c r="J62" s="212"/>
      <c r="K62" s="212"/>
      <c r="L62" s="212"/>
      <c r="M62" s="212"/>
      <c r="N62" s="212"/>
      <c r="O62" s="212"/>
      <c r="P62" s="212"/>
      <c r="Q62" s="212"/>
      <c r="U62" s="209"/>
    </row>
    <row r="63" spans="2:21">
      <c r="B63" s="212"/>
      <c r="C63" s="212"/>
      <c r="D63" s="212"/>
      <c r="E63" s="212"/>
      <c r="F63" s="212"/>
      <c r="G63" s="212"/>
      <c r="H63" s="212"/>
      <c r="I63" s="212"/>
      <c r="J63" s="212"/>
      <c r="K63" s="212"/>
      <c r="L63" s="212"/>
      <c r="M63" s="212"/>
      <c r="N63" s="212"/>
      <c r="O63" s="212"/>
      <c r="P63" s="212"/>
      <c r="Q63" s="212"/>
    </row>
  </sheetData>
  <mergeCells count="3">
    <mergeCell ref="A37:O37"/>
    <mergeCell ref="A2:T2"/>
    <mergeCell ref="A1:T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R207"/>
  <sheetViews>
    <sheetView topLeftCell="A82" workbookViewId="0">
      <selection activeCell="U129" sqref="U129"/>
    </sheetView>
  </sheetViews>
  <sheetFormatPr defaultColWidth="9.140625" defaultRowHeight="15"/>
  <cols>
    <col min="1" max="1" width="13.28515625" style="246" customWidth="1"/>
    <col min="2" max="7" width="11.5703125" style="247" customWidth="1"/>
    <col min="8" max="8" width="0.140625" style="247" customWidth="1"/>
    <col min="9" max="9" width="4.28515625" style="247" hidden="1" customWidth="1"/>
    <col min="10" max="15" width="8.7109375" style="247" customWidth="1"/>
    <col min="16" max="16" width="3.140625" style="213" customWidth="1"/>
    <col min="17" max="16384" width="9.140625" style="213"/>
  </cols>
  <sheetData>
    <row r="1" spans="1:18" ht="20.25" customHeight="1">
      <c r="A1" s="779" t="s">
        <v>991</v>
      </c>
      <c r="B1" s="779"/>
      <c r="C1" s="779"/>
      <c r="D1" s="779"/>
      <c r="E1" s="779"/>
      <c r="F1" s="779"/>
      <c r="G1" s="779"/>
      <c r="H1" s="779"/>
      <c r="I1" s="779"/>
      <c r="J1" s="779"/>
      <c r="K1" s="779"/>
      <c r="L1" s="779"/>
      <c r="M1" s="779"/>
      <c r="N1" s="779"/>
      <c r="O1" s="779"/>
    </row>
    <row r="2" spans="1:18" s="215" customFormat="1" ht="14.25" customHeight="1">
      <c r="A2" s="780" t="s">
        <v>992</v>
      </c>
      <c r="B2" s="780"/>
      <c r="C2" s="780"/>
      <c r="D2" s="780"/>
      <c r="E2" s="780"/>
      <c r="F2" s="780"/>
      <c r="G2" s="780"/>
      <c r="H2" s="780"/>
      <c r="I2" s="780"/>
      <c r="J2" s="780"/>
      <c r="K2" s="780"/>
      <c r="L2" s="780"/>
      <c r="M2" s="780"/>
      <c r="N2" s="780"/>
      <c r="O2" s="780"/>
      <c r="P2" s="214"/>
      <c r="Q2" s="214"/>
      <c r="R2" s="214"/>
    </row>
    <row r="3" spans="1:18" s="215" customFormat="1" ht="1.5" customHeight="1">
      <c r="A3" s="216"/>
      <c r="B3" s="217"/>
      <c r="C3" s="217"/>
      <c r="D3" s="217"/>
      <c r="E3" s="217"/>
      <c r="F3" s="217"/>
      <c r="G3" s="217"/>
      <c r="H3" s="217"/>
      <c r="I3" s="217"/>
      <c r="J3" s="217"/>
      <c r="K3" s="217"/>
      <c r="L3" s="217"/>
      <c r="M3" s="217"/>
      <c r="N3" s="217"/>
      <c r="O3" s="217"/>
      <c r="P3" s="214"/>
      <c r="Q3" s="214"/>
      <c r="R3" s="214"/>
    </row>
    <row r="4" spans="1:18" s="218" customFormat="1" ht="30" customHeight="1">
      <c r="A4" s="620" t="s">
        <v>332</v>
      </c>
      <c r="B4" s="622" t="s">
        <v>333</v>
      </c>
      <c r="C4" s="674"/>
      <c r="D4" s="623" t="s">
        <v>334</v>
      </c>
      <c r="E4" s="624"/>
      <c r="F4" s="623" t="s">
        <v>335</v>
      </c>
      <c r="G4" s="624"/>
      <c r="H4" s="623" t="s">
        <v>336</v>
      </c>
      <c r="I4" s="624"/>
      <c r="J4" s="623" t="s">
        <v>337</v>
      </c>
      <c r="K4" s="624"/>
      <c r="L4" s="623" t="s">
        <v>338</v>
      </c>
      <c r="M4" s="624"/>
      <c r="N4" s="623" t="s">
        <v>339</v>
      </c>
      <c r="O4" s="625"/>
    </row>
    <row r="5" spans="1:18" s="215" customFormat="1" ht="37.5" customHeight="1">
      <c r="A5" s="621"/>
      <c r="B5" s="219" t="s">
        <v>340</v>
      </c>
      <c r="C5" s="219" t="s">
        <v>341</v>
      </c>
      <c r="D5" s="220" t="s">
        <v>340</v>
      </c>
      <c r="E5" s="221" t="s">
        <v>341</v>
      </c>
      <c r="F5" s="219" t="s">
        <v>340</v>
      </c>
      <c r="G5" s="219" t="s">
        <v>341</v>
      </c>
      <c r="H5" s="220" t="s">
        <v>340</v>
      </c>
      <c r="I5" s="221" t="s">
        <v>341</v>
      </c>
      <c r="J5" s="219" t="s">
        <v>340</v>
      </c>
      <c r="K5" s="219" t="s">
        <v>341</v>
      </c>
      <c r="L5" s="220" t="s">
        <v>340</v>
      </c>
      <c r="M5" s="221" t="s">
        <v>341</v>
      </c>
      <c r="N5" s="219" t="s">
        <v>340</v>
      </c>
      <c r="O5" s="219" t="s">
        <v>341</v>
      </c>
      <c r="P5" s="214"/>
      <c r="Q5" s="214"/>
      <c r="R5" s="214"/>
    </row>
    <row r="6" spans="1:18" s="215" customFormat="1" ht="20.25" customHeight="1">
      <c r="A6" s="222" t="s">
        <v>4</v>
      </c>
      <c r="B6" s="223">
        <f>SUM(B7:B8)</f>
        <v>0</v>
      </c>
      <c r="C6" s="223">
        <f t="shared" ref="C6:F6" si="0">SUM(C7:C8)</f>
        <v>0</v>
      </c>
      <c r="D6" s="224">
        <f t="shared" si="0"/>
        <v>0</v>
      </c>
      <c r="E6" s="225">
        <f t="shared" si="0"/>
        <v>0</v>
      </c>
      <c r="F6" s="226">
        <f t="shared" si="0"/>
        <v>0</v>
      </c>
      <c r="G6" s="226">
        <f>SUM(G7:G8)</f>
        <v>0</v>
      </c>
      <c r="H6" s="224">
        <v>0</v>
      </c>
      <c r="I6" s="225">
        <v>0</v>
      </c>
      <c r="J6" s="226">
        <f t="shared" ref="J6:L6" si="1">SUM(J7:J8)</f>
        <v>0</v>
      </c>
      <c r="K6" s="226">
        <f t="shared" si="1"/>
        <v>0</v>
      </c>
      <c r="L6" s="224">
        <f t="shared" si="1"/>
        <v>0</v>
      </c>
      <c r="M6" s="225">
        <f>SUM(M7:M8)</f>
        <v>0</v>
      </c>
      <c r="N6" s="223">
        <f t="shared" ref="N6:O6" si="2">SUM(N7:N8)</f>
        <v>0</v>
      </c>
      <c r="O6" s="226">
        <f t="shared" si="2"/>
        <v>0</v>
      </c>
      <c r="P6" s="214"/>
      <c r="Q6" s="214"/>
      <c r="R6" s="214"/>
    </row>
    <row r="7" spans="1:18" s="215" customFormat="1" ht="20.25" customHeight="1">
      <c r="A7" s="222" t="s">
        <v>342</v>
      </c>
      <c r="B7" s="501"/>
      <c r="C7" s="502"/>
      <c r="D7" s="503"/>
      <c r="E7" s="504"/>
      <c r="F7" s="503"/>
      <c r="G7" s="504"/>
      <c r="H7" s="501"/>
      <c r="I7" s="501"/>
      <c r="J7" s="505"/>
      <c r="K7" s="506"/>
      <c r="L7" s="507"/>
      <c r="M7" s="508"/>
      <c r="N7" s="505"/>
      <c r="O7" s="506"/>
      <c r="P7" s="214"/>
      <c r="Q7" s="214"/>
      <c r="R7" s="214"/>
    </row>
    <row r="8" spans="1:18" s="215" customFormat="1" ht="20.25" customHeight="1">
      <c r="A8" s="222" t="s">
        <v>343</v>
      </c>
      <c r="B8" s="226">
        <f>SUM(B9:B28)</f>
        <v>0</v>
      </c>
      <c r="C8" s="226">
        <f t="shared" ref="C8:G8" si="3">SUM(C9:C28)</f>
        <v>0</v>
      </c>
      <c r="D8" s="224">
        <f t="shared" si="3"/>
        <v>0</v>
      </c>
      <c r="E8" s="225">
        <f t="shared" si="3"/>
        <v>0</v>
      </c>
      <c r="F8" s="226">
        <f t="shared" si="3"/>
        <v>0</v>
      </c>
      <c r="G8" s="226">
        <f t="shared" si="3"/>
        <v>0</v>
      </c>
      <c r="H8" s="224">
        <v>0</v>
      </c>
      <c r="I8" s="225">
        <v>0</v>
      </c>
      <c r="J8" s="226">
        <f t="shared" ref="J8:O8" si="4">SUM(J9:J28)</f>
        <v>0</v>
      </c>
      <c r="K8" s="226">
        <f t="shared" si="4"/>
        <v>0</v>
      </c>
      <c r="L8" s="224">
        <f t="shared" si="4"/>
        <v>0</v>
      </c>
      <c r="M8" s="225">
        <f t="shared" si="4"/>
        <v>0</v>
      </c>
      <c r="N8" s="226">
        <f t="shared" si="4"/>
        <v>0</v>
      </c>
      <c r="O8" s="226">
        <f t="shared" si="4"/>
        <v>0</v>
      </c>
      <c r="P8" s="214"/>
      <c r="Q8" s="214"/>
      <c r="R8" s="214"/>
    </row>
    <row r="9" spans="1:18" s="215" customFormat="1" ht="20.25" customHeight="1">
      <c r="A9" s="227" t="s">
        <v>34</v>
      </c>
      <c r="B9" s="483"/>
      <c r="C9" s="483"/>
      <c r="D9" s="484"/>
      <c r="E9" s="485"/>
      <c r="F9" s="484"/>
      <c r="G9" s="485"/>
      <c r="H9" s="486"/>
      <c r="I9" s="486"/>
      <c r="J9" s="487"/>
      <c r="K9" s="488"/>
      <c r="L9" s="489"/>
      <c r="M9" s="490"/>
      <c r="N9" s="487"/>
      <c r="O9" s="488"/>
      <c r="P9" s="214"/>
      <c r="Q9" s="214"/>
      <c r="R9" s="214"/>
    </row>
    <row r="10" spans="1:18" s="215" customFormat="1" ht="20.25" customHeight="1">
      <c r="A10" s="227" t="s">
        <v>344</v>
      </c>
      <c r="B10" s="483"/>
      <c r="C10" s="483"/>
      <c r="D10" s="484"/>
      <c r="E10" s="485"/>
      <c r="F10" s="484"/>
      <c r="G10" s="485"/>
      <c r="H10" s="486"/>
      <c r="I10" s="486"/>
      <c r="J10" s="487"/>
      <c r="K10" s="488"/>
      <c r="L10" s="489"/>
      <c r="M10" s="490"/>
      <c r="N10" s="487"/>
      <c r="O10" s="488"/>
      <c r="P10" s="214"/>
      <c r="Q10" s="214"/>
      <c r="R10" s="214"/>
    </row>
    <row r="11" spans="1:18" s="215" customFormat="1" ht="20.25" customHeight="1">
      <c r="A11" s="227" t="s">
        <v>345</v>
      </c>
      <c r="B11" s="483"/>
      <c r="C11" s="483"/>
      <c r="D11" s="484"/>
      <c r="E11" s="485"/>
      <c r="F11" s="484"/>
      <c r="G11" s="485"/>
      <c r="H11" s="486"/>
      <c r="I11" s="486"/>
      <c r="J11" s="487"/>
      <c r="K11" s="488"/>
      <c r="L11" s="489"/>
      <c r="M11" s="490"/>
      <c r="N11" s="487"/>
      <c r="O11" s="488"/>
      <c r="P11" s="214"/>
      <c r="Q11" s="214"/>
      <c r="R11" s="214"/>
    </row>
    <row r="12" spans="1:18" s="215" customFormat="1" ht="20.25" customHeight="1">
      <c r="A12" s="227" t="s">
        <v>37</v>
      </c>
      <c r="B12" s="483"/>
      <c r="C12" s="483"/>
      <c r="D12" s="484"/>
      <c r="E12" s="485"/>
      <c r="F12" s="484"/>
      <c r="G12" s="485"/>
      <c r="H12" s="486"/>
      <c r="I12" s="486"/>
      <c r="J12" s="487"/>
      <c r="K12" s="488"/>
      <c r="L12" s="489"/>
      <c r="M12" s="490"/>
      <c r="N12" s="487"/>
      <c r="O12" s="488"/>
      <c r="P12" s="214"/>
      <c r="Q12" s="214"/>
      <c r="R12" s="214"/>
    </row>
    <row r="13" spans="1:18" s="215" customFormat="1" ht="20.25" customHeight="1">
      <c r="A13" s="227" t="s">
        <v>39</v>
      </c>
      <c r="B13" s="483"/>
      <c r="C13" s="483"/>
      <c r="D13" s="484"/>
      <c r="E13" s="485"/>
      <c r="F13" s="484"/>
      <c r="G13" s="485"/>
      <c r="H13" s="486"/>
      <c r="I13" s="486"/>
      <c r="J13" s="487"/>
      <c r="K13" s="488"/>
      <c r="L13" s="489"/>
      <c r="M13" s="490"/>
      <c r="N13" s="487"/>
      <c r="O13" s="488"/>
      <c r="P13" s="214"/>
      <c r="Q13" s="214"/>
      <c r="R13" s="214"/>
    </row>
    <row r="14" spans="1:18" s="229" customFormat="1" ht="20.25" customHeight="1">
      <c r="A14" s="227" t="s">
        <v>41</v>
      </c>
      <c r="B14" s="483"/>
      <c r="C14" s="483"/>
      <c r="D14" s="484"/>
      <c r="E14" s="485"/>
      <c r="F14" s="484"/>
      <c r="G14" s="485"/>
      <c r="H14" s="486"/>
      <c r="I14" s="486"/>
      <c r="J14" s="487"/>
      <c r="K14" s="488"/>
      <c r="L14" s="489"/>
      <c r="M14" s="490"/>
      <c r="N14" s="487"/>
      <c r="O14" s="488"/>
      <c r="P14" s="228"/>
      <c r="Q14" s="228"/>
      <c r="R14" s="228"/>
    </row>
    <row r="15" spans="1:18" s="229" customFormat="1" ht="20.25" customHeight="1">
      <c r="A15" s="227" t="s">
        <v>346</v>
      </c>
      <c r="B15" s="483"/>
      <c r="C15" s="483"/>
      <c r="D15" s="484"/>
      <c r="E15" s="485"/>
      <c r="F15" s="484"/>
      <c r="G15" s="485"/>
      <c r="H15" s="486"/>
      <c r="I15" s="486"/>
      <c r="J15" s="487"/>
      <c r="K15" s="488"/>
      <c r="L15" s="489"/>
      <c r="M15" s="490"/>
      <c r="N15" s="487"/>
      <c r="O15" s="488"/>
      <c r="P15" s="228"/>
      <c r="Q15" s="228"/>
      <c r="R15" s="228"/>
    </row>
    <row r="16" spans="1:18" s="229" customFormat="1" ht="20.25" customHeight="1">
      <c r="A16" s="227" t="s">
        <v>43</v>
      </c>
      <c r="B16" s="483"/>
      <c r="C16" s="483"/>
      <c r="D16" s="484"/>
      <c r="E16" s="485"/>
      <c r="F16" s="484"/>
      <c r="G16" s="485"/>
      <c r="H16" s="486"/>
      <c r="I16" s="486"/>
      <c r="J16" s="487"/>
      <c r="K16" s="488"/>
      <c r="L16" s="489"/>
      <c r="M16" s="490"/>
      <c r="N16" s="487"/>
      <c r="O16" s="488"/>
      <c r="P16" s="228"/>
      <c r="Q16" s="228"/>
      <c r="R16" s="228"/>
    </row>
    <row r="17" spans="1:18" s="229" customFormat="1">
      <c r="A17" s="227" t="s">
        <v>44</v>
      </c>
      <c r="B17" s="491"/>
      <c r="C17" s="483"/>
      <c r="D17" s="484"/>
      <c r="E17" s="485"/>
      <c r="F17" s="484"/>
      <c r="G17" s="485"/>
      <c r="H17" s="486"/>
      <c r="I17" s="486"/>
      <c r="J17" s="487"/>
      <c r="K17" s="488"/>
      <c r="L17" s="489"/>
      <c r="M17" s="490"/>
      <c r="N17" s="487"/>
      <c r="O17" s="488"/>
      <c r="P17" s="228"/>
      <c r="Q17" s="228"/>
      <c r="R17" s="228"/>
    </row>
    <row r="18" spans="1:18" s="229" customFormat="1">
      <c r="A18" s="227" t="s">
        <v>347</v>
      </c>
      <c r="B18" s="483"/>
      <c r="C18" s="483"/>
      <c r="D18" s="484"/>
      <c r="E18" s="485"/>
      <c r="F18" s="484"/>
      <c r="G18" s="485"/>
      <c r="H18" s="486"/>
      <c r="I18" s="486"/>
      <c r="J18" s="487"/>
      <c r="K18" s="488"/>
      <c r="L18" s="489"/>
      <c r="M18" s="490"/>
      <c r="N18" s="487"/>
      <c r="O18" s="488"/>
      <c r="P18" s="228"/>
      <c r="Q18" s="228"/>
      <c r="R18" s="228"/>
    </row>
    <row r="19" spans="1:18" s="229" customFormat="1">
      <c r="A19" s="227" t="s">
        <v>46</v>
      </c>
      <c r="B19" s="491"/>
      <c r="C19" s="491"/>
      <c r="D19" s="484"/>
      <c r="E19" s="485"/>
      <c r="F19" s="484"/>
      <c r="G19" s="485"/>
      <c r="H19" s="486"/>
      <c r="I19" s="486"/>
      <c r="J19" s="487"/>
      <c r="K19" s="488"/>
      <c r="L19" s="489"/>
      <c r="M19" s="490"/>
      <c r="N19" s="487"/>
      <c r="O19" s="488"/>
      <c r="P19" s="228"/>
      <c r="Q19" s="228"/>
      <c r="R19" s="228"/>
    </row>
    <row r="20" spans="1:18" s="229" customFormat="1">
      <c r="A20" s="227" t="s">
        <v>48</v>
      </c>
      <c r="B20" s="491"/>
      <c r="C20" s="483"/>
      <c r="D20" s="484"/>
      <c r="E20" s="485"/>
      <c r="F20" s="484"/>
      <c r="G20" s="485"/>
      <c r="H20" s="486"/>
      <c r="I20" s="486"/>
      <c r="J20" s="487"/>
      <c r="K20" s="488"/>
      <c r="L20" s="489"/>
      <c r="M20" s="490"/>
      <c r="N20" s="487"/>
      <c r="O20" s="488"/>
      <c r="P20" s="228"/>
      <c r="Q20" s="228"/>
      <c r="R20" s="228"/>
    </row>
    <row r="21" spans="1:18">
      <c r="A21" s="227" t="s">
        <v>50</v>
      </c>
      <c r="B21" s="491"/>
      <c r="C21" s="483"/>
      <c r="D21" s="484"/>
      <c r="E21" s="485"/>
      <c r="F21" s="484"/>
      <c r="G21" s="485"/>
      <c r="H21" s="486"/>
      <c r="I21" s="486"/>
      <c r="J21" s="487"/>
      <c r="K21" s="488"/>
      <c r="L21" s="489"/>
      <c r="M21" s="490"/>
      <c r="N21" s="487"/>
      <c r="O21" s="488"/>
      <c r="P21" s="230"/>
      <c r="Q21" s="230"/>
      <c r="R21" s="230"/>
    </row>
    <row r="22" spans="1:18">
      <c r="A22" s="227" t="s">
        <v>348</v>
      </c>
      <c r="B22" s="483"/>
      <c r="C22" s="483"/>
      <c r="D22" s="484"/>
      <c r="E22" s="485"/>
      <c r="F22" s="484"/>
      <c r="G22" s="485"/>
      <c r="H22" s="486"/>
      <c r="I22" s="486"/>
      <c r="J22" s="487"/>
      <c r="K22" s="488"/>
      <c r="L22" s="489"/>
      <c r="M22" s="490"/>
      <c r="N22" s="487"/>
      <c r="O22" s="488"/>
      <c r="P22" s="230"/>
      <c r="Q22" s="230"/>
      <c r="R22" s="230"/>
    </row>
    <row r="23" spans="1:18">
      <c r="A23" s="227" t="s">
        <v>349</v>
      </c>
      <c r="B23" s="483"/>
      <c r="C23" s="483"/>
      <c r="D23" s="484"/>
      <c r="E23" s="485"/>
      <c r="F23" s="484"/>
      <c r="G23" s="485"/>
      <c r="H23" s="486"/>
      <c r="I23" s="486"/>
      <c r="J23" s="487"/>
      <c r="K23" s="488"/>
      <c r="L23" s="489"/>
      <c r="M23" s="490"/>
      <c r="N23" s="487"/>
      <c r="O23" s="488"/>
    </row>
    <row r="24" spans="1:18">
      <c r="A24" s="227" t="s">
        <v>54</v>
      </c>
      <c r="B24" s="483"/>
      <c r="C24" s="483"/>
      <c r="D24" s="484"/>
      <c r="E24" s="485"/>
      <c r="F24" s="484"/>
      <c r="G24" s="485"/>
      <c r="H24" s="486"/>
      <c r="I24" s="486"/>
      <c r="J24" s="487"/>
      <c r="K24" s="488"/>
      <c r="L24" s="489"/>
      <c r="M24" s="490"/>
      <c r="N24" s="487"/>
      <c r="O24" s="488"/>
    </row>
    <row r="25" spans="1:18">
      <c r="A25" s="227" t="s">
        <v>55</v>
      </c>
      <c r="B25" s="483"/>
      <c r="C25" s="483"/>
      <c r="D25" s="484"/>
      <c r="E25" s="485"/>
      <c r="F25" s="484"/>
      <c r="G25" s="485"/>
      <c r="H25" s="486"/>
      <c r="I25" s="486"/>
      <c r="J25" s="487"/>
      <c r="K25" s="488"/>
      <c r="L25" s="489"/>
      <c r="M25" s="490"/>
      <c r="N25" s="487"/>
      <c r="O25" s="488"/>
    </row>
    <row r="26" spans="1:18">
      <c r="A26" s="227" t="s">
        <v>350</v>
      </c>
      <c r="B26" s="483"/>
      <c r="C26" s="483"/>
      <c r="D26" s="484"/>
      <c r="E26" s="485"/>
      <c r="F26" s="484"/>
      <c r="G26" s="485"/>
      <c r="H26" s="486"/>
      <c r="I26" s="486"/>
      <c r="J26" s="487"/>
      <c r="K26" s="488"/>
      <c r="L26" s="489"/>
      <c r="M26" s="490"/>
      <c r="N26" s="487"/>
      <c r="O26" s="488"/>
    </row>
    <row r="27" spans="1:18">
      <c r="A27" s="227" t="s">
        <v>351</v>
      </c>
      <c r="B27" s="483"/>
      <c r="C27" s="483"/>
      <c r="D27" s="484"/>
      <c r="E27" s="485"/>
      <c r="F27" s="484"/>
      <c r="G27" s="485"/>
      <c r="H27" s="486"/>
      <c r="I27" s="486"/>
      <c r="J27" s="487"/>
      <c r="K27" s="488"/>
      <c r="L27" s="489"/>
      <c r="M27" s="490"/>
      <c r="N27" s="487"/>
      <c r="O27" s="488"/>
    </row>
    <row r="28" spans="1:18">
      <c r="A28" s="231" t="s">
        <v>58</v>
      </c>
      <c r="B28" s="492"/>
      <c r="C28" s="493"/>
      <c r="D28" s="494"/>
      <c r="E28" s="495"/>
      <c r="F28" s="494"/>
      <c r="G28" s="495"/>
      <c r="H28" s="496"/>
      <c r="I28" s="496"/>
      <c r="J28" s="497"/>
      <c r="K28" s="498"/>
      <c r="L28" s="499"/>
      <c r="M28" s="500"/>
      <c r="N28" s="497"/>
      <c r="O28" s="498"/>
    </row>
    <row r="29" spans="1:18">
      <c r="A29" s="232" t="s">
        <v>352</v>
      </c>
      <c r="B29" s="233"/>
      <c r="C29" s="233"/>
      <c r="D29" s="233"/>
      <c r="E29" s="233"/>
      <c r="F29" s="233"/>
      <c r="G29" s="233"/>
      <c r="H29" s="233"/>
      <c r="I29" s="233"/>
      <c r="J29" s="233"/>
      <c r="K29" s="233"/>
      <c r="L29" s="233"/>
      <c r="M29" s="233"/>
      <c r="N29" s="233"/>
      <c r="O29" s="233"/>
    </row>
    <row r="30" spans="1:18" ht="18.75">
      <c r="A30" s="234" t="s">
        <v>353</v>
      </c>
      <c r="B30" s="233"/>
      <c r="C30" s="233"/>
      <c r="D30" s="233"/>
      <c r="E30" s="233"/>
      <c r="F30" s="233"/>
      <c r="G30" s="233"/>
      <c r="H30" s="233"/>
      <c r="I30" s="233"/>
      <c r="J30" s="233"/>
      <c r="K30" s="233"/>
      <c r="L30" s="233"/>
      <c r="M30" s="233"/>
      <c r="N30" s="233"/>
      <c r="O30" s="235" t="s">
        <v>354</v>
      </c>
    </row>
    <row r="31" spans="1:18" ht="18.75">
      <c r="A31" s="234"/>
      <c r="B31" s="233"/>
      <c r="C31" s="233"/>
      <c r="D31" s="233"/>
      <c r="E31" s="233"/>
      <c r="F31" s="233"/>
      <c r="G31" s="233"/>
      <c r="H31" s="233"/>
      <c r="I31" s="233"/>
      <c r="J31" s="233"/>
      <c r="K31" s="233"/>
      <c r="L31" s="233"/>
      <c r="M31" s="233"/>
      <c r="N31" s="233"/>
      <c r="O31" s="235"/>
    </row>
    <row r="32" spans="1:18" ht="20.25" customHeight="1">
      <c r="A32" s="779" t="s">
        <v>993</v>
      </c>
      <c r="B32" s="779"/>
      <c r="C32" s="779"/>
      <c r="D32" s="779"/>
      <c r="E32" s="779"/>
      <c r="F32" s="779"/>
      <c r="G32" s="779"/>
      <c r="H32" s="779"/>
      <c r="I32" s="779"/>
      <c r="J32" s="779"/>
      <c r="K32" s="779"/>
      <c r="L32" s="779"/>
      <c r="M32" s="779"/>
      <c r="N32" s="779"/>
      <c r="O32" s="779"/>
    </row>
    <row r="33" spans="1:18" s="215" customFormat="1" ht="14.25" customHeight="1">
      <c r="A33" s="780" t="s">
        <v>994</v>
      </c>
      <c r="B33" s="780"/>
      <c r="C33" s="780"/>
      <c r="D33" s="780"/>
      <c r="E33" s="780"/>
      <c r="F33" s="780"/>
      <c r="G33" s="780"/>
      <c r="H33" s="780"/>
      <c r="I33" s="780"/>
      <c r="J33" s="780"/>
      <c r="K33" s="780"/>
      <c r="L33" s="780"/>
      <c r="M33" s="780"/>
      <c r="N33" s="780"/>
      <c r="O33" s="780"/>
      <c r="P33" s="214"/>
      <c r="Q33" s="214"/>
      <c r="R33" s="214"/>
    </row>
    <row r="34" spans="1:18" s="215" customFormat="1" ht="1.5" customHeight="1">
      <c r="A34" s="216"/>
      <c r="B34" s="217"/>
      <c r="C34" s="217"/>
      <c r="D34" s="217"/>
      <c r="E34" s="217"/>
      <c r="F34" s="217"/>
      <c r="G34" s="217"/>
      <c r="H34" s="217"/>
      <c r="I34" s="217"/>
      <c r="J34" s="217"/>
      <c r="K34" s="217"/>
      <c r="L34" s="217"/>
      <c r="M34" s="217"/>
      <c r="N34" s="217"/>
      <c r="O34" s="217"/>
      <c r="P34" s="214"/>
      <c r="Q34" s="214"/>
      <c r="R34" s="214"/>
    </row>
    <row r="35" spans="1:18" s="218" customFormat="1" ht="30" customHeight="1">
      <c r="A35" s="620" t="s">
        <v>332</v>
      </c>
      <c r="B35" s="622" t="s">
        <v>333</v>
      </c>
      <c r="C35" s="674"/>
      <c r="D35" s="623" t="s">
        <v>334</v>
      </c>
      <c r="E35" s="624"/>
      <c r="F35" s="623" t="s">
        <v>335</v>
      </c>
      <c r="G35" s="624"/>
      <c r="H35" s="623" t="s">
        <v>336</v>
      </c>
      <c r="I35" s="624"/>
      <c r="J35" s="623" t="s">
        <v>337</v>
      </c>
      <c r="K35" s="624"/>
      <c r="L35" s="623" t="s">
        <v>338</v>
      </c>
      <c r="M35" s="624"/>
      <c r="N35" s="623" t="s">
        <v>339</v>
      </c>
      <c r="O35" s="625"/>
    </row>
    <row r="36" spans="1:18" s="215" customFormat="1" ht="37.5" customHeight="1">
      <c r="A36" s="621"/>
      <c r="B36" s="219" t="s">
        <v>340</v>
      </c>
      <c r="C36" s="219" t="s">
        <v>341</v>
      </c>
      <c r="D36" s="220" t="s">
        <v>340</v>
      </c>
      <c r="E36" s="221" t="s">
        <v>341</v>
      </c>
      <c r="F36" s="219" t="s">
        <v>340</v>
      </c>
      <c r="G36" s="219" t="s">
        <v>341</v>
      </c>
      <c r="H36" s="220" t="s">
        <v>340</v>
      </c>
      <c r="I36" s="221" t="s">
        <v>341</v>
      </c>
      <c r="J36" s="219" t="s">
        <v>340</v>
      </c>
      <c r="K36" s="219" t="s">
        <v>341</v>
      </c>
      <c r="L36" s="220" t="s">
        <v>340</v>
      </c>
      <c r="M36" s="221" t="s">
        <v>341</v>
      </c>
      <c r="N36" s="219" t="s">
        <v>340</v>
      </c>
      <c r="O36" s="219" t="s">
        <v>341</v>
      </c>
      <c r="P36" s="214"/>
      <c r="Q36" s="214"/>
      <c r="R36" s="214"/>
    </row>
    <row r="37" spans="1:18" s="215" customFormat="1" ht="20.25" customHeight="1">
      <c r="A37" s="222" t="s">
        <v>4</v>
      </c>
      <c r="B37" s="223">
        <f>SUM(B38:B39)</f>
        <v>0</v>
      </c>
      <c r="C37" s="223">
        <f t="shared" ref="C37:F37" si="5">SUM(C38:C39)</f>
        <v>0</v>
      </c>
      <c r="D37" s="224">
        <f t="shared" si="5"/>
        <v>0</v>
      </c>
      <c r="E37" s="225">
        <f t="shared" si="5"/>
        <v>0</v>
      </c>
      <c r="F37" s="226">
        <f t="shared" si="5"/>
        <v>0</v>
      </c>
      <c r="G37" s="226">
        <f>SUM(G38:G39)</f>
        <v>0</v>
      </c>
      <c r="H37" s="224">
        <v>0</v>
      </c>
      <c r="I37" s="225">
        <v>0</v>
      </c>
      <c r="J37" s="226">
        <f t="shared" ref="J37:L37" si="6">SUM(J38:J39)</f>
        <v>0</v>
      </c>
      <c r="K37" s="226">
        <f t="shared" si="6"/>
        <v>0</v>
      </c>
      <c r="L37" s="224">
        <f t="shared" si="6"/>
        <v>0</v>
      </c>
      <c r="M37" s="225">
        <f>SUM(M38:M39)</f>
        <v>0</v>
      </c>
      <c r="N37" s="223">
        <f t="shared" ref="N37:O37" si="7">SUM(N38:N39)</f>
        <v>0</v>
      </c>
      <c r="O37" s="226">
        <f t="shared" si="7"/>
        <v>0</v>
      </c>
      <c r="P37" s="214"/>
      <c r="Q37" s="214"/>
      <c r="R37" s="214"/>
    </row>
    <row r="38" spans="1:18" s="215" customFormat="1" ht="20.25" customHeight="1">
      <c r="A38" s="222" t="s">
        <v>342</v>
      </c>
      <c r="B38" s="501"/>
      <c r="C38" s="502"/>
      <c r="D38" s="503"/>
      <c r="E38" s="504"/>
      <c r="F38" s="503"/>
      <c r="G38" s="504"/>
      <c r="H38" s="501"/>
      <c r="I38" s="501"/>
      <c r="J38" s="505"/>
      <c r="K38" s="506"/>
      <c r="L38" s="507"/>
      <c r="M38" s="508"/>
      <c r="N38" s="505"/>
      <c r="O38" s="506"/>
      <c r="P38" s="214"/>
      <c r="Q38" s="214"/>
      <c r="R38" s="214"/>
    </row>
    <row r="39" spans="1:18" s="215" customFormat="1" ht="20.25" customHeight="1">
      <c r="A39" s="222" t="s">
        <v>343</v>
      </c>
      <c r="B39" s="226">
        <f>SUM(B40:B59)</f>
        <v>0</v>
      </c>
      <c r="C39" s="226">
        <f t="shared" ref="C39:G39" si="8">SUM(C40:C59)</f>
        <v>0</v>
      </c>
      <c r="D39" s="224">
        <f t="shared" si="8"/>
        <v>0</v>
      </c>
      <c r="E39" s="225">
        <f t="shared" si="8"/>
        <v>0</v>
      </c>
      <c r="F39" s="226">
        <f t="shared" si="8"/>
        <v>0</v>
      </c>
      <c r="G39" s="226">
        <f t="shared" si="8"/>
        <v>0</v>
      </c>
      <c r="H39" s="224">
        <v>0</v>
      </c>
      <c r="I39" s="225">
        <v>0</v>
      </c>
      <c r="J39" s="226">
        <f t="shared" ref="J39:O39" si="9">SUM(J40:J59)</f>
        <v>0</v>
      </c>
      <c r="K39" s="226">
        <f t="shared" si="9"/>
        <v>0</v>
      </c>
      <c r="L39" s="224">
        <f t="shared" si="9"/>
        <v>0</v>
      </c>
      <c r="M39" s="225">
        <f t="shared" si="9"/>
        <v>0</v>
      </c>
      <c r="N39" s="226">
        <f t="shared" si="9"/>
        <v>0</v>
      </c>
      <c r="O39" s="226">
        <f t="shared" si="9"/>
        <v>0</v>
      </c>
      <c r="P39" s="214"/>
      <c r="Q39" s="214"/>
      <c r="R39" s="214"/>
    </row>
    <row r="40" spans="1:18" s="215" customFormat="1" ht="20.25" customHeight="1">
      <c r="A40" s="227" t="s">
        <v>34</v>
      </c>
      <c r="B40" s="483"/>
      <c r="C40" s="483"/>
      <c r="D40" s="484"/>
      <c r="E40" s="485"/>
      <c r="F40" s="484"/>
      <c r="G40" s="485"/>
      <c r="H40" s="486"/>
      <c r="I40" s="486"/>
      <c r="J40" s="487"/>
      <c r="K40" s="488"/>
      <c r="L40" s="489"/>
      <c r="M40" s="490"/>
      <c r="N40" s="487"/>
      <c r="O40" s="488"/>
      <c r="P40" s="214"/>
      <c r="Q40" s="214"/>
      <c r="R40" s="214"/>
    </row>
    <row r="41" spans="1:18" s="215" customFormat="1" ht="20.25" customHeight="1">
      <c r="A41" s="227" t="s">
        <v>344</v>
      </c>
      <c r="B41" s="483"/>
      <c r="C41" s="483"/>
      <c r="D41" s="484"/>
      <c r="E41" s="485"/>
      <c r="F41" s="484"/>
      <c r="G41" s="485"/>
      <c r="H41" s="486"/>
      <c r="I41" s="486"/>
      <c r="J41" s="487"/>
      <c r="K41" s="488"/>
      <c r="L41" s="489"/>
      <c r="M41" s="490"/>
      <c r="N41" s="487"/>
      <c r="O41" s="488"/>
      <c r="P41" s="214"/>
      <c r="Q41" s="214"/>
      <c r="R41" s="214"/>
    </row>
    <row r="42" spans="1:18" s="215" customFormat="1" ht="20.25" customHeight="1">
      <c r="A42" s="227" t="s">
        <v>345</v>
      </c>
      <c r="B42" s="483"/>
      <c r="C42" s="483"/>
      <c r="D42" s="484"/>
      <c r="E42" s="485"/>
      <c r="F42" s="484"/>
      <c r="G42" s="485"/>
      <c r="H42" s="486"/>
      <c r="I42" s="486"/>
      <c r="J42" s="487"/>
      <c r="K42" s="488"/>
      <c r="L42" s="489"/>
      <c r="M42" s="490"/>
      <c r="N42" s="487"/>
      <c r="O42" s="488"/>
      <c r="P42" s="214"/>
      <c r="Q42" s="214"/>
      <c r="R42" s="214"/>
    </row>
    <row r="43" spans="1:18" s="215" customFormat="1" ht="20.25" customHeight="1">
      <c r="A43" s="227" t="s">
        <v>37</v>
      </c>
      <c r="B43" s="483"/>
      <c r="C43" s="483"/>
      <c r="D43" s="484"/>
      <c r="E43" s="485"/>
      <c r="F43" s="484"/>
      <c r="G43" s="485"/>
      <c r="H43" s="486"/>
      <c r="I43" s="486"/>
      <c r="J43" s="487"/>
      <c r="K43" s="488"/>
      <c r="L43" s="489"/>
      <c r="M43" s="490"/>
      <c r="N43" s="487"/>
      <c r="O43" s="488"/>
      <c r="P43" s="214"/>
      <c r="Q43" s="214"/>
      <c r="R43" s="214"/>
    </row>
    <row r="44" spans="1:18" s="215" customFormat="1" ht="20.25" customHeight="1">
      <c r="A44" s="227" t="s">
        <v>39</v>
      </c>
      <c r="B44" s="483"/>
      <c r="C44" s="483"/>
      <c r="D44" s="484"/>
      <c r="E44" s="485"/>
      <c r="F44" s="484"/>
      <c r="G44" s="485"/>
      <c r="H44" s="486"/>
      <c r="I44" s="486"/>
      <c r="J44" s="487"/>
      <c r="K44" s="488"/>
      <c r="L44" s="489"/>
      <c r="M44" s="490"/>
      <c r="N44" s="487"/>
      <c r="O44" s="488"/>
      <c r="P44" s="214"/>
      <c r="Q44" s="214"/>
      <c r="R44" s="214"/>
    </row>
    <row r="45" spans="1:18" s="229" customFormat="1" ht="20.25" customHeight="1">
      <c r="A45" s="227" t="s">
        <v>41</v>
      </c>
      <c r="B45" s="483"/>
      <c r="C45" s="483"/>
      <c r="D45" s="484"/>
      <c r="E45" s="485"/>
      <c r="F45" s="484"/>
      <c r="G45" s="485"/>
      <c r="H45" s="486"/>
      <c r="I45" s="486"/>
      <c r="J45" s="487"/>
      <c r="K45" s="488"/>
      <c r="L45" s="489"/>
      <c r="M45" s="490"/>
      <c r="N45" s="487"/>
      <c r="O45" s="488"/>
      <c r="P45" s="228"/>
      <c r="Q45" s="228"/>
      <c r="R45" s="228"/>
    </row>
    <row r="46" spans="1:18" s="229" customFormat="1" ht="20.25" customHeight="1">
      <c r="A46" s="227" t="s">
        <v>346</v>
      </c>
      <c r="B46" s="483"/>
      <c r="C46" s="483"/>
      <c r="D46" s="484"/>
      <c r="E46" s="485"/>
      <c r="F46" s="484"/>
      <c r="G46" s="485"/>
      <c r="H46" s="486"/>
      <c r="I46" s="486"/>
      <c r="J46" s="487"/>
      <c r="K46" s="488"/>
      <c r="L46" s="489"/>
      <c r="M46" s="490"/>
      <c r="N46" s="487"/>
      <c r="O46" s="488"/>
      <c r="P46" s="228"/>
      <c r="Q46" s="228"/>
      <c r="R46" s="228"/>
    </row>
    <row r="47" spans="1:18" s="229" customFormat="1" ht="20.25" customHeight="1">
      <c r="A47" s="227" t="s">
        <v>43</v>
      </c>
      <c r="B47" s="483"/>
      <c r="C47" s="483"/>
      <c r="D47" s="484"/>
      <c r="E47" s="485"/>
      <c r="F47" s="484"/>
      <c r="G47" s="485"/>
      <c r="H47" s="486"/>
      <c r="I47" s="486"/>
      <c r="J47" s="487"/>
      <c r="K47" s="488"/>
      <c r="L47" s="489"/>
      <c r="M47" s="490"/>
      <c r="N47" s="487"/>
      <c r="O47" s="488"/>
      <c r="P47" s="228"/>
      <c r="Q47" s="228"/>
      <c r="R47" s="228"/>
    </row>
    <row r="48" spans="1:18" s="229" customFormat="1">
      <c r="A48" s="227" t="s">
        <v>44</v>
      </c>
      <c r="B48" s="491"/>
      <c r="C48" s="483"/>
      <c r="D48" s="484"/>
      <c r="E48" s="485"/>
      <c r="F48" s="484"/>
      <c r="G48" s="485"/>
      <c r="H48" s="486"/>
      <c r="I48" s="486"/>
      <c r="J48" s="487"/>
      <c r="K48" s="488"/>
      <c r="L48" s="489"/>
      <c r="M48" s="490"/>
      <c r="N48" s="487"/>
      <c r="O48" s="488"/>
      <c r="P48" s="228"/>
      <c r="Q48" s="228"/>
      <c r="R48" s="228"/>
    </row>
    <row r="49" spans="1:18" s="229" customFormat="1">
      <c r="A49" s="227" t="s">
        <v>347</v>
      </c>
      <c r="B49" s="483"/>
      <c r="C49" s="483"/>
      <c r="D49" s="484"/>
      <c r="E49" s="485"/>
      <c r="F49" s="484"/>
      <c r="G49" s="485"/>
      <c r="H49" s="486"/>
      <c r="I49" s="486"/>
      <c r="J49" s="487"/>
      <c r="K49" s="488"/>
      <c r="L49" s="489"/>
      <c r="M49" s="490"/>
      <c r="N49" s="487"/>
      <c r="O49" s="488"/>
      <c r="P49" s="228"/>
      <c r="Q49" s="228"/>
      <c r="R49" s="228"/>
    </row>
    <row r="50" spans="1:18" s="229" customFormat="1">
      <c r="A50" s="227" t="s">
        <v>46</v>
      </c>
      <c r="B50" s="491"/>
      <c r="C50" s="491"/>
      <c r="D50" s="484"/>
      <c r="E50" s="485"/>
      <c r="F50" s="484"/>
      <c r="G50" s="485"/>
      <c r="H50" s="486"/>
      <c r="I50" s="486"/>
      <c r="J50" s="487"/>
      <c r="K50" s="488"/>
      <c r="L50" s="489"/>
      <c r="M50" s="490"/>
      <c r="N50" s="487"/>
      <c r="O50" s="488"/>
      <c r="P50" s="228"/>
      <c r="Q50" s="228"/>
      <c r="R50" s="228"/>
    </row>
    <row r="51" spans="1:18" s="229" customFormat="1">
      <c r="A51" s="227" t="s">
        <v>48</v>
      </c>
      <c r="B51" s="491"/>
      <c r="C51" s="483"/>
      <c r="D51" s="484"/>
      <c r="E51" s="485"/>
      <c r="F51" s="484"/>
      <c r="G51" s="485"/>
      <c r="H51" s="486"/>
      <c r="I51" s="486"/>
      <c r="J51" s="487"/>
      <c r="K51" s="488"/>
      <c r="L51" s="489"/>
      <c r="M51" s="490"/>
      <c r="N51" s="487"/>
      <c r="O51" s="488"/>
      <c r="P51" s="228"/>
      <c r="Q51" s="228"/>
      <c r="R51" s="228"/>
    </row>
    <row r="52" spans="1:18">
      <c r="A52" s="227" t="s">
        <v>50</v>
      </c>
      <c r="B52" s="491"/>
      <c r="C52" s="483"/>
      <c r="D52" s="484"/>
      <c r="E52" s="485"/>
      <c r="F52" s="484"/>
      <c r="G52" s="485"/>
      <c r="H52" s="486"/>
      <c r="I52" s="486"/>
      <c r="J52" s="487"/>
      <c r="K52" s="488"/>
      <c r="L52" s="489"/>
      <c r="M52" s="490"/>
      <c r="N52" s="487"/>
      <c r="O52" s="488"/>
      <c r="P52" s="230"/>
      <c r="Q52" s="230"/>
      <c r="R52" s="230"/>
    </row>
    <row r="53" spans="1:18">
      <c r="A53" s="227" t="s">
        <v>348</v>
      </c>
      <c r="B53" s="483"/>
      <c r="C53" s="483"/>
      <c r="D53" s="484"/>
      <c r="E53" s="485"/>
      <c r="F53" s="484"/>
      <c r="G53" s="485"/>
      <c r="H53" s="486"/>
      <c r="I53" s="486"/>
      <c r="J53" s="487"/>
      <c r="K53" s="488"/>
      <c r="L53" s="489"/>
      <c r="M53" s="490"/>
      <c r="N53" s="487"/>
      <c r="O53" s="488"/>
      <c r="P53" s="230"/>
      <c r="Q53" s="230"/>
      <c r="R53" s="230"/>
    </row>
    <row r="54" spans="1:18">
      <c r="A54" s="227" t="s">
        <v>349</v>
      </c>
      <c r="B54" s="483"/>
      <c r="C54" s="483"/>
      <c r="D54" s="484"/>
      <c r="E54" s="485"/>
      <c r="F54" s="484"/>
      <c r="G54" s="485"/>
      <c r="H54" s="486"/>
      <c r="I54" s="486"/>
      <c r="J54" s="487"/>
      <c r="K54" s="488"/>
      <c r="L54" s="489"/>
      <c r="M54" s="490"/>
      <c r="N54" s="487"/>
      <c r="O54" s="488"/>
    </row>
    <row r="55" spans="1:18">
      <c r="A55" s="227" t="s">
        <v>54</v>
      </c>
      <c r="B55" s="483"/>
      <c r="C55" s="483"/>
      <c r="D55" s="484"/>
      <c r="E55" s="485"/>
      <c r="F55" s="484"/>
      <c r="G55" s="485"/>
      <c r="H55" s="486"/>
      <c r="I55" s="486"/>
      <c r="J55" s="487"/>
      <c r="K55" s="488"/>
      <c r="L55" s="489"/>
      <c r="M55" s="490"/>
      <c r="N55" s="487"/>
      <c r="O55" s="488"/>
    </row>
    <row r="56" spans="1:18">
      <c r="A56" s="227" t="s">
        <v>55</v>
      </c>
      <c r="B56" s="483"/>
      <c r="C56" s="483"/>
      <c r="D56" s="484"/>
      <c r="E56" s="485"/>
      <c r="F56" s="484"/>
      <c r="G56" s="485"/>
      <c r="H56" s="486"/>
      <c r="I56" s="486"/>
      <c r="J56" s="487"/>
      <c r="K56" s="488"/>
      <c r="L56" s="489"/>
      <c r="M56" s="490"/>
      <c r="N56" s="487"/>
      <c r="O56" s="488"/>
    </row>
    <row r="57" spans="1:18">
      <c r="A57" s="227" t="s">
        <v>350</v>
      </c>
      <c r="B57" s="483"/>
      <c r="C57" s="483"/>
      <c r="D57" s="484"/>
      <c r="E57" s="485"/>
      <c r="F57" s="484"/>
      <c r="G57" s="485"/>
      <c r="H57" s="486"/>
      <c r="I57" s="486"/>
      <c r="J57" s="487"/>
      <c r="K57" s="488"/>
      <c r="L57" s="489"/>
      <c r="M57" s="490"/>
      <c r="N57" s="487"/>
      <c r="O57" s="488"/>
    </row>
    <row r="58" spans="1:18">
      <c r="A58" s="227" t="s">
        <v>351</v>
      </c>
      <c r="B58" s="483"/>
      <c r="C58" s="483"/>
      <c r="D58" s="484"/>
      <c r="E58" s="485"/>
      <c r="F58" s="484"/>
      <c r="G58" s="485"/>
      <c r="H58" s="486"/>
      <c r="I58" s="486"/>
      <c r="J58" s="487"/>
      <c r="K58" s="488"/>
      <c r="L58" s="489"/>
      <c r="M58" s="490"/>
      <c r="N58" s="487"/>
      <c r="O58" s="488"/>
    </row>
    <row r="59" spans="1:18">
      <c r="A59" s="231" t="s">
        <v>58</v>
      </c>
      <c r="B59" s="492"/>
      <c r="C59" s="493"/>
      <c r="D59" s="494"/>
      <c r="E59" s="495"/>
      <c r="F59" s="494"/>
      <c r="G59" s="495"/>
      <c r="H59" s="496"/>
      <c r="I59" s="496"/>
      <c r="J59" s="497"/>
      <c r="K59" s="498"/>
      <c r="L59" s="499"/>
      <c r="M59" s="500"/>
      <c r="N59" s="497"/>
      <c r="O59" s="498"/>
    </row>
    <row r="60" spans="1:18">
      <c r="A60" s="232" t="s">
        <v>352</v>
      </c>
      <c r="B60" s="233"/>
      <c r="C60" s="233"/>
      <c r="D60" s="233"/>
      <c r="E60" s="233"/>
      <c r="F60" s="233"/>
      <c r="G60" s="233"/>
      <c r="H60" s="233"/>
      <c r="I60" s="233"/>
      <c r="J60" s="233"/>
      <c r="K60" s="233"/>
      <c r="L60" s="233"/>
      <c r="M60" s="233"/>
      <c r="N60" s="233"/>
      <c r="O60" s="233"/>
    </row>
    <row r="61" spans="1:18" ht="18.75">
      <c r="A61" s="234" t="s">
        <v>353</v>
      </c>
      <c r="B61" s="233"/>
      <c r="C61" s="233"/>
      <c r="D61" s="233"/>
      <c r="E61" s="233"/>
      <c r="F61" s="233"/>
      <c r="G61" s="233"/>
      <c r="H61" s="233"/>
      <c r="I61" s="233"/>
      <c r="J61" s="233"/>
      <c r="K61" s="233"/>
      <c r="L61" s="233"/>
      <c r="M61" s="233"/>
      <c r="N61" s="233"/>
      <c r="O61" s="235" t="s">
        <v>354</v>
      </c>
    </row>
    <row r="62" spans="1:18" ht="18.75">
      <c r="A62" s="234"/>
      <c r="B62" s="233"/>
      <c r="C62" s="233"/>
      <c r="D62" s="233"/>
      <c r="E62" s="233"/>
      <c r="F62" s="233"/>
      <c r="G62" s="233"/>
      <c r="H62" s="233"/>
      <c r="I62" s="233"/>
      <c r="J62" s="233"/>
      <c r="K62" s="233"/>
      <c r="L62" s="233"/>
      <c r="M62" s="233"/>
      <c r="N62" s="233"/>
      <c r="O62" s="235"/>
    </row>
    <row r="63" spans="1:18" ht="20.25" customHeight="1">
      <c r="A63" s="779" t="s">
        <v>995</v>
      </c>
      <c r="B63" s="779"/>
      <c r="C63" s="779"/>
      <c r="D63" s="779"/>
      <c r="E63" s="779"/>
      <c r="F63" s="779"/>
      <c r="G63" s="779"/>
      <c r="H63" s="779"/>
      <c r="I63" s="779"/>
      <c r="J63" s="779"/>
      <c r="K63" s="779"/>
      <c r="L63" s="779"/>
      <c r="M63" s="779"/>
      <c r="N63" s="779"/>
      <c r="O63" s="779"/>
    </row>
    <row r="64" spans="1:18" s="215" customFormat="1" ht="14.25" customHeight="1">
      <c r="A64" s="780" t="s">
        <v>996</v>
      </c>
      <c r="B64" s="780"/>
      <c r="C64" s="780"/>
      <c r="D64" s="780"/>
      <c r="E64" s="780"/>
      <c r="F64" s="780"/>
      <c r="G64" s="780"/>
      <c r="H64" s="780"/>
      <c r="I64" s="780"/>
      <c r="J64" s="780"/>
      <c r="K64" s="780"/>
      <c r="L64" s="780"/>
      <c r="M64" s="780"/>
      <c r="N64" s="780"/>
      <c r="O64" s="780"/>
      <c r="P64" s="214"/>
      <c r="Q64" s="214"/>
      <c r="R64" s="214"/>
    </row>
    <row r="65" spans="1:18" s="215" customFormat="1" ht="1.5" customHeight="1">
      <c r="A65" s="216"/>
      <c r="B65" s="217"/>
      <c r="C65" s="217"/>
      <c r="D65" s="217"/>
      <c r="E65" s="217"/>
      <c r="F65" s="217"/>
      <c r="G65" s="217"/>
      <c r="H65" s="217"/>
      <c r="I65" s="217"/>
      <c r="J65" s="217"/>
      <c r="K65" s="217"/>
      <c r="L65" s="217"/>
      <c r="M65" s="217"/>
      <c r="N65" s="217"/>
      <c r="O65" s="217"/>
      <c r="P65" s="214"/>
      <c r="Q65" s="214"/>
      <c r="R65" s="214"/>
    </row>
    <row r="66" spans="1:18" s="218" customFormat="1" ht="30" customHeight="1">
      <c r="A66" s="620" t="s">
        <v>332</v>
      </c>
      <c r="B66" s="622" t="s">
        <v>333</v>
      </c>
      <c r="C66" s="674"/>
      <c r="D66" s="623" t="s">
        <v>334</v>
      </c>
      <c r="E66" s="624"/>
      <c r="F66" s="623" t="s">
        <v>335</v>
      </c>
      <c r="G66" s="624"/>
      <c r="H66" s="623" t="s">
        <v>336</v>
      </c>
      <c r="I66" s="624"/>
      <c r="J66" s="623" t="s">
        <v>337</v>
      </c>
      <c r="K66" s="624"/>
      <c r="L66" s="623" t="s">
        <v>338</v>
      </c>
      <c r="M66" s="624"/>
      <c r="N66" s="623" t="s">
        <v>339</v>
      </c>
      <c r="O66" s="625"/>
    </row>
    <row r="67" spans="1:18" s="215" customFormat="1" ht="37.5" customHeight="1">
      <c r="A67" s="621"/>
      <c r="B67" s="219" t="s">
        <v>340</v>
      </c>
      <c r="C67" s="219" t="s">
        <v>341</v>
      </c>
      <c r="D67" s="220" t="s">
        <v>340</v>
      </c>
      <c r="E67" s="221" t="s">
        <v>341</v>
      </c>
      <c r="F67" s="219" t="s">
        <v>340</v>
      </c>
      <c r="G67" s="219" t="s">
        <v>341</v>
      </c>
      <c r="H67" s="220" t="s">
        <v>340</v>
      </c>
      <c r="I67" s="221" t="s">
        <v>341</v>
      </c>
      <c r="J67" s="219" t="s">
        <v>340</v>
      </c>
      <c r="K67" s="219" t="s">
        <v>341</v>
      </c>
      <c r="L67" s="220" t="s">
        <v>340</v>
      </c>
      <c r="M67" s="221" t="s">
        <v>341</v>
      </c>
      <c r="N67" s="219" t="s">
        <v>340</v>
      </c>
      <c r="O67" s="219" t="s">
        <v>341</v>
      </c>
      <c r="P67" s="214"/>
      <c r="Q67" s="214"/>
      <c r="R67" s="214"/>
    </row>
    <row r="68" spans="1:18" s="215" customFormat="1" ht="20.25" customHeight="1">
      <c r="A68" s="222" t="s">
        <v>4</v>
      </c>
      <c r="B68" s="223">
        <f>SUM(B69:B70)</f>
        <v>0</v>
      </c>
      <c r="C68" s="223">
        <f t="shared" ref="C68:F68" si="10">SUM(C69:C70)</f>
        <v>0</v>
      </c>
      <c r="D68" s="224">
        <f t="shared" si="10"/>
        <v>0</v>
      </c>
      <c r="E68" s="225">
        <f t="shared" si="10"/>
        <v>0</v>
      </c>
      <c r="F68" s="226">
        <f t="shared" si="10"/>
        <v>0</v>
      </c>
      <c r="G68" s="226">
        <f>SUM(G69:G70)</f>
        <v>0</v>
      </c>
      <c r="H68" s="224">
        <v>0</v>
      </c>
      <c r="I68" s="225">
        <v>0</v>
      </c>
      <c r="J68" s="226">
        <f t="shared" ref="J68:L68" si="11">SUM(J69:J70)</f>
        <v>0</v>
      </c>
      <c r="K68" s="226">
        <f t="shared" si="11"/>
        <v>0</v>
      </c>
      <c r="L68" s="224">
        <f t="shared" si="11"/>
        <v>0</v>
      </c>
      <c r="M68" s="225">
        <f>SUM(M69:M70)</f>
        <v>0</v>
      </c>
      <c r="N68" s="223">
        <f t="shared" ref="N68:O68" si="12">SUM(N69:N70)</f>
        <v>0</v>
      </c>
      <c r="O68" s="226">
        <f t="shared" si="12"/>
        <v>0</v>
      </c>
      <c r="P68" s="214"/>
      <c r="Q68" s="214"/>
      <c r="R68" s="214"/>
    </row>
    <row r="69" spans="1:18" s="215" customFormat="1" ht="20.25" customHeight="1">
      <c r="A69" s="222" t="s">
        <v>342</v>
      </c>
      <c r="B69" s="501"/>
      <c r="C69" s="502"/>
      <c r="D69" s="503"/>
      <c r="E69" s="504"/>
      <c r="F69" s="503"/>
      <c r="G69" s="504"/>
      <c r="H69" s="501"/>
      <c r="I69" s="501"/>
      <c r="J69" s="505"/>
      <c r="K69" s="506"/>
      <c r="L69" s="507"/>
      <c r="M69" s="508"/>
      <c r="N69" s="505"/>
      <c r="O69" s="506"/>
      <c r="P69" s="214"/>
      <c r="Q69" s="214"/>
      <c r="R69" s="214"/>
    </row>
    <row r="70" spans="1:18" s="215" customFormat="1" ht="20.25" customHeight="1">
      <c r="A70" s="222" t="s">
        <v>343</v>
      </c>
      <c r="B70" s="226">
        <f>SUM(B71:B90)</f>
        <v>0</v>
      </c>
      <c r="C70" s="226">
        <f t="shared" ref="C70:G70" si="13">SUM(C71:C90)</f>
        <v>0</v>
      </c>
      <c r="D70" s="224">
        <f t="shared" si="13"/>
        <v>0</v>
      </c>
      <c r="E70" s="225">
        <f t="shared" si="13"/>
        <v>0</v>
      </c>
      <c r="F70" s="226">
        <f t="shared" si="13"/>
        <v>0</v>
      </c>
      <c r="G70" s="226">
        <f t="shared" si="13"/>
        <v>0</v>
      </c>
      <c r="H70" s="224">
        <v>0</v>
      </c>
      <c r="I70" s="225">
        <v>0</v>
      </c>
      <c r="J70" s="226">
        <f t="shared" ref="J70:O70" si="14">SUM(J71:J90)</f>
        <v>0</v>
      </c>
      <c r="K70" s="226">
        <f t="shared" si="14"/>
        <v>0</v>
      </c>
      <c r="L70" s="224">
        <f t="shared" si="14"/>
        <v>0</v>
      </c>
      <c r="M70" s="225">
        <f t="shared" si="14"/>
        <v>0</v>
      </c>
      <c r="N70" s="226">
        <f t="shared" si="14"/>
        <v>0</v>
      </c>
      <c r="O70" s="226">
        <f t="shared" si="14"/>
        <v>0</v>
      </c>
      <c r="P70" s="214"/>
      <c r="Q70" s="214"/>
      <c r="R70" s="214"/>
    </row>
    <row r="71" spans="1:18" s="215" customFormat="1" ht="20.25" customHeight="1">
      <c r="A71" s="227" t="s">
        <v>34</v>
      </c>
      <c r="B71" s="483"/>
      <c r="C71" s="483"/>
      <c r="D71" s="484"/>
      <c r="E71" s="485"/>
      <c r="F71" s="484"/>
      <c r="G71" s="485"/>
      <c r="H71" s="486"/>
      <c r="I71" s="486"/>
      <c r="J71" s="487"/>
      <c r="K71" s="488"/>
      <c r="L71" s="489"/>
      <c r="M71" s="490"/>
      <c r="N71" s="487"/>
      <c r="O71" s="488"/>
      <c r="P71" s="214"/>
      <c r="Q71" s="214"/>
      <c r="R71" s="214"/>
    </row>
    <row r="72" spans="1:18" s="215" customFormat="1" ht="20.25" customHeight="1">
      <c r="A72" s="227" t="s">
        <v>344</v>
      </c>
      <c r="B72" s="483"/>
      <c r="C72" s="483"/>
      <c r="D72" s="484"/>
      <c r="E72" s="485"/>
      <c r="F72" s="484"/>
      <c r="G72" s="485"/>
      <c r="H72" s="486"/>
      <c r="I72" s="486"/>
      <c r="J72" s="487"/>
      <c r="K72" s="488"/>
      <c r="L72" s="489"/>
      <c r="M72" s="490"/>
      <c r="N72" s="487"/>
      <c r="O72" s="488"/>
      <c r="P72" s="214"/>
      <c r="Q72" s="214"/>
      <c r="R72" s="214"/>
    </row>
    <row r="73" spans="1:18" s="215" customFormat="1" ht="20.25" customHeight="1">
      <c r="A73" s="227" t="s">
        <v>345</v>
      </c>
      <c r="B73" s="483"/>
      <c r="C73" s="483"/>
      <c r="D73" s="484"/>
      <c r="E73" s="485"/>
      <c r="F73" s="484"/>
      <c r="G73" s="485"/>
      <c r="H73" s="486"/>
      <c r="I73" s="486"/>
      <c r="J73" s="487"/>
      <c r="K73" s="488"/>
      <c r="L73" s="489"/>
      <c r="M73" s="490"/>
      <c r="N73" s="487"/>
      <c r="O73" s="488"/>
      <c r="P73" s="214"/>
      <c r="Q73" s="214"/>
      <c r="R73" s="214"/>
    </row>
    <row r="74" spans="1:18" s="215" customFormat="1" ht="20.25" customHeight="1">
      <c r="A74" s="227" t="s">
        <v>37</v>
      </c>
      <c r="B74" s="483"/>
      <c r="C74" s="483"/>
      <c r="D74" s="484"/>
      <c r="E74" s="485"/>
      <c r="F74" s="484"/>
      <c r="G74" s="485"/>
      <c r="H74" s="486"/>
      <c r="I74" s="486"/>
      <c r="J74" s="487"/>
      <c r="K74" s="488"/>
      <c r="L74" s="489"/>
      <c r="M74" s="490"/>
      <c r="N74" s="487"/>
      <c r="O74" s="488"/>
      <c r="P74" s="214"/>
      <c r="Q74" s="214"/>
      <c r="R74" s="214"/>
    </row>
    <row r="75" spans="1:18" s="215" customFormat="1" ht="20.25" customHeight="1">
      <c r="A75" s="227" t="s">
        <v>39</v>
      </c>
      <c r="B75" s="483"/>
      <c r="C75" s="483"/>
      <c r="D75" s="484"/>
      <c r="E75" s="485"/>
      <c r="F75" s="484"/>
      <c r="G75" s="485"/>
      <c r="H75" s="486"/>
      <c r="I75" s="486"/>
      <c r="J75" s="487"/>
      <c r="K75" s="488"/>
      <c r="L75" s="489"/>
      <c r="M75" s="490"/>
      <c r="N75" s="487"/>
      <c r="O75" s="488"/>
      <c r="P75" s="214"/>
      <c r="Q75" s="214"/>
      <c r="R75" s="214"/>
    </row>
    <row r="76" spans="1:18" s="229" customFormat="1" ht="20.25" customHeight="1">
      <c r="A76" s="227" t="s">
        <v>41</v>
      </c>
      <c r="B76" s="483"/>
      <c r="C76" s="483"/>
      <c r="D76" s="484"/>
      <c r="E76" s="485"/>
      <c r="F76" s="484"/>
      <c r="G76" s="485"/>
      <c r="H76" s="486"/>
      <c r="I76" s="486"/>
      <c r="J76" s="487"/>
      <c r="K76" s="488"/>
      <c r="L76" s="489"/>
      <c r="M76" s="490"/>
      <c r="N76" s="487"/>
      <c r="O76" s="488"/>
      <c r="P76" s="228"/>
      <c r="Q76" s="228"/>
      <c r="R76" s="228"/>
    </row>
    <row r="77" spans="1:18" s="229" customFormat="1" ht="20.25" customHeight="1">
      <c r="A77" s="227" t="s">
        <v>346</v>
      </c>
      <c r="B77" s="483"/>
      <c r="C77" s="483"/>
      <c r="D77" s="484"/>
      <c r="E77" s="485"/>
      <c r="F77" s="484"/>
      <c r="G77" s="485"/>
      <c r="H77" s="486"/>
      <c r="I77" s="486"/>
      <c r="J77" s="487"/>
      <c r="K77" s="488"/>
      <c r="L77" s="489"/>
      <c r="M77" s="490"/>
      <c r="N77" s="487"/>
      <c r="O77" s="488"/>
      <c r="P77" s="228"/>
      <c r="Q77" s="228"/>
      <c r="R77" s="228"/>
    </row>
    <row r="78" spans="1:18" s="229" customFormat="1" ht="20.25" customHeight="1">
      <c r="A78" s="227" t="s">
        <v>43</v>
      </c>
      <c r="B78" s="483"/>
      <c r="C78" s="483"/>
      <c r="D78" s="484"/>
      <c r="E78" s="485"/>
      <c r="F78" s="484"/>
      <c r="G78" s="485"/>
      <c r="H78" s="486"/>
      <c r="I78" s="486"/>
      <c r="J78" s="487"/>
      <c r="K78" s="488"/>
      <c r="L78" s="489"/>
      <c r="M78" s="490"/>
      <c r="N78" s="487"/>
      <c r="O78" s="488"/>
      <c r="P78" s="228"/>
      <c r="Q78" s="228"/>
      <c r="R78" s="228"/>
    </row>
    <row r="79" spans="1:18" s="229" customFormat="1">
      <c r="A79" s="227" t="s">
        <v>44</v>
      </c>
      <c r="B79" s="491"/>
      <c r="C79" s="483"/>
      <c r="D79" s="484"/>
      <c r="E79" s="485"/>
      <c r="F79" s="484"/>
      <c r="G79" s="485"/>
      <c r="H79" s="486"/>
      <c r="I79" s="486"/>
      <c r="J79" s="487"/>
      <c r="K79" s="488"/>
      <c r="L79" s="489"/>
      <c r="M79" s="490"/>
      <c r="N79" s="487"/>
      <c r="O79" s="488"/>
      <c r="P79" s="228"/>
      <c r="Q79" s="228"/>
      <c r="R79" s="228"/>
    </row>
    <row r="80" spans="1:18" s="229" customFormat="1">
      <c r="A80" s="227" t="s">
        <v>347</v>
      </c>
      <c r="B80" s="483"/>
      <c r="C80" s="483"/>
      <c r="D80" s="484"/>
      <c r="E80" s="485"/>
      <c r="F80" s="484"/>
      <c r="G80" s="485"/>
      <c r="H80" s="486"/>
      <c r="I80" s="486"/>
      <c r="J80" s="487"/>
      <c r="K80" s="488"/>
      <c r="L80" s="489"/>
      <c r="M80" s="490"/>
      <c r="N80" s="487"/>
      <c r="O80" s="488"/>
      <c r="P80" s="228"/>
      <c r="Q80" s="228"/>
      <c r="R80" s="228"/>
    </row>
    <row r="81" spans="1:18" s="229" customFormat="1">
      <c r="A81" s="227" t="s">
        <v>46</v>
      </c>
      <c r="B81" s="491"/>
      <c r="C81" s="491"/>
      <c r="D81" s="484"/>
      <c r="E81" s="485"/>
      <c r="F81" s="484"/>
      <c r="G81" s="485"/>
      <c r="H81" s="486"/>
      <c r="I81" s="486"/>
      <c r="J81" s="487"/>
      <c r="K81" s="488"/>
      <c r="L81" s="489"/>
      <c r="M81" s="490"/>
      <c r="N81" s="487"/>
      <c r="O81" s="488"/>
      <c r="P81" s="228"/>
      <c r="Q81" s="228"/>
      <c r="R81" s="228"/>
    </row>
    <row r="82" spans="1:18" s="229" customFormat="1">
      <c r="A82" s="227" t="s">
        <v>48</v>
      </c>
      <c r="B82" s="491"/>
      <c r="C82" s="483"/>
      <c r="D82" s="484"/>
      <c r="E82" s="485"/>
      <c r="F82" s="484"/>
      <c r="G82" s="485"/>
      <c r="H82" s="486"/>
      <c r="I82" s="486"/>
      <c r="J82" s="487"/>
      <c r="K82" s="488"/>
      <c r="L82" s="489"/>
      <c r="M82" s="490"/>
      <c r="N82" s="487"/>
      <c r="O82" s="488"/>
      <c r="P82" s="228"/>
      <c r="Q82" s="228"/>
      <c r="R82" s="228"/>
    </row>
    <row r="83" spans="1:18">
      <c r="A83" s="227" t="s">
        <v>50</v>
      </c>
      <c r="B83" s="491"/>
      <c r="C83" s="483"/>
      <c r="D83" s="484"/>
      <c r="E83" s="485"/>
      <c r="F83" s="484"/>
      <c r="G83" s="485"/>
      <c r="H83" s="486"/>
      <c r="I83" s="486"/>
      <c r="J83" s="487"/>
      <c r="K83" s="488"/>
      <c r="L83" s="489"/>
      <c r="M83" s="490"/>
      <c r="N83" s="487"/>
      <c r="O83" s="488"/>
      <c r="P83" s="230"/>
      <c r="Q83" s="230"/>
      <c r="R83" s="230"/>
    </row>
    <row r="84" spans="1:18">
      <c r="A84" s="227" t="s">
        <v>348</v>
      </c>
      <c r="B84" s="483"/>
      <c r="C84" s="483"/>
      <c r="D84" s="484"/>
      <c r="E84" s="485"/>
      <c r="F84" s="484"/>
      <c r="G84" s="485"/>
      <c r="H84" s="486"/>
      <c r="I84" s="486"/>
      <c r="J84" s="487"/>
      <c r="K84" s="488"/>
      <c r="L84" s="489"/>
      <c r="M84" s="490"/>
      <c r="N84" s="487"/>
      <c r="O84" s="488"/>
      <c r="P84" s="230"/>
      <c r="Q84" s="230"/>
      <c r="R84" s="230"/>
    </row>
    <row r="85" spans="1:18">
      <c r="A85" s="227" t="s">
        <v>349</v>
      </c>
      <c r="B85" s="483"/>
      <c r="C85" s="483"/>
      <c r="D85" s="484"/>
      <c r="E85" s="485"/>
      <c r="F85" s="484"/>
      <c r="G85" s="485"/>
      <c r="H85" s="486"/>
      <c r="I85" s="486"/>
      <c r="J85" s="487"/>
      <c r="K85" s="488"/>
      <c r="L85" s="489"/>
      <c r="M85" s="490"/>
      <c r="N85" s="487"/>
      <c r="O85" s="488"/>
    </row>
    <row r="86" spans="1:18">
      <c r="A86" s="227" t="s">
        <v>54</v>
      </c>
      <c r="B86" s="483"/>
      <c r="C86" s="483"/>
      <c r="D86" s="484"/>
      <c r="E86" s="485"/>
      <c r="F86" s="484"/>
      <c r="G86" s="485"/>
      <c r="H86" s="486"/>
      <c r="I86" s="486"/>
      <c r="J86" s="487"/>
      <c r="K86" s="488"/>
      <c r="L86" s="489"/>
      <c r="M86" s="490"/>
      <c r="N86" s="487"/>
      <c r="O86" s="488"/>
    </row>
    <row r="87" spans="1:18">
      <c r="A87" s="227" t="s">
        <v>55</v>
      </c>
      <c r="B87" s="483"/>
      <c r="C87" s="483"/>
      <c r="D87" s="484"/>
      <c r="E87" s="485"/>
      <c r="F87" s="484"/>
      <c r="G87" s="485"/>
      <c r="H87" s="486"/>
      <c r="I87" s="486"/>
      <c r="J87" s="487"/>
      <c r="K87" s="488"/>
      <c r="L87" s="489"/>
      <c r="M87" s="490"/>
      <c r="N87" s="487"/>
      <c r="O87" s="488"/>
    </row>
    <row r="88" spans="1:18">
      <c r="A88" s="227" t="s">
        <v>350</v>
      </c>
      <c r="B88" s="483"/>
      <c r="C88" s="483"/>
      <c r="D88" s="484"/>
      <c r="E88" s="485"/>
      <c r="F88" s="484"/>
      <c r="G88" s="485"/>
      <c r="H88" s="486"/>
      <c r="I88" s="486"/>
      <c r="J88" s="487"/>
      <c r="K88" s="488"/>
      <c r="L88" s="489"/>
      <c r="M88" s="490"/>
      <c r="N88" s="487"/>
      <c r="O88" s="488"/>
    </row>
    <row r="89" spans="1:18">
      <c r="A89" s="227" t="s">
        <v>351</v>
      </c>
      <c r="B89" s="483"/>
      <c r="C89" s="483"/>
      <c r="D89" s="484"/>
      <c r="E89" s="485"/>
      <c r="F89" s="484"/>
      <c r="G89" s="485"/>
      <c r="H89" s="486"/>
      <c r="I89" s="486"/>
      <c r="J89" s="487"/>
      <c r="K89" s="488"/>
      <c r="L89" s="489"/>
      <c r="M89" s="490"/>
      <c r="N89" s="487"/>
      <c r="O89" s="488"/>
    </row>
    <row r="90" spans="1:18">
      <c r="A90" s="231" t="s">
        <v>58</v>
      </c>
      <c r="B90" s="492"/>
      <c r="C90" s="493"/>
      <c r="D90" s="494"/>
      <c r="E90" s="495"/>
      <c r="F90" s="494"/>
      <c r="G90" s="495"/>
      <c r="H90" s="496"/>
      <c r="I90" s="496"/>
      <c r="J90" s="497"/>
      <c r="K90" s="498"/>
      <c r="L90" s="499"/>
      <c r="M90" s="500"/>
      <c r="N90" s="497"/>
      <c r="O90" s="498"/>
    </row>
    <row r="91" spans="1:18">
      <c r="A91" s="232" t="s">
        <v>352</v>
      </c>
      <c r="B91" s="233"/>
      <c r="C91" s="233"/>
      <c r="D91" s="233"/>
      <c r="E91" s="233"/>
      <c r="F91" s="233"/>
      <c r="G91" s="233"/>
      <c r="H91" s="233"/>
      <c r="I91" s="233"/>
      <c r="J91" s="233"/>
      <c r="K91" s="233"/>
      <c r="L91" s="233"/>
      <c r="M91" s="233"/>
      <c r="N91" s="233"/>
      <c r="O91" s="233"/>
    </row>
    <row r="92" spans="1:18" ht="18.75">
      <c r="A92" s="234" t="s">
        <v>353</v>
      </c>
      <c r="B92" s="233"/>
      <c r="C92" s="233"/>
      <c r="D92" s="233"/>
      <c r="E92" s="233"/>
      <c r="F92" s="233"/>
      <c r="G92" s="233"/>
      <c r="H92" s="233"/>
      <c r="I92" s="233"/>
      <c r="J92" s="233"/>
      <c r="K92" s="233"/>
      <c r="L92" s="233"/>
      <c r="M92" s="233"/>
      <c r="N92" s="233"/>
      <c r="O92" s="235" t="s">
        <v>354</v>
      </c>
    </row>
    <row r="93" spans="1:18" ht="18.75">
      <c r="A93" s="234"/>
      <c r="B93" s="233"/>
      <c r="C93" s="233"/>
      <c r="D93" s="233"/>
      <c r="E93" s="233"/>
      <c r="F93" s="233"/>
      <c r="G93" s="233"/>
      <c r="H93" s="233"/>
      <c r="I93" s="233"/>
      <c r="J93" s="233"/>
      <c r="K93" s="233"/>
      <c r="L93" s="233"/>
      <c r="M93" s="233"/>
      <c r="N93" s="233"/>
      <c r="O93" s="235"/>
    </row>
    <row r="94" spans="1:18" ht="20.25" customHeight="1">
      <c r="A94" s="779" t="s">
        <v>861</v>
      </c>
      <c r="B94" s="779"/>
      <c r="C94" s="779"/>
      <c r="D94" s="779"/>
      <c r="E94" s="779"/>
      <c r="F94" s="779"/>
      <c r="G94" s="779"/>
      <c r="H94" s="779"/>
      <c r="I94" s="779"/>
      <c r="J94" s="779"/>
      <c r="K94" s="779"/>
      <c r="L94" s="779"/>
      <c r="M94" s="779"/>
      <c r="N94" s="779"/>
      <c r="O94" s="779"/>
    </row>
    <row r="95" spans="1:18" s="215" customFormat="1" ht="14.25" customHeight="1">
      <c r="A95" s="780" t="s">
        <v>862</v>
      </c>
      <c r="B95" s="780"/>
      <c r="C95" s="780"/>
      <c r="D95" s="780"/>
      <c r="E95" s="780"/>
      <c r="F95" s="780"/>
      <c r="G95" s="780"/>
      <c r="H95" s="780"/>
      <c r="I95" s="780"/>
      <c r="J95" s="780"/>
      <c r="K95" s="780"/>
      <c r="L95" s="780"/>
      <c r="M95" s="780"/>
      <c r="N95" s="780"/>
      <c r="O95" s="780"/>
      <c r="P95" s="214"/>
      <c r="Q95" s="214"/>
      <c r="R95" s="214"/>
    </row>
    <row r="96" spans="1:18" s="215" customFormat="1" ht="1.5" customHeight="1">
      <c r="A96" s="216"/>
      <c r="B96" s="217"/>
      <c r="C96" s="217"/>
      <c r="D96" s="217"/>
      <c r="E96" s="217"/>
      <c r="F96" s="217"/>
      <c r="G96" s="217"/>
      <c r="H96" s="217"/>
      <c r="I96" s="217"/>
      <c r="J96" s="217"/>
      <c r="K96" s="217"/>
      <c r="L96" s="217"/>
      <c r="M96" s="217"/>
      <c r="N96" s="217"/>
      <c r="O96" s="217"/>
      <c r="P96" s="214"/>
      <c r="Q96" s="214"/>
      <c r="R96" s="214"/>
    </row>
    <row r="97" spans="1:18" s="218" customFormat="1" ht="30" customHeight="1">
      <c r="A97" s="781" t="s">
        <v>332</v>
      </c>
      <c r="B97" s="783" t="s">
        <v>333</v>
      </c>
      <c r="C97" s="783"/>
      <c r="D97" s="784" t="s">
        <v>334</v>
      </c>
      <c r="E97" s="785"/>
      <c r="F97" s="786" t="s">
        <v>335</v>
      </c>
      <c r="G97" s="786"/>
      <c r="H97" s="784" t="s">
        <v>336</v>
      </c>
      <c r="I97" s="785"/>
      <c r="J97" s="786" t="s">
        <v>337</v>
      </c>
      <c r="K97" s="786"/>
      <c r="L97" s="784" t="s">
        <v>338</v>
      </c>
      <c r="M97" s="785"/>
      <c r="N97" s="786" t="s">
        <v>339</v>
      </c>
      <c r="O97" s="786"/>
    </row>
    <row r="98" spans="1:18" s="215" customFormat="1" ht="37.5" customHeight="1">
      <c r="A98" s="782"/>
      <c r="B98" s="219" t="s">
        <v>340</v>
      </c>
      <c r="C98" s="219" t="s">
        <v>341</v>
      </c>
      <c r="D98" s="220" t="s">
        <v>340</v>
      </c>
      <c r="E98" s="221" t="s">
        <v>341</v>
      </c>
      <c r="F98" s="219" t="s">
        <v>340</v>
      </c>
      <c r="G98" s="219" t="s">
        <v>341</v>
      </c>
      <c r="H98" s="220" t="s">
        <v>340</v>
      </c>
      <c r="I98" s="221" t="s">
        <v>341</v>
      </c>
      <c r="J98" s="219" t="s">
        <v>340</v>
      </c>
      <c r="K98" s="219" t="s">
        <v>341</v>
      </c>
      <c r="L98" s="220" t="s">
        <v>340</v>
      </c>
      <c r="M98" s="221" t="s">
        <v>341</v>
      </c>
      <c r="N98" s="219" t="s">
        <v>340</v>
      </c>
      <c r="O98" s="219" t="s">
        <v>341</v>
      </c>
      <c r="P98" s="214"/>
      <c r="Q98" s="214"/>
      <c r="R98" s="214"/>
    </row>
    <row r="99" spans="1:18" s="215" customFormat="1" ht="20.25" customHeight="1">
      <c r="A99" s="222" t="s">
        <v>4</v>
      </c>
      <c r="B99" s="223">
        <f>SUM(B100:B101)</f>
        <v>0</v>
      </c>
      <c r="C99" s="223">
        <f t="shared" ref="C99:F99" si="15">SUM(C100:C101)</f>
        <v>0</v>
      </c>
      <c r="D99" s="224">
        <f t="shared" si="15"/>
        <v>0</v>
      </c>
      <c r="E99" s="225">
        <f t="shared" si="15"/>
        <v>0</v>
      </c>
      <c r="F99" s="226">
        <f t="shared" si="15"/>
        <v>0</v>
      </c>
      <c r="G99" s="226">
        <f>SUM(G100:G101)</f>
        <v>0</v>
      </c>
      <c r="H99" s="224">
        <v>0</v>
      </c>
      <c r="I99" s="225">
        <v>0</v>
      </c>
      <c r="J99" s="226">
        <f t="shared" ref="J99:L99" si="16">SUM(J100:J101)</f>
        <v>0</v>
      </c>
      <c r="K99" s="226">
        <f t="shared" si="16"/>
        <v>0</v>
      </c>
      <c r="L99" s="224">
        <f t="shared" si="16"/>
        <v>0</v>
      </c>
      <c r="M99" s="225">
        <f>SUM(M100:M101)</f>
        <v>0</v>
      </c>
      <c r="N99" s="223">
        <f t="shared" ref="N99:O99" si="17">SUM(N100:N101)</f>
        <v>0</v>
      </c>
      <c r="O99" s="226">
        <f t="shared" si="17"/>
        <v>0</v>
      </c>
      <c r="P99" s="214"/>
      <c r="Q99" s="214"/>
      <c r="R99" s="214"/>
    </row>
    <row r="100" spans="1:18" s="215" customFormat="1" ht="20.25" customHeight="1">
      <c r="A100" s="222" t="s">
        <v>342</v>
      </c>
      <c r="B100" s="501"/>
      <c r="C100" s="502"/>
      <c r="D100" s="503"/>
      <c r="E100" s="504"/>
      <c r="F100" s="503"/>
      <c r="G100" s="504"/>
      <c r="H100" s="501"/>
      <c r="I100" s="501"/>
      <c r="J100" s="505"/>
      <c r="K100" s="506"/>
      <c r="L100" s="507"/>
      <c r="M100" s="508"/>
      <c r="N100" s="505"/>
      <c r="O100" s="506"/>
      <c r="P100" s="214"/>
      <c r="Q100" s="214"/>
      <c r="R100" s="214"/>
    </row>
    <row r="101" spans="1:18" s="215" customFormat="1" ht="20.25" customHeight="1">
      <c r="A101" s="222" t="s">
        <v>343</v>
      </c>
      <c r="B101" s="226">
        <f>SUM(B102:B121)</f>
        <v>0</v>
      </c>
      <c r="C101" s="226">
        <f t="shared" ref="C101:G101" si="18">SUM(C102:C121)</f>
        <v>0</v>
      </c>
      <c r="D101" s="224">
        <f t="shared" si="18"/>
        <v>0</v>
      </c>
      <c r="E101" s="225">
        <f t="shared" si="18"/>
        <v>0</v>
      </c>
      <c r="F101" s="226">
        <f t="shared" si="18"/>
        <v>0</v>
      </c>
      <c r="G101" s="226">
        <f t="shared" si="18"/>
        <v>0</v>
      </c>
      <c r="H101" s="224">
        <v>0</v>
      </c>
      <c r="I101" s="225">
        <v>0</v>
      </c>
      <c r="J101" s="226">
        <f t="shared" ref="J101:O101" si="19">SUM(J102:J121)</f>
        <v>0</v>
      </c>
      <c r="K101" s="226">
        <f t="shared" si="19"/>
        <v>0</v>
      </c>
      <c r="L101" s="224">
        <f t="shared" si="19"/>
        <v>0</v>
      </c>
      <c r="M101" s="225">
        <f t="shared" si="19"/>
        <v>0</v>
      </c>
      <c r="N101" s="226">
        <f t="shared" si="19"/>
        <v>0</v>
      </c>
      <c r="O101" s="226">
        <f t="shared" si="19"/>
        <v>0</v>
      </c>
      <c r="P101" s="214"/>
      <c r="Q101" s="214"/>
      <c r="R101" s="214"/>
    </row>
    <row r="102" spans="1:18" s="215" customFormat="1" ht="20.25" customHeight="1">
      <c r="A102" s="227" t="s">
        <v>34</v>
      </c>
      <c r="B102" s="483"/>
      <c r="C102" s="483"/>
      <c r="D102" s="484"/>
      <c r="E102" s="485"/>
      <c r="F102" s="484"/>
      <c r="G102" s="485"/>
      <c r="H102" s="486"/>
      <c r="I102" s="486"/>
      <c r="J102" s="487"/>
      <c r="K102" s="488"/>
      <c r="L102" s="489"/>
      <c r="M102" s="490"/>
      <c r="N102" s="487"/>
      <c r="O102" s="488"/>
      <c r="P102" s="214"/>
      <c r="Q102" s="214"/>
      <c r="R102" s="214"/>
    </row>
    <row r="103" spans="1:18" s="215" customFormat="1" ht="20.25" customHeight="1">
      <c r="A103" s="227" t="s">
        <v>344</v>
      </c>
      <c r="B103" s="483"/>
      <c r="C103" s="483"/>
      <c r="D103" s="484"/>
      <c r="E103" s="485"/>
      <c r="F103" s="484"/>
      <c r="G103" s="485"/>
      <c r="H103" s="486"/>
      <c r="I103" s="486"/>
      <c r="J103" s="487"/>
      <c r="K103" s="488"/>
      <c r="L103" s="489"/>
      <c r="M103" s="490"/>
      <c r="N103" s="487"/>
      <c r="O103" s="488"/>
      <c r="P103" s="214"/>
      <c r="Q103" s="214"/>
      <c r="R103" s="214"/>
    </row>
    <row r="104" spans="1:18" s="215" customFormat="1" ht="20.25" customHeight="1">
      <c r="A104" s="227" t="s">
        <v>345</v>
      </c>
      <c r="B104" s="483"/>
      <c r="C104" s="483"/>
      <c r="D104" s="484"/>
      <c r="E104" s="485"/>
      <c r="F104" s="484"/>
      <c r="G104" s="485"/>
      <c r="H104" s="486"/>
      <c r="I104" s="486"/>
      <c r="J104" s="487"/>
      <c r="K104" s="488"/>
      <c r="L104" s="489"/>
      <c r="M104" s="490"/>
      <c r="N104" s="487"/>
      <c r="O104" s="488"/>
      <c r="P104" s="214"/>
      <c r="Q104" s="214"/>
      <c r="R104" s="214"/>
    </row>
    <row r="105" spans="1:18" s="215" customFormat="1" ht="20.25" customHeight="1">
      <c r="A105" s="227" t="s">
        <v>37</v>
      </c>
      <c r="B105" s="483"/>
      <c r="C105" s="483"/>
      <c r="D105" s="484"/>
      <c r="E105" s="485"/>
      <c r="F105" s="484"/>
      <c r="G105" s="485"/>
      <c r="H105" s="486"/>
      <c r="I105" s="486"/>
      <c r="J105" s="487"/>
      <c r="K105" s="488"/>
      <c r="L105" s="489"/>
      <c r="M105" s="490"/>
      <c r="N105" s="487"/>
      <c r="O105" s="488"/>
      <c r="P105" s="214"/>
      <c r="Q105" s="214"/>
      <c r="R105" s="214"/>
    </row>
    <row r="106" spans="1:18" s="215" customFormat="1" ht="20.25" customHeight="1">
      <c r="A106" s="227" t="s">
        <v>39</v>
      </c>
      <c r="B106" s="483"/>
      <c r="C106" s="483"/>
      <c r="D106" s="484"/>
      <c r="E106" s="485"/>
      <c r="F106" s="484"/>
      <c r="G106" s="485"/>
      <c r="H106" s="486"/>
      <c r="I106" s="486"/>
      <c r="J106" s="487"/>
      <c r="K106" s="488"/>
      <c r="L106" s="489"/>
      <c r="M106" s="490"/>
      <c r="N106" s="487"/>
      <c r="O106" s="488"/>
      <c r="P106" s="214"/>
      <c r="Q106" s="214"/>
      <c r="R106" s="214"/>
    </row>
    <row r="107" spans="1:18" s="229" customFormat="1" ht="20.25" customHeight="1">
      <c r="A107" s="227" t="s">
        <v>41</v>
      </c>
      <c r="B107" s="483"/>
      <c r="C107" s="483"/>
      <c r="D107" s="484"/>
      <c r="E107" s="485"/>
      <c r="F107" s="484"/>
      <c r="G107" s="485"/>
      <c r="H107" s="486"/>
      <c r="I107" s="486"/>
      <c r="J107" s="487"/>
      <c r="K107" s="488"/>
      <c r="L107" s="489"/>
      <c r="M107" s="490"/>
      <c r="N107" s="487"/>
      <c r="O107" s="488"/>
      <c r="P107" s="228"/>
      <c r="Q107" s="228"/>
      <c r="R107" s="228"/>
    </row>
    <row r="108" spans="1:18" s="229" customFormat="1" ht="20.25" customHeight="1">
      <c r="A108" s="227" t="s">
        <v>346</v>
      </c>
      <c r="B108" s="483"/>
      <c r="C108" s="483"/>
      <c r="D108" s="484"/>
      <c r="E108" s="485"/>
      <c r="F108" s="484"/>
      <c r="G108" s="485"/>
      <c r="H108" s="486"/>
      <c r="I108" s="486"/>
      <c r="J108" s="487"/>
      <c r="K108" s="488"/>
      <c r="L108" s="489"/>
      <c r="M108" s="490"/>
      <c r="N108" s="487"/>
      <c r="O108" s="488"/>
      <c r="P108" s="228"/>
      <c r="Q108" s="228"/>
      <c r="R108" s="228"/>
    </row>
    <row r="109" spans="1:18" s="229" customFormat="1" ht="20.25" customHeight="1">
      <c r="A109" s="227" t="s">
        <v>43</v>
      </c>
      <c r="B109" s="483"/>
      <c r="C109" s="483"/>
      <c r="D109" s="484"/>
      <c r="E109" s="485"/>
      <c r="F109" s="484"/>
      <c r="G109" s="485"/>
      <c r="H109" s="486"/>
      <c r="I109" s="486"/>
      <c r="J109" s="487"/>
      <c r="K109" s="488"/>
      <c r="L109" s="489"/>
      <c r="M109" s="490"/>
      <c r="N109" s="487"/>
      <c r="O109" s="488"/>
      <c r="P109" s="228"/>
      <c r="Q109" s="228"/>
      <c r="R109" s="228"/>
    </row>
    <row r="110" spans="1:18" s="229" customFormat="1">
      <c r="A110" s="227" t="s">
        <v>44</v>
      </c>
      <c r="B110" s="491"/>
      <c r="C110" s="483"/>
      <c r="D110" s="484"/>
      <c r="E110" s="485"/>
      <c r="F110" s="484"/>
      <c r="G110" s="485"/>
      <c r="H110" s="486"/>
      <c r="I110" s="486"/>
      <c r="J110" s="487"/>
      <c r="K110" s="488"/>
      <c r="L110" s="489"/>
      <c r="M110" s="490"/>
      <c r="N110" s="487"/>
      <c r="O110" s="488"/>
      <c r="P110" s="228"/>
      <c r="Q110" s="228"/>
      <c r="R110" s="228"/>
    </row>
    <row r="111" spans="1:18" s="229" customFormat="1">
      <c r="A111" s="227" t="s">
        <v>347</v>
      </c>
      <c r="B111" s="483"/>
      <c r="C111" s="483"/>
      <c r="D111" s="484"/>
      <c r="E111" s="485"/>
      <c r="F111" s="484"/>
      <c r="G111" s="485"/>
      <c r="H111" s="486"/>
      <c r="I111" s="486"/>
      <c r="J111" s="487"/>
      <c r="K111" s="488"/>
      <c r="L111" s="489"/>
      <c r="M111" s="490"/>
      <c r="N111" s="487"/>
      <c r="O111" s="488"/>
      <c r="P111" s="228"/>
      <c r="Q111" s="228"/>
      <c r="R111" s="228"/>
    </row>
    <row r="112" spans="1:18" s="229" customFormat="1">
      <c r="A112" s="227" t="s">
        <v>46</v>
      </c>
      <c r="B112" s="491"/>
      <c r="C112" s="491"/>
      <c r="D112" s="484"/>
      <c r="E112" s="485"/>
      <c r="F112" s="484"/>
      <c r="G112" s="485"/>
      <c r="H112" s="486"/>
      <c r="I112" s="486"/>
      <c r="J112" s="487"/>
      <c r="K112" s="488"/>
      <c r="L112" s="489"/>
      <c r="M112" s="490"/>
      <c r="N112" s="487"/>
      <c r="O112" s="488"/>
      <c r="P112" s="228"/>
      <c r="Q112" s="228"/>
      <c r="R112" s="228"/>
    </row>
    <row r="113" spans="1:18" s="229" customFormat="1">
      <c r="A113" s="227" t="s">
        <v>48</v>
      </c>
      <c r="B113" s="491"/>
      <c r="C113" s="483"/>
      <c r="D113" s="484"/>
      <c r="E113" s="485"/>
      <c r="F113" s="484"/>
      <c r="G113" s="485"/>
      <c r="H113" s="486"/>
      <c r="I113" s="486"/>
      <c r="J113" s="487"/>
      <c r="K113" s="488"/>
      <c r="L113" s="489"/>
      <c r="M113" s="490"/>
      <c r="N113" s="487"/>
      <c r="O113" s="488"/>
      <c r="P113" s="228"/>
      <c r="Q113" s="228"/>
      <c r="R113" s="228"/>
    </row>
    <row r="114" spans="1:18">
      <c r="A114" s="227" t="s">
        <v>50</v>
      </c>
      <c r="B114" s="491"/>
      <c r="C114" s="483"/>
      <c r="D114" s="484"/>
      <c r="E114" s="485"/>
      <c r="F114" s="484"/>
      <c r="G114" s="485"/>
      <c r="H114" s="486"/>
      <c r="I114" s="486"/>
      <c r="J114" s="487"/>
      <c r="K114" s="488"/>
      <c r="L114" s="489"/>
      <c r="M114" s="490"/>
      <c r="N114" s="487"/>
      <c r="O114" s="488"/>
      <c r="P114" s="230"/>
      <c r="Q114" s="230"/>
      <c r="R114" s="230"/>
    </row>
    <row r="115" spans="1:18">
      <c r="A115" s="227" t="s">
        <v>348</v>
      </c>
      <c r="B115" s="483"/>
      <c r="C115" s="483"/>
      <c r="D115" s="484"/>
      <c r="E115" s="485"/>
      <c r="F115" s="484"/>
      <c r="G115" s="485"/>
      <c r="H115" s="486"/>
      <c r="I115" s="486"/>
      <c r="J115" s="487"/>
      <c r="K115" s="488"/>
      <c r="L115" s="489"/>
      <c r="M115" s="490"/>
      <c r="N115" s="487"/>
      <c r="O115" s="488"/>
      <c r="P115" s="230"/>
      <c r="Q115" s="230"/>
      <c r="R115" s="230"/>
    </row>
    <row r="116" spans="1:18">
      <c r="A116" s="227" t="s">
        <v>349</v>
      </c>
      <c r="B116" s="483"/>
      <c r="C116" s="483"/>
      <c r="D116" s="484"/>
      <c r="E116" s="485"/>
      <c r="F116" s="484"/>
      <c r="G116" s="485"/>
      <c r="H116" s="486"/>
      <c r="I116" s="486"/>
      <c r="J116" s="487"/>
      <c r="K116" s="488"/>
      <c r="L116" s="489"/>
      <c r="M116" s="490"/>
      <c r="N116" s="487"/>
      <c r="O116" s="488"/>
    </row>
    <row r="117" spans="1:18">
      <c r="A117" s="227" t="s">
        <v>54</v>
      </c>
      <c r="B117" s="483"/>
      <c r="C117" s="483"/>
      <c r="D117" s="484"/>
      <c r="E117" s="485"/>
      <c r="F117" s="484"/>
      <c r="G117" s="485"/>
      <c r="H117" s="486"/>
      <c r="I117" s="486"/>
      <c r="J117" s="487"/>
      <c r="K117" s="488"/>
      <c r="L117" s="489"/>
      <c r="M117" s="490"/>
      <c r="N117" s="487"/>
      <c r="O117" s="488"/>
    </row>
    <row r="118" spans="1:18">
      <c r="A118" s="227" t="s">
        <v>55</v>
      </c>
      <c r="B118" s="483"/>
      <c r="C118" s="483"/>
      <c r="D118" s="484"/>
      <c r="E118" s="485"/>
      <c r="F118" s="484"/>
      <c r="G118" s="485"/>
      <c r="H118" s="486"/>
      <c r="I118" s="486"/>
      <c r="J118" s="487"/>
      <c r="K118" s="488"/>
      <c r="L118" s="489"/>
      <c r="M118" s="490"/>
      <c r="N118" s="487"/>
      <c r="O118" s="488"/>
    </row>
    <row r="119" spans="1:18">
      <c r="A119" s="227" t="s">
        <v>350</v>
      </c>
      <c r="B119" s="483"/>
      <c r="C119" s="483"/>
      <c r="D119" s="484"/>
      <c r="E119" s="485"/>
      <c r="F119" s="484"/>
      <c r="G119" s="485"/>
      <c r="H119" s="486"/>
      <c r="I119" s="486"/>
      <c r="J119" s="487"/>
      <c r="K119" s="488"/>
      <c r="L119" s="489"/>
      <c r="M119" s="490"/>
      <c r="N119" s="487"/>
      <c r="O119" s="488"/>
    </row>
    <row r="120" spans="1:18">
      <c r="A120" s="227" t="s">
        <v>351</v>
      </c>
      <c r="B120" s="483"/>
      <c r="C120" s="483"/>
      <c r="D120" s="484"/>
      <c r="E120" s="485"/>
      <c r="F120" s="484"/>
      <c r="G120" s="485"/>
      <c r="H120" s="486"/>
      <c r="I120" s="486"/>
      <c r="J120" s="487"/>
      <c r="K120" s="488"/>
      <c r="L120" s="489"/>
      <c r="M120" s="490"/>
      <c r="N120" s="487"/>
      <c r="O120" s="488"/>
    </row>
    <row r="121" spans="1:18">
      <c r="A121" s="231" t="s">
        <v>58</v>
      </c>
      <c r="B121" s="492"/>
      <c r="C121" s="493"/>
      <c r="D121" s="494"/>
      <c r="E121" s="495"/>
      <c r="F121" s="494"/>
      <c r="G121" s="495"/>
      <c r="H121" s="496"/>
      <c r="I121" s="496"/>
      <c r="J121" s="497"/>
      <c r="K121" s="498"/>
      <c r="L121" s="499"/>
      <c r="M121" s="500"/>
      <c r="N121" s="497"/>
      <c r="O121" s="498"/>
    </row>
    <row r="122" spans="1:18">
      <c r="A122" s="232" t="s">
        <v>352</v>
      </c>
      <c r="B122" s="233"/>
      <c r="C122" s="233"/>
      <c r="D122" s="233"/>
      <c r="E122" s="233"/>
      <c r="F122" s="233"/>
      <c r="G122" s="233"/>
      <c r="H122" s="233"/>
      <c r="I122" s="233"/>
      <c r="J122" s="233"/>
      <c r="K122" s="233"/>
      <c r="L122" s="233"/>
      <c r="M122" s="233"/>
      <c r="N122" s="233"/>
      <c r="O122" s="233"/>
    </row>
    <row r="123" spans="1:18" ht="18.75">
      <c r="A123" s="234" t="s">
        <v>353</v>
      </c>
      <c r="B123" s="233"/>
      <c r="C123" s="233"/>
      <c r="D123" s="233"/>
      <c r="E123" s="233"/>
      <c r="F123" s="233"/>
      <c r="G123" s="233"/>
      <c r="H123" s="233"/>
      <c r="I123" s="233"/>
      <c r="J123" s="233"/>
      <c r="K123" s="233"/>
      <c r="L123" s="233"/>
      <c r="M123" s="233"/>
      <c r="N123" s="233"/>
      <c r="O123" s="235" t="s">
        <v>354</v>
      </c>
    </row>
    <row r="124" spans="1:18" ht="18.75">
      <c r="A124" s="234"/>
      <c r="B124" s="233"/>
      <c r="C124" s="233"/>
      <c r="D124" s="233"/>
      <c r="E124" s="233"/>
      <c r="F124" s="233"/>
      <c r="G124" s="233"/>
      <c r="H124" s="233"/>
      <c r="I124" s="233"/>
      <c r="J124" s="233"/>
      <c r="K124" s="233"/>
      <c r="L124" s="233"/>
      <c r="M124" s="233"/>
      <c r="N124" s="233"/>
      <c r="O124" s="235"/>
    </row>
    <row r="125" spans="1:18" ht="20.25" customHeight="1">
      <c r="A125" s="779" t="s">
        <v>860</v>
      </c>
      <c r="B125" s="779"/>
      <c r="C125" s="779"/>
      <c r="D125" s="779"/>
      <c r="E125" s="779"/>
      <c r="F125" s="779"/>
      <c r="G125" s="779"/>
      <c r="H125" s="779"/>
      <c r="I125" s="779"/>
      <c r="J125" s="779"/>
      <c r="K125" s="779"/>
      <c r="L125" s="779"/>
      <c r="M125" s="779"/>
      <c r="N125" s="779"/>
      <c r="O125" s="779"/>
    </row>
    <row r="126" spans="1:18" s="215" customFormat="1" ht="14.25" customHeight="1">
      <c r="A126" s="780" t="s">
        <v>859</v>
      </c>
      <c r="B126" s="780"/>
      <c r="C126" s="780"/>
      <c r="D126" s="780"/>
      <c r="E126" s="780"/>
      <c r="F126" s="780"/>
      <c r="G126" s="780"/>
      <c r="H126" s="780"/>
      <c r="I126" s="780"/>
      <c r="J126" s="780"/>
      <c r="K126" s="780"/>
      <c r="L126" s="780"/>
      <c r="M126" s="780"/>
      <c r="N126" s="780"/>
      <c r="O126" s="780"/>
      <c r="P126" s="214"/>
      <c r="Q126" s="214"/>
      <c r="R126" s="214"/>
    </row>
    <row r="127" spans="1:18" s="215" customFormat="1" ht="1.5" customHeight="1">
      <c r="A127" s="216"/>
      <c r="B127" s="217"/>
      <c r="C127" s="217"/>
      <c r="D127" s="217"/>
      <c r="E127" s="217"/>
      <c r="F127" s="217"/>
      <c r="G127" s="217"/>
      <c r="H127" s="217"/>
      <c r="I127" s="217"/>
      <c r="J127" s="217"/>
      <c r="K127" s="217"/>
      <c r="L127" s="217"/>
      <c r="M127" s="217"/>
      <c r="N127" s="217"/>
      <c r="O127" s="217"/>
      <c r="P127" s="214"/>
      <c r="Q127" s="214"/>
      <c r="R127" s="214"/>
    </row>
    <row r="128" spans="1:18" s="218" customFormat="1" ht="30" customHeight="1">
      <c r="A128" s="781" t="s">
        <v>332</v>
      </c>
      <c r="B128" s="783" t="s">
        <v>333</v>
      </c>
      <c r="C128" s="783"/>
      <c r="D128" s="784" t="s">
        <v>334</v>
      </c>
      <c r="E128" s="785"/>
      <c r="F128" s="786" t="s">
        <v>335</v>
      </c>
      <c r="G128" s="786"/>
      <c r="H128" s="784" t="s">
        <v>336</v>
      </c>
      <c r="I128" s="785"/>
      <c r="J128" s="786" t="s">
        <v>337</v>
      </c>
      <c r="K128" s="786"/>
      <c r="L128" s="784" t="s">
        <v>338</v>
      </c>
      <c r="M128" s="785"/>
      <c r="N128" s="786" t="s">
        <v>339</v>
      </c>
      <c r="O128" s="786"/>
    </row>
    <row r="129" spans="1:18" s="215" customFormat="1" ht="37.5" customHeight="1">
      <c r="A129" s="782"/>
      <c r="B129" s="219" t="s">
        <v>340</v>
      </c>
      <c r="C129" s="219" t="s">
        <v>341</v>
      </c>
      <c r="D129" s="220" t="s">
        <v>340</v>
      </c>
      <c r="E129" s="221" t="s">
        <v>341</v>
      </c>
      <c r="F129" s="219" t="s">
        <v>340</v>
      </c>
      <c r="G129" s="219" t="s">
        <v>341</v>
      </c>
      <c r="H129" s="220" t="s">
        <v>340</v>
      </c>
      <c r="I129" s="221" t="s">
        <v>341</v>
      </c>
      <c r="J129" s="219" t="s">
        <v>340</v>
      </c>
      <c r="K129" s="219" t="s">
        <v>341</v>
      </c>
      <c r="L129" s="220" t="s">
        <v>340</v>
      </c>
      <c r="M129" s="221" t="s">
        <v>341</v>
      </c>
      <c r="N129" s="219" t="s">
        <v>340</v>
      </c>
      <c r="O129" s="219" t="s">
        <v>341</v>
      </c>
      <c r="P129" s="214"/>
      <c r="Q129" s="214"/>
      <c r="R129" s="214"/>
    </row>
    <row r="130" spans="1:18" s="215" customFormat="1" ht="20.25" customHeight="1">
      <c r="A130" s="222" t="s">
        <v>4</v>
      </c>
      <c r="B130" s="223">
        <f>SUM(B131:B132)</f>
        <v>0</v>
      </c>
      <c r="C130" s="223">
        <f t="shared" ref="C130:F130" si="20">SUM(C131:C132)</f>
        <v>0</v>
      </c>
      <c r="D130" s="224">
        <f t="shared" si="20"/>
        <v>0</v>
      </c>
      <c r="E130" s="225">
        <f t="shared" si="20"/>
        <v>0</v>
      </c>
      <c r="F130" s="226">
        <f t="shared" si="20"/>
        <v>0</v>
      </c>
      <c r="G130" s="226">
        <f>SUM(G131:G132)</f>
        <v>0</v>
      </c>
      <c r="H130" s="224">
        <v>0</v>
      </c>
      <c r="I130" s="225">
        <v>0</v>
      </c>
      <c r="J130" s="226">
        <f t="shared" ref="J130:L130" si="21">SUM(J131:J132)</f>
        <v>0</v>
      </c>
      <c r="K130" s="226">
        <f t="shared" si="21"/>
        <v>0</v>
      </c>
      <c r="L130" s="224">
        <f t="shared" si="21"/>
        <v>0</v>
      </c>
      <c r="M130" s="225">
        <f>SUM(M131:M132)</f>
        <v>0</v>
      </c>
      <c r="N130" s="223">
        <f t="shared" ref="N130:O130" si="22">SUM(N131:N132)</f>
        <v>0</v>
      </c>
      <c r="O130" s="226">
        <f t="shared" si="22"/>
        <v>0</v>
      </c>
      <c r="P130" s="214"/>
      <c r="Q130" s="214"/>
      <c r="R130" s="214"/>
    </row>
    <row r="131" spans="1:18" s="215" customFormat="1" ht="20.25" customHeight="1">
      <c r="A131" s="222" t="s">
        <v>342</v>
      </c>
      <c r="B131" s="501"/>
      <c r="C131" s="502"/>
      <c r="D131" s="503"/>
      <c r="E131" s="504"/>
      <c r="F131" s="503"/>
      <c r="G131" s="504"/>
      <c r="H131" s="501"/>
      <c r="I131" s="501"/>
      <c r="J131" s="505"/>
      <c r="K131" s="506"/>
      <c r="L131" s="507"/>
      <c r="M131" s="508"/>
      <c r="N131" s="505"/>
      <c r="O131" s="506"/>
      <c r="P131" s="509"/>
      <c r="Q131" s="214"/>
      <c r="R131" s="214"/>
    </row>
    <row r="132" spans="1:18" s="215" customFormat="1" ht="20.25" customHeight="1">
      <c r="A132" s="222" t="s">
        <v>343</v>
      </c>
      <c r="B132" s="226">
        <f>SUM(B133:B152)</f>
        <v>0</v>
      </c>
      <c r="C132" s="226">
        <f t="shared" ref="C132:O132" si="23">SUM(C133:C152)</f>
        <v>0</v>
      </c>
      <c r="D132" s="224">
        <f t="shared" si="23"/>
        <v>0</v>
      </c>
      <c r="E132" s="225">
        <f t="shared" si="23"/>
        <v>0</v>
      </c>
      <c r="F132" s="226">
        <f t="shared" si="23"/>
        <v>0</v>
      </c>
      <c r="G132" s="226">
        <f t="shared" si="23"/>
        <v>0</v>
      </c>
      <c r="H132" s="224">
        <v>0</v>
      </c>
      <c r="I132" s="225">
        <v>0</v>
      </c>
      <c r="J132" s="226">
        <f t="shared" si="23"/>
        <v>0</v>
      </c>
      <c r="K132" s="226">
        <f t="shared" si="23"/>
        <v>0</v>
      </c>
      <c r="L132" s="224">
        <f t="shared" si="23"/>
        <v>0</v>
      </c>
      <c r="M132" s="225">
        <f t="shared" si="23"/>
        <v>0</v>
      </c>
      <c r="N132" s="226">
        <f t="shared" si="23"/>
        <v>0</v>
      </c>
      <c r="O132" s="226">
        <f t="shared" si="23"/>
        <v>0</v>
      </c>
      <c r="P132" s="214"/>
      <c r="Q132" s="214"/>
      <c r="R132" s="214"/>
    </row>
    <row r="133" spans="1:18" s="215" customFormat="1" ht="20.25" customHeight="1">
      <c r="A133" s="227" t="s">
        <v>34</v>
      </c>
      <c r="B133" s="483"/>
      <c r="C133" s="483"/>
      <c r="D133" s="484"/>
      <c r="E133" s="485"/>
      <c r="F133" s="484"/>
      <c r="G133" s="485"/>
      <c r="H133" s="486"/>
      <c r="I133" s="486"/>
      <c r="J133" s="487"/>
      <c r="K133" s="488"/>
      <c r="L133" s="489"/>
      <c r="M133" s="490"/>
      <c r="N133" s="487"/>
      <c r="O133" s="488"/>
      <c r="P133" s="214"/>
      <c r="Q133" s="214"/>
      <c r="R133" s="214"/>
    </row>
    <row r="134" spans="1:18" s="215" customFormat="1" ht="20.25" customHeight="1">
      <c r="A134" s="227" t="s">
        <v>344</v>
      </c>
      <c r="B134" s="483"/>
      <c r="C134" s="483"/>
      <c r="D134" s="484"/>
      <c r="E134" s="485"/>
      <c r="F134" s="484"/>
      <c r="G134" s="485"/>
      <c r="H134" s="486"/>
      <c r="I134" s="486"/>
      <c r="J134" s="487"/>
      <c r="K134" s="488"/>
      <c r="L134" s="489"/>
      <c r="M134" s="490"/>
      <c r="N134" s="487"/>
      <c r="O134" s="488"/>
      <c r="P134" s="214"/>
      <c r="Q134" s="214"/>
      <c r="R134" s="214"/>
    </row>
    <row r="135" spans="1:18" s="215" customFormat="1" ht="20.25" customHeight="1">
      <c r="A135" s="227" t="s">
        <v>345</v>
      </c>
      <c r="B135" s="483"/>
      <c r="C135" s="483"/>
      <c r="D135" s="484"/>
      <c r="E135" s="485"/>
      <c r="F135" s="484"/>
      <c r="G135" s="485"/>
      <c r="H135" s="486"/>
      <c r="I135" s="486"/>
      <c r="J135" s="487"/>
      <c r="K135" s="488"/>
      <c r="L135" s="489"/>
      <c r="M135" s="490"/>
      <c r="N135" s="487"/>
      <c r="O135" s="488"/>
      <c r="P135" s="214"/>
      <c r="Q135" s="214"/>
      <c r="R135" s="214"/>
    </row>
    <row r="136" spans="1:18" s="215" customFormat="1" ht="20.25" customHeight="1">
      <c r="A136" s="227" t="s">
        <v>37</v>
      </c>
      <c r="B136" s="483"/>
      <c r="C136" s="483"/>
      <c r="D136" s="484"/>
      <c r="E136" s="485"/>
      <c r="F136" s="484"/>
      <c r="G136" s="485"/>
      <c r="H136" s="486"/>
      <c r="I136" s="486"/>
      <c r="J136" s="487"/>
      <c r="K136" s="488"/>
      <c r="L136" s="489"/>
      <c r="M136" s="490"/>
      <c r="N136" s="487"/>
      <c r="O136" s="488"/>
      <c r="P136" s="214"/>
      <c r="Q136" s="214"/>
      <c r="R136" s="214"/>
    </row>
    <row r="137" spans="1:18" s="215" customFormat="1" ht="20.25" customHeight="1">
      <c r="A137" s="227" t="s">
        <v>39</v>
      </c>
      <c r="B137" s="483"/>
      <c r="C137" s="483"/>
      <c r="D137" s="484"/>
      <c r="E137" s="485"/>
      <c r="F137" s="484"/>
      <c r="G137" s="485"/>
      <c r="H137" s="486"/>
      <c r="I137" s="486"/>
      <c r="J137" s="487"/>
      <c r="K137" s="488"/>
      <c r="L137" s="489"/>
      <c r="M137" s="490"/>
      <c r="N137" s="487"/>
      <c r="O137" s="488"/>
      <c r="P137" s="214"/>
      <c r="Q137" s="214"/>
      <c r="R137" s="214"/>
    </row>
    <row r="138" spans="1:18" s="229" customFormat="1" ht="20.25" customHeight="1">
      <c r="A138" s="227" t="s">
        <v>41</v>
      </c>
      <c r="B138" s="483"/>
      <c r="C138" s="483"/>
      <c r="D138" s="484"/>
      <c r="E138" s="485"/>
      <c r="F138" s="484"/>
      <c r="G138" s="485"/>
      <c r="H138" s="486"/>
      <c r="I138" s="486"/>
      <c r="J138" s="487"/>
      <c r="K138" s="488"/>
      <c r="L138" s="489"/>
      <c r="M138" s="490"/>
      <c r="N138" s="487"/>
      <c r="O138" s="488"/>
      <c r="P138" s="228"/>
      <c r="Q138" s="228"/>
      <c r="R138" s="228"/>
    </row>
    <row r="139" spans="1:18" s="229" customFormat="1" ht="20.25" customHeight="1">
      <c r="A139" s="227" t="s">
        <v>346</v>
      </c>
      <c r="B139" s="483"/>
      <c r="C139" s="483"/>
      <c r="D139" s="484"/>
      <c r="E139" s="485"/>
      <c r="F139" s="484"/>
      <c r="G139" s="485"/>
      <c r="H139" s="486"/>
      <c r="I139" s="486"/>
      <c r="J139" s="487"/>
      <c r="K139" s="488"/>
      <c r="L139" s="489"/>
      <c r="M139" s="490"/>
      <c r="N139" s="487"/>
      <c r="O139" s="488"/>
      <c r="P139" s="228"/>
      <c r="Q139" s="228"/>
      <c r="R139" s="228"/>
    </row>
    <row r="140" spans="1:18" s="229" customFormat="1" ht="20.25" customHeight="1">
      <c r="A140" s="227" t="s">
        <v>43</v>
      </c>
      <c r="B140" s="483"/>
      <c r="C140" s="483"/>
      <c r="D140" s="484"/>
      <c r="E140" s="485"/>
      <c r="F140" s="484"/>
      <c r="G140" s="485"/>
      <c r="H140" s="486"/>
      <c r="I140" s="486"/>
      <c r="J140" s="487"/>
      <c r="K140" s="488"/>
      <c r="L140" s="489"/>
      <c r="M140" s="490"/>
      <c r="N140" s="487"/>
      <c r="O140" s="488"/>
      <c r="P140" s="228"/>
      <c r="Q140" s="228"/>
      <c r="R140" s="228"/>
    </row>
    <row r="141" spans="1:18" s="229" customFormat="1">
      <c r="A141" s="227" t="s">
        <v>44</v>
      </c>
      <c r="B141" s="491"/>
      <c r="C141" s="483"/>
      <c r="D141" s="484"/>
      <c r="E141" s="485"/>
      <c r="F141" s="484"/>
      <c r="G141" s="485"/>
      <c r="H141" s="486"/>
      <c r="I141" s="486"/>
      <c r="J141" s="487"/>
      <c r="K141" s="488"/>
      <c r="L141" s="489"/>
      <c r="M141" s="490"/>
      <c r="N141" s="487"/>
      <c r="O141" s="488"/>
      <c r="P141" s="228"/>
      <c r="Q141" s="228"/>
      <c r="R141" s="228"/>
    </row>
    <row r="142" spans="1:18" s="229" customFormat="1">
      <c r="A142" s="227" t="s">
        <v>347</v>
      </c>
      <c r="B142" s="483"/>
      <c r="C142" s="483"/>
      <c r="D142" s="484"/>
      <c r="E142" s="485"/>
      <c r="F142" s="484"/>
      <c r="G142" s="485"/>
      <c r="H142" s="486"/>
      <c r="I142" s="486"/>
      <c r="J142" s="487"/>
      <c r="K142" s="488"/>
      <c r="L142" s="489"/>
      <c r="M142" s="490"/>
      <c r="N142" s="487"/>
      <c r="O142" s="488"/>
      <c r="P142" s="228"/>
      <c r="Q142" s="228"/>
      <c r="R142" s="228"/>
    </row>
    <row r="143" spans="1:18" s="229" customFormat="1">
      <c r="A143" s="227" t="s">
        <v>46</v>
      </c>
      <c r="B143" s="491"/>
      <c r="C143" s="491"/>
      <c r="D143" s="484"/>
      <c r="E143" s="485"/>
      <c r="F143" s="484"/>
      <c r="G143" s="485"/>
      <c r="H143" s="486"/>
      <c r="I143" s="486"/>
      <c r="J143" s="487"/>
      <c r="K143" s="488"/>
      <c r="L143" s="489"/>
      <c r="M143" s="490"/>
      <c r="N143" s="487"/>
      <c r="O143" s="488"/>
      <c r="P143" s="228"/>
      <c r="Q143" s="228"/>
      <c r="R143" s="228"/>
    </row>
    <row r="144" spans="1:18" s="229" customFormat="1">
      <c r="A144" s="227" t="s">
        <v>48</v>
      </c>
      <c r="B144" s="491"/>
      <c r="C144" s="483"/>
      <c r="D144" s="484"/>
      <c r="E144" s="485"/>
      <c r="F144" s="484"/>
      <c r="G144" s="485"/>
      <c r="H144" s="486"/>
      <c r="I144" s="486"/>
      <c r="J144" s="487"/>
      <c r="K144" s="488"/>
      <c r="L144" s="489"/>
      <c r="M144" s="490"/>
      <c r="N144" s="487"/>
      <c r="O144" s="488"/>
      <c r="P144" s="228"/>
      <c r="Q144" s="228"/>
      <c r="R144" s="228"/>
    </row>
    <row r="145" spans="1:18">
      <c r="A145" s="227" t="s">
        <v>50</v>
      </c>
      <c r="B145" s="491"/>
      <c r="C145" s="483"/>
      <c r="D145" s="484"/>
      <c r="E145" s="485"/>
      <c r="F145" s="484"/>
      <c r="G145" s="485"/>
      <c r="H145" s="486"/>
      <c r="I145" s="486"/>
      <c r="J145" s="487"/>
      <c r="K145" s="488"/>
      <c r="L145" s="489"/>
      <c r="M145" s="490"/>
      <c r="N145" s="487"/>
      <c r="O145" s="488"/>
      <c r="P145" s="230"/>
      <c r="Q145" s="230"/>
      <c r="R145" s="230"/>
    </row>
    <row r="146" spans="1:18">
      <c r="A146" s="227" t="s">
        <v>348</v>
      </c>
      <c r="B146" s="483"/>
      <c r="C146" s="483"/>
      <c r="D146" s="484"/>
      <c r="E146" s="485"/>
      <c r="F146" s="484"/>
      <c r="G146" s="485"/>
      <c r="H146" s="486"/>
      <c r="I146" s="486"/>
      <c r="J146" s="487"/>
      <c r="K146" s="488"/>
      <c r="L146" s="489"/>
      <c r="M146" s="490"/>
      <c r="N146" s="487"/>
      <c r="O146" s="488"/>
      <c r="P146" s="230"/>
      <c r="Q146" s="230"/>
      <c r="R146" s="230"/>
    </row>
    <row r="147" spans="1:18">
      <c r="A147" s="227" t="s">
        <v>349</v>
      </c>
      <c r="B147" s="483"/>
      <c r="C147" s="483"/>
      <c r="D147" s="484"/>
      <c r="E147" s="485"/>
      <c r="F147" s="484"/>
      <c r="G147" s="485"/>
      <c r="H147" s="486"/>
      <c r="I147" s="486"/>
      <c r="J147" s="487"/>
      <c r="K147" s="488"/>
      <c r="L147" s="489"/>
      <c r="M147" s="490"/>
      <c r="N147" s="487"/>
      <c r="O147" s="488"/>
    </row>
    <row r="148" spans="1:18">
      <c r="A148" s="227" t="s">
        <v>54</v>
      </c>
      <c r="B148" s="483"/>
      <c r="C148" s="483"/>
      <c r="D148" s="484"/>
      <c r="E148" s="485"/>
      <c r="F148" s="484"/>
      <c r="G148" s="485"/>
      <c r="H148" s="486"/>
      <c r="I148" s="486"/>
      <c r="J148" s="487"/>
      <c r="K148" s="488"/>
      <c r="L148" s="489"/>
      <c r="M148" s="490"/>
      <c r="N148" s="487"/>
      <c r="O148" s="488"/>
    </row>
    <row r="149" spans="1:18">
      <c r="A149" s="227" t="s">
        <v>55</v>
      </c>
      <c r="B149" s="483"/>
      <c r="C149" s="483"/>
      <c r="D149" s="484"/>
      <c r="E149" s="485"/>
      <c r="F149" s="484"/>
      <c r="G149" s="485"/>
      <c r="H149" s="486"/>
      <c r="I149" s="486"/>
      <c r="J149" s="487"/>
      <c r="K149" s="488"/>
      <c r="L149" s="489"/>
      <c r="M149" s="490"/>
      <c r="N149" s="487"/>
      <c r="O149" s="488"/>
    </row>
    <row r="150" spans="1:18">
      <c r="A150" s="227" t="s">
        <v>350</v>
      </c>
      <c r="B150" s="483"/>
      <c r="C150" s="483"/>
      <c r="D150" s="484"/>
      <c r="E150" s="485"/>
      <c r="F150" s="484"/>
      <c r="G150" s="485"/>
      <c r="H150" s="486"/>
      <c r="I150" s="486"/>
      <c r="J150" s="487"/>
      <c r="K150" s="488"/>
      <c r="L150" s="489"/>
      <c r="M150" s="490"/>
      <c r="N150" s="487"/>
      <c r="O150" s="488"/>
    </row>
    <row r="151" spans="1:18">
      <c r="A151" s="227" t="s">
        <v>351</v>
      </c>
      <c r="B151" s="483"/>
      <c r="C151" s="483"/>
      <c r="D151" s="484"/>
      <c r="E151" s="485"/>
      <c r="F151" s="484"/>
      <c r="G151" s="485"/>
      <c r="H151" s="486"/>
      <c r="I151" s="486"/>
      <c r="J151" s="487"/>
      <c r="K151" s="488"/>
      <c r="L151" s="489"/>
      <c r="M151" s="490"/>
      <c r="N151" s="487"/>
      <c r="O151" s="488"/>
    </row>
    <row r="152" spans="1:18">
      <c r="A152" s="231" t="s">
        <v>58</v>
      </c>
      <c r="B152" s="492"/>
      <c r="C152" s="493"/>
      <c r="D152" s="494"/>
      <c r="E152" s="495"/>
      <c r="F152" s="494"/>
      <c r="G152" s="495"/>
      <c r="H152" s="496"/>
      <c r="I152" s="496"/>
      <c r="J152" s="497"/>
      <c r="K152" s="498"/>
      <c r="L152" s="499"/>
      <c r="M152" s="500"/>
      <c r="N152" s="497"/>
      <c r="O152" s="498"/>
    </row>
    <row r="153" spans="1:18">
      <c r="A153" s="232" t="s">
        <v>352</v>
      </c>
      <c r="B153" s="233"/>
      <c r="C153" s="233"/>
      <c r="D153" s="233"/>
      <c r="E153" s="233"/>
      <c r="F153" s="233"/>
      <c r="G153" s="233"/>
      <c r="H153" s="233"/>
      <c r="I153" s="233"/>
      <c r="J153" s="233"/>
      <c r="K153" s="233"/>
      <c r="L153" s="233"/>
      <c r="M153" s="233"/>
      <c r="N153" s="233"/>
      <c r="O153" s="233"/>
    </row>
    <row r="154" spans="1:18" ht="18.75">
      <c r="A154" s="234" t="s">
        <v>353</v>
      </c>
      <c r="B154" s="233"/>
      <c r="C154" s="233"/>
      <c r="D154" s="233"/>
      <c r="E154" s="233"/>
      <c r="F154" s="233"/>
      <c r="G154" s="233"/>
      <c r="H154" s="233"/>
      <c r="I154" s="233"/>
      <c r="J154" s="233"/>
      <c r="K154" s="233"/>
      <c r="L154" s="233"/>
      <c r="M154" s="233"/>
      <c r="N154" s="233"/>
      <c r="O154" s="235" t="s">
        <v>354</v>
      </c>
    </row>
    <row r="155" spans="1:18">
      <c r="A155" s="234"/>
      <c r="B155" s="233"/>
      <c r="C155" s="233"/>
      <c r="D155" s="233"/>
      <c r="E155" s="233"/>
      <c r="F155" s="233"/>
      <c r="G155" s="233"/>
      <c r="H155" s="233"/>
      <c r="I155" s="233"/>
      <c r="J155" s="233"/>
      <c r="K155" s="233"/>
      <c r="L155" s="233"/>
      <c r="M155" s="233"/>
      <c r="N155" s="233"/>
      <c r="O155" s="233"/>
    </row>
    <row r="178" spans="1:15" ht="21">
      <c r="A178" s="779" t="s">
        <v>856</v>
      </c>
      <c r="B178" s="779"/>
      <c r="C178" s="779"/>
      <c r="D178" s="779"/>
      <c r="E178" s="779"/>
      <c r="F178" s="779"/>
      <c r="G178" s="779"/>
      <c r="H178" s="779"/>
      <c r="I178" s="779"/>
      <c r="J178" s="779"/>
      <c r="K178" s="779"/>
      <c r="L178" s="779"/>
      <c r="M178" s="779"/>
      <c r="N178" s="779"/>
      <c r="O178" s="779"/>
    </row>
    <row r="179" spans="1:15">
      <c r="A179" s="780" t="s">
        <v>855</v>
      </c>
      <c r="B179" s="780"/>
      <c r="C179" s="780"/>
      <c r="D179" s="780"/>
      <c r="E179" s="780"/>
      <c r="F179" s="780"/>
      <c r="G179" s="780"/>
      <c r="H179" s="780"/>
      <c r="I179" s="780"/>
      <c r="J179" s="780"/>
      <c r="K179" s="780"/>
      <c r="L179" s="780"/>
      <c r="M179" s="780"/>
      <c r="N179" s="780"/>
      <c r="O179" s="780"/>
    </row>
    <row r="180" spans="1:15">
      <c r="A180" s="216"/>
      <c r="B180" s="217"/>
      <c r="C180" s="217"/>
      <c r="D180" s="217"/>
      <c r="E180" s="217"/>
      <c r="F180" s="217"/>
      <c r="G180" s="217"/>
      <c r="H180" s="217"/>
      <c r="I180" s="217"/>
      <c r="J180" s="217"/>
      <c r="K180" s="217"/>
      <c r="L180" s="217"/>
      <c r="M180" s="217"/>
      <c r="N180" s="217"/>
      <c r="O180" s="217"/>
    </row>
    <row r="181" spans="1:15">
      <c r="A181" s="781" t="s">
        <v>332</v>
      </c>
      <c r="B181" s="783" t="s">
        <v>333</v>
      </c>
      <c r="C181" s="783"/>
      <c r="D181" s="784" t="s">
        <v>334</v>
      </c>
      <c r="E181" s="785"/>
      <c r="F181" s="786" t="s">
        <v>335</v>
      </c>
      <c r="G181" s="786"/>
      <c r="H181" s="784" t="s">
        <v>336</v>
      </c>
      <c r="I181" s="785"/>
      <c r="J181" s="786" t="s">
        <v>337</v>
      </c>
      <c r="K181" s="786"/>
      <c r="L181" s="784" t="s">
        <v>338</v>
      </c>
      <c r="M181" s="785"/>
      <c r="N181" s="786" t="s">
        <v>339</v>
      </c>
      <c r="O181" s="786"/>
    </row>
    <row r="182" spans="1:15" ht="65.25" customHeight="1">
      <c r="A182" s="782"/>
      <c r="B182" s="219" t="s">
        <v>340</v>
      </c>
      <c r="C182" s="219" t="s">
        <v>341</v>
      </c>
      <c r="D182" s="220" t="s">
        <v>340</v>
      </c>
      <c r="E182" s="221" t="s">
        <v>341</v>
      </c>
      <c r="F182" s="219" t="s">
        <v>340</v>
      </c>
      <c r="G182" s="219" t="s">
        <v>341</v>
      </c>
      <c r="H182" s="220" t="s">
        <v>340</v>
      </c>
      <c r="I182" s="221" t="s">
        <v>341</v>
      </c>
      <c r="J182" s="219" t="s">
        <v>340</v>
      </c>
      <c r="K182" s="219" t="s">
        <v>341</v>
      </c>
      <c r="L182" s="220" t="s">
        <v>340</v>
      </c>
      <c r="M182" s="221" t="s">
        <v>341</v>
      </c>
      <c r="N182" s="219" t="s">
        <v>340</v>
      </c>
      <c r="O182" s="219" t="s">
        <v>341</v>
      </c>
    </row>
    <row r="183" spans="1:15">
      <c r="A183" s="222" t="s">
        <v>4</v>
      </c>
      <c r="B183" s="223">
        <f>SUM(B184:B185)</f>
        <v>56527</v>
      </c>
      <c r="C183" s="223">
        <f t="shared" ref="C183:F183" si="24">SUM(C184:C185)</f>
        <v>156434</v>
      </c>
      <c r="D183" s="224">
        <f t="shared" si="24"/>
        <v>25493</v>
      </c>
      <c r="E183" s="225">
        <f t="shared" si="24"/>
        <v>48997</v>
      </c>
      <c r="F183" s="226">
        <f t="shared" si="24"/>
        <v>8230</v>
      </c>
      <c r="G183" s="226">
        <f>SUM(G184:G185)</f>
        <v>21752</v>
      </c>
      <c r="H183" s="224">
        <v>0</v>
      </c>
      <c r="I183" s="225">
        <v>0</v>
      </c>
      <c r="J183" s="226">
        <f t="shared" ref="J183:L183" si="25">SUM(J184:J185)</f>
        <v>1</v>
      </c>
      <c r="K183" s="226">
        <f t="shared" si="25"/>
        <v>44</v>
      </c>
      <c r="L183" s="224">
        <f t="shared" si="25"/>
        <v>110</v>
      </c>
      <c r="M183" s="225">
        <f>SUM(M184:M185)</f>
        <v>677</v>
      </c>
      <c r="N183" s="223">
        <f t="shared" ref="N183:O183" si="26">SUM(N184:N185)</f>
        <v>27</v>
      </c>
      <c r="O183" s="226">
        <f t="shared" si="26"/>
        <v>37</v>
      </c>
    </row>
    <row r="184" spans="1:15">
      <c r="A184" s="222" t="s">
        <v>342</v>
      </c>
      <c r="B184" s="469">
        <v>21902</v>
      </c>
      <c r="C184" s="470">
        <v>79985</v>
      </c>
      <c r="D184" s="471">
        <v>7806</v>
      </c>
      <c r="E184" s="472">
        <v>20744</v>
      </c>
      <c r="F184" s="471">
        <v>3692</v>
      </c>
      <c r="G184" s="472">
        <v>11873</v>
      </c>
      <c r="H184" s="469">
        <v>0</v>
      </c>
      <c r="I184" s="469">
        <v>0</v>
      </c>
      <c r="J184" s="224">
        <v>1</v>
      </c>
      <c r="K184" s="226">
        <v>7</v>
      </c>
      <c r="L184" s="473">
        <v>43</v>
      </c>
      <c r="M184" s="474">
        <v>221</v>
      </c>
      <c r="N184" s="224">
        <v>2</v>
      </c>
      <c r="O184" s="226">
        <v>0</v>
      </c>
    </row>
    <row r="185" spans="1:15">
      <c r="A185" s="222" t="s">
        <v>343</v>
      </c>
      <c r="B185" s="226">
        <f>SUM(B186:B205)</f>
        <v>34625</v>
      </c>
      <c r="C185" s="226">
        <f t="shared" ref="C185:G185" si="27">SUM(C186:C205)</f>
        <v>76449</v>
      </c>
      <c r="D185" s="224">
        <f t="shared" si="27"/>
        <v>17687</v>
      </c>
      <c r="E185" s="225">
        <f t="shared" si="27"/>
        <v>28253</v>
      </c>
      <c r="F185" s="226">
        <f t="shared" si="27"/>
        <v>4538</v>
      </c>
      <c r="G185" s="226">
        <f t="shared" si="27"/>
        <v>9879</v>
      </c>
      <c r="H185" s="224">
        <v>0</v>
      </c>
      <c r="I185" s="225">
        <v>0</v>
      </c>
      <c r="J185" s="226">
        <f t="shared" ref="J185:O185" si="28">SUM(J186:J205)</f>
        <v>0</v>
      </c>
      <c r="K185" s="226">
        <f t="shared" si="28"/>
        <v>37</v>
      </c>
      <c r="L185" s="224">
        <f t="shared" si="28"/>
        <v>67</v>
      </c>
      <c r="M185" s="225">
        <f t="shared" si="28"/>
        <v>456</v>
      </c>
      <c r="N185" s="226">
        <f t="shared" si="28"/>
        <v>25</v>
      </c>
      <c r="O185" s="226">
        <f t="shared" si="28"/>
        <v>37</v>
      </c>
    </row>
    <row r="186" spans="1:15">
      <c r="A186" s="227" t="s">
        <v>34</v>
      </c>
      <c r="B186" s="242">
        <v>1904</v>
      </c>
      <c r="C186" s="242">
        <v>3093</v>
      </c>
      <c r="D186" s="237">
        <v>1497</v>
      </c>
      <c r="E186" s="238">
        <v>1888</v>
      </c>
      <c r="F186" s="237">
        <v>234</v>
      </c>
      <c r="G186" s="238">
        <v>407</v>
      </c>
      <c r="H186" s="236">
        <v>0</v>
      </c>
      <c r="I186" s="236">
        <v>0</v>
      </c>
      <c r="J186" s="475">
        <v>0</v>
      </c>
      <c r="K186" s="239">
        <v>0</v>
      </c>
      <c r="L186" s="240">
        <v>15</v>
      </c>
      <c r="M186" s="241">
        <v>38</v>
      </c>
      <c r="N186" s="475">
        <v>2</v>
      </c>
      <c r="O186" s="239">
        <v>1</v>
      </c>
    </row>
    <row r="187" spans="1:15">
      <c r="A187" s="227" t="s">
        <v>344</v>
      </c>
      <c r="B187" s="242">
        <v>3600</v>
      </c>
      <c r="C187" s="242">
        <v>7525</v>
      </c>
      <c r="D187" s="237">
        <v>2290</v>
      </c>
      <c r="E187" s="238">
        <v>3224</v>
      </c>
      <c r="F187" s="237">
        <v>444</v>
      </c>
      <c r="G187" s="238">
        <v>810</v>
      </c>
      <c r="H187" s="236">
        <v>0</v>
      </c>
      <c r="I187" s="236">
        <v>0</v>
      </c>
      <c r="J187" s="475">
        <v>0</v>
      </c>
      <c r="K187" s="239">
        <v>2</v>
      </c>
      <c r="L187" s="240">
        <v>14</v>
      </c>
      <c r="M187" s="241">
        <v>100</v>
      </c>
      <c r="N187" s="475">
        <v>6</v>
      </c>
      <c r="O187" s="239">
        <v>9</v>
      </c>
    </row>
    <row r="188" spans="1:15">
      <c r="A188" s="227" t="s">
        <v>345</v>
      </c>
      <c r="B188" s="242">
        <v>1579</v>
      </c>
      <c r="C188" s="242">
        <v>3134</v>
      </c>
      <c r="D188" s="237">
        <v>720</v>
      </c>
      <c r="E188" s="238">
        <v>1048</v>
      </c>
      <c r="F188" s="237">
        <v>137</v>
      </c>
      <c r="G188" s="238">
        <v>291</v>
      </c>
      <c r="H188" s="236">
        <v>0</v>
      </c>
      <c r="I188" s="236">
        <v>0</v>
      </c>
      <c r="J188" s="475">
        <v>0</v>
      </c>
      <c r="K188" s="239">
        <v>0</v>
      </c>
      <c r="L188" s="240">
        <v>0</v>
      </c>
      <c r="M188" s="241">
        <v>3</v>
      </c>
      <c r="N188" s="475">
        <v>0</v>
      </c>
      <c r="O188" s="239">
        <v>0</v>
      </c>
    </row>
    <row r="189" spans="1:15">
      <c r="A189" s="227" t="s">
        <v>37</v>
      </c>
      <c r="B189" s="242">
        <v>1256</v>
      </c>
      <c r="C189" s="242">
        <v>3214</v>
      </c>
      <c r="D189" s="237">
        <v>1234</v>
      </c>
      <c r="E189" s="238">
        <v>1896</v>
      </c>
      <c r="F189" s="237">
        <v>117</v>
      </c>
      <c r="G189" s="238">
        <v>325</v>
      </c>
      <c r="H189" s="236">
        <v>0</v>
      </c>
      <c r="I189" s="236">
        <v>0</v>
      </c>
      <c r="J189" s="475">
        <v>0</v>
      </c>
      <c r="K189" s="239">
        <v>3</v>
      </c>
      <c r="L189" s="240">
        <v>5</v>
      </c>
      <c r="M189" s="241">
        <v>31</v>
      </c>
      <c r="N189" s="475">
        <v>1</v>
      </c>
      <c r="O189" s="239">
        <v>3</v>
      </c>
    </row>
    <row r="190" spans="1:15">
      <c r="A190" s="227" t="s">
        <v>39</v>
      </c>
      <c r="B190" s="242">
        <v>3214</v>
      </c>
      <c r="C190" s="242">
        <v>7696</v>
      </c>
      <c r="D190" s="237">
        <v>1368</v>
      </c>
      <c r="E190" s="238">
        <v>2229</v>
      </c>
      <c r="F190" s="237">
        <v>421</v>
      </c>
      <c r="G190" s="238">
        <v>667</v>
      </c>
      <c r="H190" s="236">
        <v>0</v>
      </c>
      <c r="I190" s="236">
        <v>0</v>
      </c>
      <c r="J190" s="475">
        <v>0</v>
      </c>
      <c r="K190" s="239">
        <v>4</v>
      </c>
      <c r="L190" s="240">
        <v>10</v>
      </c>
      <c r="M190" s="241">
        <v>105</v>
      </c>
      <c r="N190" s="475">
        <v>2</v>
      </c>
      <c r="O190" s="239">
        <v>5</v>
      </c>
    </row>
    <row r="191" spans="1:15">
      <c r="A191" s="227" t="s">
        <v>41</v>
      </c>
      <c r="B191" s="242">
        <v>2616</v>
      </c>
      <c r="C191" s="242">
        <v>5350</v>
      </c>
      <c r="D191" s="237">
        <v>1213</v>
      </c>
      <c r="E191" s="238">
        <v>2380</v>
      </c>
      <c r="F191" s="237">
        <v>177</v>
      </c>
      <c r="G191" s="238">
        <v>433</v>
      </c>
      <c r="H191" s="236">
        <v>0</v>
      </c>
      <c r="I191" s="236">
        <v>0</v>
      </c>
      <c r="J191" s="475">
        <v>0</v>
      </c>
      <c r="K191" s="239">
        <v>1</v>
      </c>
      <c r="L191" s="240">
        <v>7</v>
      </c>
      <c r="M191" s="241">
        <v>41</v>
      </c>
      <c r="N191" s="475">
        <v>0</v>
      </c>
      <c r="O191" s="239">
        <v>0</v>
      </c>
    </row>
    <row r="192" spans="1:15">
      <c r="A192" s="227" t="s">
        <v>346</v>
      </c>
      <c r="B192" s="242">
        <v>2139</v>
      </c>
      <c r="C192" s="242">
        <v>3854</v>
      </c>
      <c r="D192" s="237">
        <v>18</v>
      </c>
      <c r="E192" s="238">
        <v>50</v>
      </c>
      <c r="F192" s="237">
        <v>284</v>
      </c>
      <c r="G192" s="238">
        <v>638</v>
      </c>
      <c r="H192" s="236">
        <v>0</v>
      </c>
      <c r="I192" s="236">
        <v>0</v>
      </c>
      <c r="J192" s="475">
        <v>0</v>
      </c>
      <c r="K192" s="239">
        <v>0</v>
      </c>
      <c r="L192" s="240">
        <v>1</v>
      </c>
      <c r="M192" s="241">
        <v>7</v>
      </c>
      <c r="N192" s="475">
        <v>0</v>
      </c>
      <c r="O192" s="239">
        <v>5</v>
      </c>
    </row>
    <row r="193" spans="1:15">
      <c r="A193" s="227" t="s">
        <v>43</v>
      </c>
      <c r="B193" s="242">
        <v>2304</v>
      </c>
      <c r="C193" s="242">
        <v>5441</v>
      </c>
      <c r="D193" s="237">
        <v>1941</v>
      </c>
      <c r="E193" s="238">
        <v>3565</v>
      </c>
      <c r="F193" s="237">
        <v>411</v>
      </c>
      <c r="G193" s="238">
        <v>908</v>
      </c>
      <c r="H193" s="236">
        <v>0</v>
      </c>
      <c r="I193" s="236">
        <v>0</v>
      </c>
      <c r="J193" s="475">
        <v>0</v>
      </c>
      <c r="K193" s="239">
        <v>0</v>
      </c>
      <c r="L193" s="240">
        <v>4</v>
      </c>
      <c r="M193" s="241">
        <v>20</v>
      </c>
      <c r="N193" s="475">
        <v>0</v>
      </c>
      <c r="O193" s="239">
        <v>2</v>
      </c>
    </row>
    <row r="194" spans="1:15">
      <c r="A194" s="227" t="s">
        <v>44</v>
      </c>
      <c r="B194" s="243">
        <v>770</v>
      </c>
      <c r="C194" s="242">
        <v>1816</v>
      </c>
      <c r="D194" s="237">
        <v>955</v>
      </c>
      <c r="E194" s="238">
        <v>1140</v>
      </c>
      <c r="F194" s="237">
        <v>222</v>
      </c>
      <c r="G194" s="238">
        <v>506</v>
      </c>
      <c r="H194" s="236">
        <v>0</v>
      </c>
      <c r="I194" s="236">
        <v>0</v>
      </c>
      <c r="J194" s="475">
        <v>0</v>
      </c>
      <c r="K194" s="239">
        <v>0</v>
      </c>
      <c r="L194" s="240">
        <v>0</v>
      </c>
      <c r="M194" s="241">
        <v>6</v>
      </c>
      <c r="N194" s="475">
        <v>1</v>
      </c>
      <c r="O194" s="239">
        <v>1</v>
      </c>
    </row>
    <row r="195" spans="1:15">
      <c r="A195" s="227" t="s">
        <v>347</v>
      </c>
      <c r="B195" s="242">
        <v>1733</v>
      </c>
      <c r="C195" s="242">
        <v>3529</v>
      </c>
      <c r="D195" s="237">
        <v>787</v>
      </c>
      <c r="E195" s="238">
        <v>1044</v>
      </c>
      <c r="F195" s="237">
        <v>333</v>
      </c>
      <c r="G195" s="238">
        <v>799</v>
      </c>
      <c r="H195" s="236">
        <v>0</v>
      </c>
      <c r="I195" s="236">
        <v>0</v>
      </c>
      <c r="J195" s="475">
        <v>0</v>
      </c>
      <c r="K195" s="239">
        <v>0</v>
      </c>
      <c r="L195" s="240">
        <v>1</v>
      </c>
      <c r="M195" s="241">
        <v>1</v>
      </c>
      <c r="N195" s="475">
        <v>0</v>
      </c>
      <c r="O195" s="239">
        <v>0</v>
      </c>
    </row>
    <row r="196" spans="1:15">
      <c r="A196" s="227" t="s">
        <v>46</v>
      </c>
      <c r="B196" s="243">
        <v>68</v>
      </c>
      <c r="C196" s="243">
        <v>155</v>
      </c>
      <c r="D196" s="237">
        <v>64</v>
      </c>
      <c r="E196" s="238">
        <v>148</v>
      </c>
      <c r="F196" s="237">
        <v>14</v>
      </c>
      <c r="G196" s="238">
        <v>25</v>
      </c>
      <c r="H196" s="236">
        <v>0</v>
      </c>
      <c r="I196" s="236">
        <v>0</v>
      </c>
      <c r="J196" s="475">
        <v>0</v>
      </c>
      <c r="K196" s="239">
        <v>0</v>
      </c>
      <c r="L196" s="240">
        <v>0</v>
      </c>
      <c r="M196" s="241">
        <v>4</v>
      </c>
      <c r="N196" s="475">
        <v>0</v>
      </c>
      <c r="O196" s="239">
        <v>0</v>
      </c>
    </row>
    <row r="197" spans="1:15">
      <c r="A197" s="227" t="s">
        <v>48</v>
      </c>
      <c r="B197" s="243">
        <v>862</v>
      </c>
      <c r="C197" s="242">
        <v>2129</v>
      </c>
      <c r="D197" s="237">
        <v>410</v>
      </c>
      <c r="E197" s="238">
        <v>682</v>
      </c>
      <c r="F197" s="237">
        <v>54</v>
      </c>
      <c r="G197" s="238">
        <v>146</v>
      </c>
      <c r="H197" s="236">
        <v>0</v>
      </c>
      <c r="I197" s="236">
        <v>0</v>
      </c>
      <c r="J197" s="475">
        <v>0</v>
      </c>
      <c r="K197" s="239">
        <v>0</v>
      </c>
      <c r="L197" s="240">
        <v>0</v>
      </c>
      <c r="M197" s="241">
        <v>1</v>
      </c>
      <c r="N197" s="475">
        <v>0</v>
      </c>
      <c r="O197" s="239">
        <v>0</v>
      </c>
    </row>
    <row r="198" spans="1:15">
      <c r="A198" s="227" t="s">
        <v>50</v>
      </c>
      <c r="B198" s="243">
        <v>845</v>
      </c>
      <c r="C198" s="242">
        <v>1339</v>
      </c>
      <c r="D198" s="237">
        <v>592</v>
      </c>
      <c r="E198" s="238">
        <v>813</v>
      </c>
      <c r="F198" s="237">
        <v>173</v>
      </c>
      <c r="G198" s="238">
        <v>333</v>
      </c>
      <c r="H198" s="236">
        <v>0</v>
      </c>
      <c r="I198" s="236">
        <v>0</v>
      </c>
      <c r="J198" s="475">
        <v>0</v>
      </c>
      <c r="K198" s="239">
        <v>0</v>
      </c>
      <c r="L198" s="240">
        <v>0</v>
      </c>
      <c r="M198" s="241">
        <v>0</v>
      </c>
      <c r="N198" s="475">
        <v>0</v>
      </c>
      <c r="O198" s="239">
        <v>0</v>
      </c>
    </row>
    <row r="199" spans="1:15">
      <c r="A199" s="227" t="s">
        <v>348</v>
      </c>
      <c r="B199" s="242">
        <v>1483</v>
      </c>
      <c r="C199" s="242">
        <v>3004</v>
      </c>
      <c r="D199" s="237">
        <v>895</v>
      </c>
      <c r="E199" s="238">
        <v>1373</v>
      </c>
      <c r="F199" s="237">
        <v>105</v>
      </c>
      <c r="G199" s="238">
        <v>195</v>
      </c>
      <c r="H199" s="236">
        <v>0</v>
      </c>
      <c r="I199" s="236">
        <v>0</v>
      </c>
      <c r="J199" s="475">
        <v>0</v>
      </c>
      <c r="K199" s="239">
        <v>0</v>
      </c>
      <c r="L199" s="240">
        <v>0</v>
      </c>
      <c r="M199" s="241">
        <v>14</v>
      </c>
      <c r="N199" s="475">
        <v>0</v>
      </c>
      <c r="O199" s="239">
        <v>0</v>
      </c>
    </row>
    <row r="200" spans="1:15">
      <c r="A200" s="227" t="s">
        <v>349</v>
      </c>
      <c r="B200" s="242">
        <v>2477</v>
      </c>
      <c r="C200" s="242">
        <v>6032</v>
      </c>
      <c r="D200" s="237">
        <v>660</v>
      </c>
      <c r="E200" s="238">
        <v>922</v>
      </c>
      <c r="F200" s="237">
        <v>227</v>
      </c>
      <c r="G200" s="238">
        <v>531</v>
      </c>
      <c r="H200" s="236">
        <v>0</v>
      </c>
      <c r="I200" s="236">
        <v>0</v>
      </c>
      <c r="J200" s="475">
        <v>0</v>
      </c>
      <c r="K200" s="239">
        <v>0</v>
      </c>
      <c r="L200" s="240">
        <v>0</v>
      </c>
      <c r="M200" s="241">
        <v>0</v>
      </c>
      <c r="N200" s="475">
        <v>0</v>
      </c>
      <c r="O200" s="239">
        <v>0</v>
      </c>
    </row>
    <row r="201" spans="1:15">
      <c r="A201" s="227" t="s">
        <v>54</v>
      </c>
      <c r="B201" s="242">
        <v>2619</v>
      </c>
      <c r="C201" s="242">
        <v>6578</v>
      </c>
      <c r="D201" s="237">
        <v>884</v>
      </c>
      <c r="E201" s="238">
        <v>1648</v>
      </c>
      <c r="F201" s="237">
        <v>383</v>
      </c>
      <c r="G201" s="238">
        <v>841</v>
      </c>
      <c r="H201" s="236">
        <v>0</v>
      </c>
      <c r="I201" s="236">
        <v>0</v>
      </c>
      <c r="J201" s="475">
        <v>0</v>
      </c>
      <c r="K201" s="239">
        <v>3</v>
      </c>
      <c r="L201" s="240">
        <v>0</v>
      </c>
      <c r="M201" s="241">
        <v>15</v>
      </c>
      <c r="N201" s="475">
        <v>0</v>
      </c>
      <c r="O201" s="239">
        <v>1</v>
      </c>
    </row>
    <row r="202" spans="1:15">
      <c r="A202" s="227" t="s">
        <v>55</v>
      </c>
      <c r="B202" s="242">
        <v>1553</v>
      </c>
      <c r="C202" s="242">
        <v>3605</v>
      </c>
      <c r="D202" s="237">
        <v>681</v>
      </c>
      <c r="E202" s="238">
        <v>1332</v>
      </c>
      <c r="F202" s="237">
        <v>78</v>
      </c>
      <c r="G202" s="238">
        <v>354</v>
      </c>
      <c r="H202" s="236">
        <v>0</v>
      </c>
      <c r="I202" s="236">
        <v>0</v>
      </c>
      <c r="J202" s="475">
        <v>0</v>
      </c>
      <c r="K202" s="239">
        <v>3</v>
      </c>
      <c r="L202" s="240">
        <v>2</v>
      </c>
      <c r="M202" s="241">
        <v>19</v>
      </c>
      <c r="N202" s="475">
        <v>0</v>
      </c>
      <c r="O202" s="239">
        <v>0</v>
      </c>
    </row>
    <row r="203" spans="1:15">
      <c r="A203" s="227" t="s">
        <v>350</v>
      </c>
      <c r="B203" s="242">
        <v>1338</v>
      </c>
      <c r="C203" s="242">
        <v>3153</v>
      </c>
      <c r="D203" s="237">
        <v>879</v>
      </c>
      <c r="E203" s="238">
        <v>1407</v>
      </c>
      <c r="F203" s="237">
        <v>276</v>
      </c>
      <c r="G203" s="238">
        <v>530</v>
      </c>
      <c r="H203" s="236">
        <v>0</v>
      </c>
      <c r="I203" s="236">
        <v>0</v>
      </c>
      <c r="J203" s="475">
        <v>0</v>
      </c>
      <c r="K203" s="239">
        <v>19</v>
      </c>
      <c r="L203" s="240">
        <v>8</v>
      </c>
      <c r="M203" s="241">
        <v>27</v>
      </c>
      <c r="N203" s="475">
        <v>13</v>
      </c>
      <c r="O203" s="239">
        <v>6</v>
      </c>
    </row>
    <row r="204" spans="1:15">
      <c r="A204" s="227" t="s">
        <v>351</v>
      </c>
      <c r="B204" s="242">
        <v>1389</v>
      </c>
      <c r="C204" s="242">
        <v>2140</v>
      </c>
      <c r="D204" s="237">
        <v>284</v>
      </c>
      <c r="E204" s="238">
        <v>801</v>
      </c>
      <c r="F204" s="237">
        <v>202</v>
      </c>
      <c r="G204" s="238">
        <v>430</v>
      </c>
      <c r="H204" s="236">
        <v>0</v>
      </c>
      <c r="I204" s="236">
        <v>0</v>
      </c>
      <c r="J204" s="475">
        <v>0</v>
      </c>
      <c r="K204" s="239">
        <v>2</v>
      </c>
      <c r="L204" s="240">
        <v>0</v>
      </c>
      <c r="M204" s="241">
        <v>5</v>
      </c>
      <c r="N204" s="475">
        <v>0</v>
      </c>
      <c r="O204" s="239">
        <v>0</v>
      </c>
    </row>
    <row r="205" spans="1:15">
      <c r="A205" s="231" t="s">
        <v>58</v>
      </c>
      <c r="B205" s="244">
        <v>876</v>
      </c>
      <c r="C205" s="245">
        <v>3662</v>
      </c>
      <c r="D205" s="476">
        <v>315</v>
      </c>
      <c r="E205" s="477">
        <v>663</v>
      </c>
      <c r="F205" s="476">
        <v>246</v>
      </c>
      <c r="G205" s="477">
        <v>710</v>
      </c>
      <c r="H205" s="478">
        <v>0</v>
      </c>
      <c r="I205" s="478">
        <v>0</v>
      </c>
      <c r="J205" s="479">
        <v>0</v>
      </c>
      <c r="K205" s="480">
        <v>0</v>
      </c>
      <c r="L205" s="481">
        <v>0</v>
      </c>
      <c r="M205" s="482">
        <v>19</v>
      </c>
      <c r="N205" s="479">
        <v>0</v>
      </c>
      <c r="O205" s="480">
        <v>4</v>
      </c>
    </row>
    <row r="206" spans="1:15">
      <c r="A206" s="232" t="s">
        <v>352</v>
      </c>
      <c r="B206" s="233"/>
      <c r="C206" s="233"/>
      <c r="D206" s="233"/>
      <c r="E206" s="233"/>
      <c r="F206" s="233"/>
      <c r="G206" s="233"/>
      <c r="H206" s="233"/>
      <c r="I206" s="233"/>
      <c r="J206" s="233"/>
      <c r="K206" s="233"/>
      <c r="L206" s="233"/>
      <c r="M206" s="233"/>
      <c r="N206" s="233"/>
      <c r="O206" s="233"/>
    </row>
    <row r="207" spans="1:15" ht="18.75">
      <c r="A207" s="234" t="s">
        <v>353</v>
      </c>
      <c r="B207" s="233"/>
      <c r="C207" s="233"/>
      <c r="D207" s="233"/>
      <c r="E207" s="233"/>
      <c r="F207" s="233"/>
      <c r="G207" s="233"/>
      <c r="H207" s="233"/>
      <c r="I207" s="233"/>
      <c r="J207" s="233"/>
      <c r="K207" s="233"/>
      <c r="L207" s="233"/>
      <c r="M207" s="233"/>
      <c r="N207" s="233"/>
      <c r="O207" s="235" t="s">
        <v>354</v>
      </c>
    </row>
  </sheetData>
  <mergeCells count="36">
    <mergeCell ref="A125:O125"/>
    <mergeCell ref="A126:O126"/>
    <mergeCell ref="A128:A129"/>
    <mergeCell ref="B128:C128"/>
    <mergeCell ref="D128:E128"/>
    <mergeCell ref="F128:G128"/>
    <mergeCell ref="H128:I128"/>
    <mergeCell ref="J128:K128"/>
    <mergeCell ref="L128:M128"/>
    <mergeCell ref="N128:O128"/>
    <mergeCell ref="A178:O178"/>
    <mergeCell ref="A179:O179"/>
    <mergeCell ref="A181:A182"/>
    <mergeCell ref="B181:C181"/>
    <mergeCell ref="D181:E181"/>
    <mergeCell ref="F181:G181"/>
    <mergeCell ref="H181:I181"/>
    <mergeCell ref="J181:K181"/>
    <mergeCell ref="L181:M181"/>
    <mergeCell ref="N181:O181"/>
    <mergeCell ref="A94:O94"/>
    <mergeCell ref="A95:O95"/>
    <mergeCell ref="A97:A98"/>
    <mergeCell ref="B97:C97"/>
    <mergeCell ref="D97:E97"/>
    <mergeCell ref="F97:G97"/>
    <mergeCell ref="H97:I97"/>
    <mergeCell ref="J97:K97"/>
    <mergeCell ref="L97:M97"/>
    <mergeCell ref="N97:O97"/>
    <mergeCell ref="A1:O1"/>
    <mergeCell ref="A2:O2"/>
    <mergeCell ref="A63:O63"/>
    <mergeCell ref="A64:O64"/>
    <mergeCell ref="A32:O32"/>
    <mergeCell ref="A33:O3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Z1675"/>
  <sheetViews>
    <sheetView topLeftCell="A995" workbookViewId="0">
      <selection activeCell="R718" sqref="R718"/>
    </sheetView>
  </sheetViews>
  <sheetFormatPr defaultColWidth="9" defaultRowHeight="15"/>
  <cols>
    <col min="1" max="1" width="28.85546875" style="327" customWidth="1"/>
    <col min="2" max="7" width="10.140625" style="217" customWidth="1"/>
    <col min="8" max="9" width="10.140625" style="327" hidden="1" customWidth="1"/>
    <col min="10" max="15" width="10.140625" style="217" customWidth="1"/>
    <col min="16" max="16" width="2.85546875" style="327" customWidth="1"/>
    <col min="17" max="16384" width="9" style="327"/>
  </cols>
  <sheetData>
    <row r="1" spans="1:26" s="216" customFormat="1" ht="26.25" customHeight="1">
      <c r="A1" s="779" t="s">
        <v>997</v>
      </c>
      <c r="B1" s="779"/>
      <c r="C1" s="779"/>
      <c r="D1" s="779"/>
      <c r="E1" s="779"/>
      <c r="F1" s="779"/>
      <c r="G1" s="779"/>
      <c r="H1" s="779"/>
      <c r="I1" s="779"/>
      <c r="J1" s="779"/>
      <c r="K1" s="779"/>
      <c r="L1" s="779"/>
      <c r="M1" s="779"/>
      <c r="N1" s="779"/>
      <c r="O1" s="779"/>
    </row>
    <row r="2" spans="1:26" s="216" customFormat="1" ht="30.75" customHeight="1">
      <c r="A2" s="782" t="s">
        <v>998</v>
      </c>
      <c r="B2" s="782"/>
      <c r="C2" s="782"/>
      <c r="D2" s="782"/>
      <c r="E2" s="782"/>
      <c r="F2" s="782"/>
      <c r="G2" s="782"/>
      <c r="H2" s="782"/>
      <c r="I2" s="782"/>
      <c r="J2" s="782"/>
      <c r="K2" s="782"/>
      <c r="L2" s="782"/>
      <c r="M2" s="782"/>
      <c r="N2" s="782"/>
      <c r="O2" s="782"/>
    </row>
    <row r="3" spans="1:26" s="216" customFormat="1" ht="36.75" customHeight="1">
      <c r="A3" s="789" t="s">
        <v>332</v>
      </c>
      <c r="B3" s="791" t="s">
        <v>333</v>
      </c>
      <c r="C3" s="792"/>
      <c r="D3" s="793" t="s">
        <v>334</v>
      </c>
      <c r="E3" s="794"/>
      <c r="F3" s="793" t="s">
        <v>335</v>
      </c>
      <c r="G3" s="794"/>
      <c r="H3" s="793" t="s">
        <v>448</v>
      </c>
      <c r="I3" s="794"/>
      <c r="J3" s="793" t="s">
        <v>337</v>
      </c>
      <c r="K3" s="794"/>
      <c r="L3" s="793" t="s">
        <v>338</v>
      </c>
      <c r="M3" s="794"/>
      <c r="N3" s="793" t="s">
        <v>339</v>
      </c>
      <c r="O3" s="795"/>
    </row>
    <row r="4" spans="1:26" ht="42.75" customHeight="1">
      <c r="A4" s="790"/>
      <c r="B4" s="313" t="s">
        <v>340</v>
      </c>
      <c r="C4" s="313" t="s">
        <v>341</v>
      </c>
      <c r="D4" s="313" t="s">
        <v>340</v>
      </c>
      <c r="E4" s="313" t="s">
        <v>341</v>
      </c>
      <c r="F4" s="313" t="s">
        <v>340</v>
      </c>
      <c r="G4" s="313" t="s">
        <v>341</v>
      </c>
      <c r="H4" s="313" t="s">
        <v>340</v>
      </c>
      <c r="I4" s="313" t="s">
        <v>341</v>
      </c>
      <c r="J4" s="313" t="s">
        <v>340</v>
      </c>
      <c r="K4" s="313" t="s">
        <v>341</v>
      </c>
      <c r="L4" s="313" t="s">
        <v>340</v>
      </c>
      <c r="M4" s="314" t="s">
        <v>341</v>
      </c>
      <c r="N4" s="313" t="s">
        <v>340</v>
      </c>
      <c r="O4" s="314" t="s">
        <v>341</v>
      </c>
    </row>
    <row r="5" spans="1:26" ht="17.25" customHeight="1">
      <c r="A5" s="315" t="s">
        <v>11</v>
      </c>
      <c r="B5" s="316">
        <f t="shared" ref="B5:I5" si="0">B6+B22+B40+B56+B71+B88+B103+B109+B120+B130+B142+B149+B159+B166+B175+B190+B204+B215+B226+B229</f>
        <v>0</v>
      </c>
      <c r="C5" s="316">
        <f t="shared" si="0"/>
        <v>0</v>
      </c>
      <c r="D5" s="316">
        <f t="shared" si="0"/>
        <v>0</v>
      </c>
      <c r="E5" s="316">
        <f t="shared" si="0"/>
        <v>0</v>
      </c>
      <c r="F5" s="316">
        <f t="shared" si="0"/>
        <v>0</v>
      </c>
      <c r="G5" s="316">
        <f t="shared" si="0"/>
        <v>0</v>
      </c>
      <c r="H5" s="316">
        <f t="shared" si="0"/>
        <v>0</v>
      </c>
      <c r="I5" s="316">
        <f t="shared" si="0"/>
        <v>0</v>
      </c>
      <c r="J5" s="316">
        <f>J6+J22+J40+J56+J71+J88+J103+J109+J120+J130+J142+J149+J159+J166+J175+J190+J204+J215+J226+J229</f>
        <v>0</v>
      </c>
      <c r="K5" s="316">
        <f>K6+K22+K40+K56+K71+K88+K103+K109+K120+K130+K142+K149+K159+K166+K175+K190+K204+K215+K226+K229</f>
        <v>0</v>
      </c>
      <c r="L5" s="316">
        <f t="shared" ref="L5:O5" si="1">L6+L22+L40+L56+L71+L88+L103+L109+L120+L130+L142+L149+L159+L166+L175+L190+L204+L215+L226+L229</f>
        <v>0</v>
      </c>
      <c r="M5" s="316">
        <f t="shared" si="1"/>
        <v>0</v>
      </c>
      <c r="N5" s="316">
        <f t="shared" si="1"/>
        <v>0</v>
      </c>
      <c r="O5" s="316">
        <f t="shared" si="1"/>
        <v>0</v>
      </c>
    </row>
    <row r="6" spans="1:26" ht="17.25" customHeight="1">
      <c r="A6" s="317" t="s">
        <v>449</v>
      </c>
      <c r="B6" s="316">
        <f t="shared" ref="B6:O6" si="2">SUM(B7:B20)</f>
        <v>0</v>
      </c>
      <c r="C6" s="316">
        <f t="shared" si="2"/>
        <v>0</v>
      </c>
      <c r="D6" s="316">
        <f t="shared" si="2"/>
        <v>0</v>
      </c>
      <c r="E6" s="316">
        <f t="shared" si="2"/>
        <v>0</v>
      </c>
      <c r="F6" s="316">
        <f t="shared" si="2"/>
        <v>0</v>
      </c>
      <c r="G6" s="316">
        <f t="shared" si="2"/>
        <v>0</v>
      </c>
      <c r="H6" s="316">
        <f t="shared" si="2"/>
        <v>0</v>
      </c>
      <c r="I6" s="316">
        <f t="shared" si="2"/>
        <v>0</v>
      </c>
      <c r="J6" s="316">
        <f t="shared" si="2"/>
        <v>0</v>
      </c>
      <c r="K6" s="316">
        <f t="shared" si="2"/>
        <v>0</v>
      </c>
      <c r="L6" s="316">
        <f t="shared" si="2"/>
        <v>0</v>
      </c>
      <c r="M6" s="316">
        <f t="shared" si="2"/>
        <v>0</v>
      </c>
      <c r="N6" s="316">
        <f t="shared" si="2"/>
        <v>0</v>
      </c>
      <c r="O6" s="316">
        <f t="shared" si="2"/>
        <v>0</v>
      </c>
    </row>
    <row r="7" spans="1:26" ht="17.25" customHeight="1">
      <c r="A7" s="318" t="s">
        <v>450</v>
      </c>
      <c r="B7" s="510"/>
      <c r="C7" s="510"/>
      <c r="D7" s="510"/>
      <c r="E7" s="510"/>
      <c r="F7" s="511"/>
      <c r="G7" s="511"/>
      <c r="H7" s="510"/>
      <c r="I7" s="510"/>
      <c r="J7" s="510"/>
      <c r="K7" s="510"/>
      <c r="L7" s="510"/>
      <c r="M7" s="510"/>
      <c r="N7" s="510"/>
      <c r="O7" s="510"/>
    </row>
    <row r="8" spans="1:26" ht="17.25" customHeight="1">
      <c r="A8" s="318" t="s">
        <v>451</v>
      </c>
      <c r="B8" s="510"/>
      <c r="C8" s="510"/>
      <c r="D8" s="510"/>
      <c r="E8" s="510"/>
      <c r="F8" s="511"/>
      <c r="G8" s="511"/>
      <c r="H8" s="510"/>
      <c r="I8" s="510"/>
      <c r="J8" s="510"/>
      <c r="K8" s="510"/>
      <c r="L8" s="510"/>
      <c r="M8" s="510"/>
      <c r="N8" s="510"/>
      <c r="O8" s="510"/>
    </row>
    <row r="9" spans="1:26" ht="17.25" customHeight="1">
      <c r="A9" s="318" t="s">
        <v>452</v>
      </c>
      <c r="B9" s="510"/>
      <c r="C9" s="510"/>
      <c r="D9" s="510"/>
      <c r="E9" s="510"/>
      <c r="F9" s="511"/>
      <c r="G9" s="511"/>
      <c r="H9" s="510"/>
      <c r="I9" s="510"/>
      <c r="J9" s="510"/>
      <c r="K9" s="510"/>
      <c r="L9" s="510"/>
      <c r="M9" s="510"/>
      <c r="N9" s="510"/>
      <c r="O9" s="510"/>
      <c r="V9" s="787"/>
      <c r="W9" s="787"/>
      <c r="X9" s="787"/>
      <c r="Y9" s="787"/>
      <c r="Z9" s="787"/>
    </row>
    <row r="10" spans="1:26" ht="17.25" customHeight="1">
      <c r="A10" s="318" t="s">
        <v>453</v>
      </c>
      <c r="B10" s="510"/>
      <c r="C10" s="510"/>
      <c r="D10" s="510"/>
      <c r="E10" s="510"/>
      <c r="F10" s="511"/>
      <c r="G10" s="511"/>
      <c r="H10" s="510"/>
      <c r="I10" s="510"/>
      <c r="J10" s="510"/>
      <c r="K10" s="510"/>
      <c r="L10" s="510"/>
      <c r="M10" s="510"/>
      <c r="N10" s="510"/>
      <c r="O10" s="510"/>
    </row>
    <row r="11" spans="1:26" ht="17.25" customHeight="1">
      <c r="A11" s="318" t="s">
        <v>454</v>
      </c>
      <c r="B11" s="510"/>
      <c r="C11" s="510"/>
      <c r="D11" s="510"/>
      <c r="E11" s="510"/>
      <c r="F11" s="511"/>
      <c r="G11" s="511"/>
      <c r="H11" s="510"/>
      <c r="I11" s="510"/>
      <c r="J11" s="510"/>
      <c r="K11" s="510"/>
      <c r="L11" s="510"/>
      <c r="M11" s="510"/>
      <c r="N11" s="510"/>
      <c r="O11" s="510"/>
    </row>
    <row r="12" spans="1:26" ht="17.25" customHeight="1">
      <c r="A12" s="318" t="s">
        <v>455</v>
      </c>
      <c r="B12" s="510"/>
      <c r="C12" s="510"/>
      <c r="D12" s="510"/>
      <c r="E12" s="510"/>
      <c r="F12" s="511"/>
      <c r="G12" s="511"/>
      <c r="H12" s="510"/>
      <c r="I12" s="510"/>
      <c r="J12" s="510"/>
      <c r="K12" s="510"/>
      <c r="L12" s="510"/>
      <c r="M12" s="510"/>
      <c r="N12" s="510"/>
      <c r="O12" s="510"/>
    </row>
    <row r="13" spans="1:26">
      <c r="A13" s="318" t="s">
        <v>456</v>
      </c>
      <c r="B13" s="510"/>
      <c r="C13" s="510"/>
      <c r="D13" s="510"/>
      <c r="E13" s="510"/>
      <c r="F13" s="511"/>
      <c r="G13" s="511"/>
      <c r="H13" s="510"/>
      <c r="I13" s="510"/>
      <c r="J13" s="510"/>
      <c r="K13" s="510"/>
      <c r="L13" s="510"/>
      <c r="M13" s="510"/>
      <c r="N13" s="510"/>
      <c r="O13" s="510"/>
    </row>
    <row r="14" spans="1:26">
      <c r="A14" s="318" t="s">
        <v>457</v>
      </c>
      <c r="B14" s="510"/>
      <c r="C14" s="510"/>
      <c r="D14" s="510"/>
      <c r="E14" s="510"/>
      <c r="F14" s="511"/>
      <c r="G14" s="511"/>
      <c r="H14" s="510"/>
      <c r="I14" s="510"/>
      <c r="J14" s="510"/>
      <c r="K14" s="510"/>
      <c r="L14" s="510"/>
      <c r="M14" s="510"/>
      <c r="N14" s="510"/>
      <c r="O14" s="510"/>
    </row>
    <row r="15" spans="1:26">
      <c r="A15" s="318" t="s">
        <v>458</v>
      </c>
      <c r="B15" s="510"/>
      <c r="C15" s="510"/>
      <c r="D15" s="510"/>
      <c r="E15" s="510"/>
      <c r="F15" s="511"/>
      <c r="G15" s="511"/>
      <c r="H15" s="510"/>
      <c r="I15" s="510"/>
      <c r="J15" s="510"/>
      <c r="K15" s="510"/>
      <c r="L15" s="510"/>
      <c r="M15" s="510"/>
      <c r="N15" s="510"/>
      <c r="O15" s="510"/>
    </row>
    <row r="16" spans="1:26">
      <c r="A16" s="318" t="s">
        <v>459</v>
      </c>
      <c r="B16" s="510"/>
      <c r="C16" s="510"/>
      <c r="D16" s="510"/>
      <c r="E16" s="510"/>
      <c r="F16" s="511"/>
      <c r="G16" s="511"/>
      <c r="H16" s="510"/>
      <c r="I16" s="510"/>
      <c r="J16" s="510"/>
      <c r="K16" s="510"/>
      <c r="L16" s="510"/>
      <c r="M16" s="510"/>
      <c r="N16" s="510"/>
      <c r="O16" s="510"/>
    </row>
    <row r="17" spans="1:15">
      <c r="A17" s="318" t="s">
        <v>460</v>
      </c>
      <c r="B17" s="510"/>
      <c r="C17" s="510"/>
      <c r="D17" s="510"/>
      <c r="E17" s="510"/>
      <c r="F17" s="511"/>
      <c r="G17" s="511"/>
      <c r="H17" s="510"/>
      <c r="I17" s="510"/>
      <c r="J17" s="510"/>
      <c r="K17" s="510"/>
      <c r="L17" s="510"/>
      <c r="M17" s="510"/>
      <c r="N17" s="510"/>
      <c r="O17" s="510"/>
    </row>
    <row r="18" spans="1:15">
      <c r="A18" s="318" t="s">
        <v>461</v>
      </c>
      <c r="B18" s="510"/>
      <c r="C18" s="510"/>
      <c r="D18" s="510"/>
      <c r="E18" s="510"/>
      <c r="F18" s="511"/>
      <c r="G18" s="511"/>
      <c r="H18" s="510"/>
      <c r="I18" s="510"/>
      <c r="J18" s="510"/>
      <c r="K18" s="510"/>
      <c r="L18" s="510"/>
      <c r="M18" s="510"/>
      <c r="N18" s="510"/>
      <c r="O18" s="510"/>
    </row>
    <row r="19" spans="1:15">
      <c r="A19" s="318" t="s">
        <v>462</v>
      </c>
      <c r="B19" s="510"/>
      <c r="C19" s="510"/>
      <c r="D19" s="510"/>
      <c r="E19" s="510"/>
      <c r="F19" s="511"/>
      <c r="G19" s="511"/>
      <c r="H19" s="510"/>
      <c r="I19" s="510"/>
      <c r="J19" s="510"/>
      <c r="K19" s="510"/>
      <c r="L19" s="510"/>
      <c r="M19" s="510"/>
      <c r="N19" s="510"/>
      <c r="O19" s="510"/>
    </row>
    <row r="20" spans="1:15">
      <c r="A20" s="319" t="s">
        <v>463</v>
      </c>
      <c r="B20" s="512"/>
      <c r="C20" s="512"/>
      <c r="D20" s="512"/>
      <c r="E20" s="512"/>
      <c r="F20" s="513"/>
      <c r="G20" s="513"/>
      <c r="H20" s="512"/>
      <c r="I20" s="512"/>
      <c r="J20" s="512"/>
      <c r="K20" s="512"/>
      <c r="L20" s="512"/>
      <c r="M20" s="512"/>
      <c r="N20" s="512"/>
      <c r="O20" s="512"/>
    </row>
    <row r="21" spans="1:15">
      <c r="A21" s="318"/>
      <c r="B21" s="320"/>
      <c r="C21" s="320"/>
      <c r="D21" s="320"/>
      <c r="E21" s="320"/>
      <c r="F21" s="320"/>
      <c r="G21" s="320"/>
      <c r="H21" s="320"/>
      <c r="I21" s="320"/>
      <c r="L21" s="320"/>
      <c r="M21" s="320"/>
      <c r="N21" s="320"/>
      <c r="O21" s="320"/>
    </row>
    <row r="22" spans="1:15">
      <c r="A22" s="317" t="s">
        <v>464</v>
      </c>
      <c r="B22" s="316">
        <f>B23+B24+B25+B26+B27+B28+B29+B30+B31+B32+B33+B34+B35+B36+B37+B38</f>
        <v>0</v>
      </c>
      <c r="C22" s="316">
        <f t="shared" ref="C22:O22" si="3">SUM(C23:C38)</f>
        <v>0</v>
      </c>
      <c r="D22" s="316">
        <f t="shared" si="3"/>
        <v>0</v>
      </c>
      <c r="E22" s="316">
        <f t="shared" si="3"/>
        <v>0</v>
      </c>
      <c r="F22" s="321">
        <f t="shared" si="3"/>
        <v>0</v>
      </c>
      <c r="G22" s="321">
        <f t="shared" si="3"/>
        <v>0</v>
      </c>
      <c r="H22" s="316">
        <f t="shared" si="3"/>
        <v>0</v>
      </c>
      <c r="I22" s="316">
        <f t="shared" si="3"/>
        <v>0</v>
      </c>
      <c r="J22" s="316">
        <f t="shared" si="3"/>
        <v>0</v>
      </c>
      <c r="K22" s="316">
        <f t="shared" si="3"/>
        <v>0</v>
      </c>
      <c r="L22" s="316">
        <f t="shared" si="3"/>
        <v>0</v>
      </c>
      <c r="M22" s="316">
        <f t="shared" si="3"/>
        <v>0</v>
      </c>
      <c r="N22" s="316">
        <f t="shared" si="3"/>
        <v>0</v>
      </c>
      <c r="O22" s="316">
        <f t="shared" si="3"/>
        <v>0</v>
      </c>
    </row>
    <row r="23" spans="1:15">
      <c r="A23" s="318" t="s">
        <v>465</v>
      </c>
      <c r="B23" s="510"/>
      <c r="C23" s="510"/>
      <c r="D23" s="510"/>
      <c r="E23" s="510"/>
      <c r="F23" s="510"/>
      <c r="G23" s="510"/>
      <c r="H23" s="510"/>
      <c r="I23" s="510"/>
      <c r="J23" s="510"/>
      <c r="K23" s="510"/>
      <c r="L23" s="510"/>
      <c r="M23" s="510"/>
      <c r="N23" s="510"/>
      <c r="O23" s="510"/>
    </row>
    <row r="24" spans="1:15">
      <c r="A24" s="318" t="s">
        <v>466</v>
      </c>
      <c r="B24" s="510"/>
      <c r="C24" s="510"/>
      <c r="D24" s="510"/>
      <c r="E24" s="510"/>
      <c r="F24" s="510"/>
      <c r="G24" s="510"/>
      <c r="H24" s="510"/>
      <c r="I24" s="510"/>
      <c r="J24" s="510"/>
      <c r="K24" s="510"/>
      <c r="L24" s="510"/>
      <c r="M24" s="510"/>
      <c r="N24" s="510"/>
      <c r="O24" s="510"/>
    </row>
    <row r="25" spans="1:15">
      <c r="A25" s="318" t="s">
        <v>467</v>
      </c>
      <c r="B25" s="510"/>
      <c r="C25" s="510"/>
      <c r="D25" s="510"/>
      <c r="E25" s="510"/>
      <c r="F25" s="510"/>
      <c r="G25" s="510"/>
      <c r="H25" s="510"/>
      <c r="I25" s="510"/>
      <c r="J25" s="510"/>
      <c r="K25" s="510"/>
      <c r="L25" s="510"/>
      <c r="M25" s="510"/>
      <c r="N25" s="510"/>
      <c r="O25" s="510"/>
    </row>
    <row r="26" spans="1:15">
      <c r="A26" s="318" t="s">
        <v>468</v>
      </c>
      <c r="B26" s="510"/>
      <c r="C26" s="510"/>
      <c r="D26" s="510"/>
      <c r="E26" s="510"/>
      <c r="F26" s="511"/>
      <c r="G26" s="511"/>
      <c r="H26" s="510"/>
      <c r="I26" s="510"/>
      <c r="J26" s="510"/>
      <c r="K26" s="510"/>
      <c r="L26" s="510"/>
      <c r="M26" s="510"/>
      <c r="N26" s="510"/>
      <c r="O26" s="510"/>
    </row>
    <row r="27" spans="1:15">
      <c r="A27" s="318" t="s">
        <v>469</v>
      </c>
      <c r="B27" s="510"/>
      <c r="C27" s="510"/>
      <c r="D27" s="510"/>
      <c r="E27" s="510"/>
      <c r="F27" s="511"/>
      <c r="G27" s="511"/>
      <c r="H27" s="510"/>
      <c r="I27" s="510"/>
      <c r="J27" s="510"/>
      <c r="K27" s="510"/>
      <c r="L27" s="510"/>
      <c r="M27" s="510"/>
      <c r="N27" s="510"/>
      <c r="O27" s="510"/>
    </row>
    <row r="28" spans="1:15">
      <c r="A28" s="318" t="s">
        <v>470</v>
      </c>
      <c r="B28" s="510"/>
      <c r="C28" s="510"/>
      <c r="D28" s="510"/>
      <c r="E28" s="510"/>
      <c r="F28" s="511"/>
      <c r="G28" s="511"/>
      <c r="H28" s="510"/>
      <c r="I28" s="510"/>
      <c r="J28" s="510"/>
      <c r="K28" s="510"/>
      <c r="L28" s="510"/>
      <c r="M28" s="510"/>
      <c r="N28" s="510"/>
      <c r="O28" s="510"/>
    </row>
    <row r="29" spans="1:15">
      <c r="A29" s="318" t="s">
        <v>471</v>
      </c>
      <c r="B29" s="510"/>
      <c r="C29" s="510"/>
      <c r="D29" s="510"/>
      <c r="E29" s="510"/>
      <c r="F29" s="511"/>
      <c r="G29" s="511"/>
      <c r="H29" s="510"/>
      <c r="I29" s="510"/>
      <c r="J29" s="510"/>
      <c r="K29" s="510"/>
      <c r="L29" s="510"/>
      <c r="M29" s="510"/>
      <c r="N29" s="510"/>
      <c r="O29" s="510"/>
    </row>
    <row r="30" spans="1:15">
      <c r="A30" s="318" t="s">
        <v>472</v>
      </c>
      <c r="B30" s="510"/>
      <c r="C30" s="510"/>
      <c r="D30" s="510"/>
      <c r="E30" s="510"/>
      <c r="F30" s="511"/>
      <c r="G30" s="511"/>
      <c r="H30" s="510"/>
      <c r="I30" s="510"/>
      <c r="J30" s="510"/>
      <c r="K30" s="510"/>
      <c r="L30" s="510"/>
      <c r="M30" s="510"/>
      <c r="N30" s="510"/>
      <c r="O30" s="510"/>
    </row>
    <row r="31" spans="1:15">
      <c r="A31" s="318" t="s">
        <v>473</v>
      </c>
      <c r="B31" s="510"/>
      <c r="C31" s="510"/>
      <c r="D31" s="510"/>
      <c r="E31" s="510"/>
      <c r="F31" s="511"/>
      <c r="G31" s="511"/>
      <c r="H31" s="510"/>
      <c r="I31" s="510"/>
      <c r="J31" s="510"/>
      <c r="K31" s="510"/>
      <c r="L31" s="510"/>
      <c r="M31" s="510"/>
      <c r="N31" s="510"/>
      <c r="O31" s="510"/>
    </row>
    <row r="32" spans="1:15">
      <c r="A32" s="318" t="s">
        <v>474</v>
      </c>
      <c r="B32" s="510"/>
      <c r="C32" s="510"/>
      <c r="D32" s="510"/>
      <c r="E32" s="510"/>
      <c r="F32" s="510"/>
      <c r="G32" s="510"/>
      <c r="H32" s="510"/>
      <c r="I32" s="510"/>
      <c r="J32" s="510"/>
      <c r="K32" s="510"/>
      <c r="L32" s="510"/>
      <c r="M32" s="510"/>
      <c r="N32" s="510"/>
      <c r="O32" s="510"/>
    </row>
    <row r="33" spans="1:15">
      <c r="A33" s="318" t="s">
        <v>475</v>
      </c>
      <c r="B33" s="510"/>
      <c r="C33" s="510"/>
      <c r="D33" s="510"/>
      <c r="E33" s="510"/>
      <c r="F33" s="511"/>
      <c r="G33" s="511"/>
      <c r="H33" s="510"/>
      <c r="I33" s="510"/>
      <c r="J33" s="510"/>
      <c r="K33" s="510"/>
      <c r="L33" s="510"/>
      <c r="M33" s="510"/>
      <c r="N33" s="510"/>
      <c r="O33" s="510"/>
    </row>
    <row r="34" spans="1:15">
      <c r="A34" s="318" t="s">
        <v>476</v>
      </c>
      <c r="B34" s="510"/>
      <c r="C34" s="510"/>
      <c r="D34" s="510"/>
      <c r="E34" s="510"/>
      <c r="F34" s="511"/>
      <c r="G34" s="511"/>
      <c r="H34" s="510"/>
      <c r="I34" s="510"/>
      <c r="J34" s="510"/>
      <c r="K34" s="510"/>
      <c r="L34" s="510"/>
      <c r="M34" s="510"/>
      <c r="N34" s="510"/>
      <c r="O34" s="510"/>
    </row>
    <row r="35" spans="1:15" s="216" customFormat="1">
      <c r="A35" s="318" t="s">
        <v>477</v>
      </c>
      <c r="B35" s="510"/>
      <c r="C35" s="510"/>
      <c r="D35" s="510"/>
      <c r="E35" s="510"/>
      <c r="F35" s="511"/>
      <c r="G35" s="511"/>
      <c r="H35" s="510"/>
      <c r="I35" s="510"/>
      <c r="J35" s="510"/>
      <c r="K35" s="510"/>
      <c r="L35" s="510"/>
      <c r="M35" s="510"/>
      <c r="N35" s="510"/>
      <c r="O35" s="510"/>
    </row>
    <row r="36" spans="1:15">
      <c r="A36" s="318" t="s">
        <v>478</v>
      </c>
      <c r="B36" s="510"/>
      <c r="C36" s="510"/>
      <c r="D36" s="510"/>
      <c r="E36" s="510"/>
      <c r="F36" s="511"/>
      <c r="G36" s="511"/>
      <c r="H36" s="510"/>
      <c r="I36" s="510"/>
      <c r="J36" s="510"/>
      <c r="K36" s="510"/>
      <c r="L36" s="510"/>
      <c r="M36" s="510"/>
      <c r="N36" s="510"/>
      <c r="O36" s="510"/>
    </row>
    <row r="37" spans="1:15">
      <c r="A37" s="318" t="s">
        <v>479</v>
      </c>
      <c r="B37" s="510"/>
      <c r="C37" s="510"/>
      <c r="D37" s="510"/>
      <c r="E37" s="510"/>
      <c r="F37" s="510"/>
      <c r="G37" s="510"/>
      <c r="H37" s="510"/>
      <c r="I37" s="510"/>
      <c r="J37" s="510"/>
      <c r="K37" s="510"/>
      <c r="L37" s="510"/>
      <c r="M37" s="510"/>
      <c r="N37" s="510"/>
      <c r="O37" s="510"/>
    </row>
    <row r="38" spans="1:15">
      <c r="A38" s="319" t="s">
        <v>480</v>
      </c>
      <c r="B38" s="512"/>
      <c r="C38" s="512"/>
      <c r="D38" s="512"/>
      <c r="E38" s="512"/>
      <c r="F38" s="513"/>
      <c r="G38" s="513"/>
      <c r="H38" s="512"/>
      <c r="I38" s="512"/>
      <c r="J38" s="512"/>
      <c r="K38" s="512"/>
      <c r="L38" s="512"/>
      <c r="M38" s="512"/>
      <c r="N38" s="512"/>
      <c r="O38" s="512"/>
    </row>
    <row r="39" spans="1:15">
      <c r="A39" s="317"/>
      <c r="B39" s="322"/>
      <c r="C39" s="322"/>
      <c r="D39" s="322"/>
      <c r="E39" s="322"/>
      <c r="F39" s="322"/>
      <c r="G39" s="322"/>
      <c r="H39" s="322"/>
      <c r="I39" s="322"/>
      <c r="J39" s="216"/>
      <c r="K39" s="216"/>
      <c r="L39" s="322"/>
      <c r="M39" s="322"/>
      <c r="N39" s="322"/>
      <c r="O39" s="322"/>
    </row>
    <row r="40" spans="1:15">
      <c r="A40" s="317" t="s">
        <v>481</v>
      </c>
      <c r="B40" s="316">
        <f t="shared" ref="B40:O40" si="4">SUM(B41:B54)</f>
        <v>0</v>
      </c>
      <c r="C40" s="316">
        <f t="shared" si="4"/>
        <v>0</v>
      </c>
      <c r="D40" s="316">
        <f t="shared" si="4"/>
        <v>0</v>
      </c>
      <c r="E40" s="316">
        <f t="shared" si="4"/>
        <v>0</v>
      </c>
      <c r="F40" s="321">
        <f t="shared" si="4"/>
        <v>0</v>
      </c>
      <c r="G40" s="321">
        <f t="shared" si="4"/>
        <v>0</v>
      </c>
      <c r="H40" s="316">
        <f t="shared" si="4"/>
        <v>0</v>
      </c>
      <c r="I40" s="316">
        <f t="shared" si="4"/>
        <v>0</v>
      </c>
      <c r="J40" s="316">
        <f t="shared" si="4"/>
        <v>0</v>
      </c>
      <c r="K40" s="316">
        <f t="shared" si="4"/>
        <v>0</v>
      </c>
      <c r="L40" s="316">
        <f t="shared" si="4"/>
        <v>0</v>
      </c>
      <c r="M40" s="316">
        <f t="shared" si="4"/>
        <v>0</v>
      </c>
      <c r="N40" s="316">
        <f t="shared" si="4"/>
        <v>0</v>
      </c>
      <c r="O40" s="316">
        <f t="shared" si="4"/>
        <v>0</v>
      </c>
    </row>
    <row r="41" spans="1:15">
      <c r="A41" s="318" t="s">
        <v>482</v>
      </c>
      <c r="B41" s="510"/>
      <c r="C41" s="510"/>
      <c r="D41" s="510"/>
      <c r="E41" s="510"/>
      <c r="F41" s="511"/>
      <c r="G41" s="511"/>
      <c r="H41" s="510"/>
      <c r="I41" s="510"/>
      <c r="J41" s="510"/>
      <c r="K41" s="510"/>
      <c r="L41" s="510"/>
      <c r="M41" s="510"/>
      <c r="N41" s="510"/>
      <c r="O41" s="510"/>
    </row>
    <row r="42" spans="1:15">
      <c r="A42" s="318" t="s">
        <v>483</v>
      </c>
      <c r="B42" s="510"/>
      <c r="C42" s="510"/>
      <c r="D42" s="510"/>
      <c r="E42" s="510"/>
      <c r="F42" s="510"/>
      <c r="G42" s="510"/>
      <c r="H42" s="510"/>
      <c r="I42" s="510"/>
      <c r="J42" s="510"/>
      <c r="K42" s="510"/>
      <c r="L42" s="510"/>
      <c r="M42" s="510"/>
      <c r="N42" s="510"/>
      <c r="O42" s="510"/>
    </row>
    <row r="43" spans="1:15">
      <c r="A43" s="318" t="s">
        <v>484</v>
      </c>
      <c r="B43" s="510"/>
      <c r="C43" s="510"/>
      <c r="D43" s="510"/>
      <c r="E43" s="510"/>
      <c r="F43" s="510"/>
      <c r="G43" s="510"/>
      <c r="H43" s="510"/>
      <c r="I43" s="510"/>
      <c r="J43" s="510"/>
      <c r="K43" s="510"/>
      <c r="L43" s="510"/>
      <c r="M43" s="510"/>
      <c r="N43" s="510"/>
      <c r="O43" s="510"/>
    </row>
    <row r="44" spans="1:15">
      <c r="A44" s="318" t="s">
        <v>485</v>
      </c>
      <c r="B44" s="510"/>
      <c r="C44" s="510"/>
      <c r="D44" s="510"/>
      <c r="E44" s="510"/>
      <c r="F44" s="511"/>
      <c r="G44" s="511"/>
      <c r="H44" s="510"/>
      <c r="I44" s="510"/>
      <c r="J44" s="510"/>
      <c r="K44" s="510"/>
      <c r="L44" s="510"/>
      <c r="M44" s="510"/>
      <c r="N44" s="510"/>
      <c r="O44" s="510"/>
    </row>
    <row r="45" spans="1:15">
      <c r="A45" s="318" t="s">
        <v>486</v>
      </c>
      <c r="B45" s="510"/>
      <c r="C45" s="510"/>
      <c r="D45" s="510"/>
      <c r="E45" s="510"/>
      <c r="F45" s="511"/>
      <c r="G45" s="511"/>
      <c r="H45" s="510"/>
      <c r="I45" s="510"/>
      <c r="J45" s="510"/>
      <c r="K45" s="510"/>
      <c r="L45" s="510"/>
      <c r="M45" s="510"/>
      <c r="N45" s="510"/>
      <c r="O45" s="510"/>
    </row>
    <row r="46" spans="1:15">
      <c r="A46" s="318" t="s">
        <v>487</v>
      </c>
      <c r="B46" s="510"/>
      <c r="C46" s="510"/>
      <c r="D46" s="510"/>
      <c r="E46" s="510"/>
      <c r="F46" s="511"/>
      <c r="G46" s="511"/>
      <c r="H46" s="510"/>
      <c r="I46" s="510"/>
      <c r="J46" s="510"/>
      <c r="K46" s="510"/>
      <c r="L46" s="510"/>
      <c r="M46" s="510"/>
      <c r="N46" s="510"/>
      <c r="O46" s="510"/>
    </row>
    <row r="47" spans="1:15">
      <c r="A47" s="318" t="s">
        <v>488</v>
      </c>
      <c r="B47" s="510"/>
      <c r="C47" s="510"/>
      <c r="D47" s="510"/>
      <c r="E47" s="510"/>
      <c r="F47" s="511"/>
      <c r="G47" s="511"/>
      <c r="H47" s="510"/>
      <c r="I47" s="510"/>
      <c r="J47" s="510"/>
      <c r="K47" s="510"/>
      <c r="L47" s="510"/>
      <c r="M47" s="510"/>
      <c r="N47" s="510"/>
      <c r="O47" s="510"/>
    </row>
    <row r="48" spans="1:15">
      <c r="A48" s="318" t="s">
        <v>489</v>
      </c>
      <c r="B48" s="510"/>
      <c r="C48" s="510"/>
      <c r="D48" s="510"/>
      <c r="E48" s="510"/>
      <c r="F48" s="511"/>
      <c r="G48" s="511"/>
      <c r="H48" s="510"/>
      <c r="I48" s="510"/>
      <c r="J48" s="510"/>
      <c r="K48" s="510"/>
      <c r="L48" s="510"/>
      <c r="M48" s="510"/>
      <c r="N48" s="510"/>
      <c r="O48" s="510"/>
    </row>
    <row r="49" spans="1:16">
      <c r="A49" s="318" t="s">
        <v>490</v>
      </c>
      <c r="B49" s="510"/>
      <c r="C49" s="510"/>
      <c r="D49" s="510"/>
      <c r="E49" s="510"/>
      <c r="F49" s="511"/>
      <c r="G49" s="511"/>
      <c r="H49" s="510"/>
      <c r="I49" s="510"/>
      <c r="J49" s="510"/>
      <c r="K49" s="510"/>
      <c r="L49" s="510"/>
      <c r="M49" s="510"/>
      <c r="N49" s="510"/>
      <c r="O49" s="510"/>
    </row>
    <row r="50" spans="1:16">
      <c r="A50" s="318" t="s">
        <v>491</v>
      </c>
      <c r="B50" s="510"/>
      <c r="C50" s="510"/>
      <c r="D50" s="510"/>
      <c r="E50" s="510"/>
      <c r="F50" s="511"/>
      <c r="G50" s="511"/>
      <c r="H50" s="510"/>
      <c r="I50" s="510"/>
      <c r="J50" s="510"/>
      <c r="K50" s="510"/>
      <c r="L50" s="510"/>
      <c r="M50" s="510"/>
      <c r="N50" s="510"/>
      <c r="O50" s="510"/>
    </row>
    <row r="51" spans="1:16" s="216" customFormat="1">
      <c r="A51" s="318" t="s">
        <v>492</v>
      </c>
      <c r="B51" s="510"/>
      <c r="C51" s="510"/>
      <c r="D51" s="510"/>
      <c r="E51" s="510"/>
      <c r="F51" s="511"/>
      <c r="G51" s="511"/>
      <c r="H51" s="510"/>
      <c r="I51" s="510"/>
      <c r="J51" s="510"/>
      <c r="K51" s="510"/>
      <c r="L51" s="510"/>
      <c r="M51" s="510"/>
      <c r="N51" s="510"/>
      <c r="O51" s="510"/>
    </row>
    <row r="52" spans="1:16">
      <c r="A52" s="318" t="s">
        <v>493</v>
      </c>
      <c r="B52" s="510"/>
      <c r="C52" s="510"/>
      <c r="D52" s="510"/>
      <c r="E52" s="510"/>
      <c r="F52" s="511"/>
      <c r="G52" s="511"/>
      <c r="H52" s="510"/>
      <c r="I52" s="510"/>
      <c r="J52" s="510"/>
      <c r="K52" s="510"/>
      <c r="L52" s="510"/>
      <c r="M52" s="510"/>
      <c r="N52" s="510"/>
      <c r="O52" s="510"/>
      <c r="P52" s="316"/>
    </row>
    <row r="53" spans="1:16">
      <c r="A53" s="318" t="s">
        <v>494</v>
      </c>
      <c r="B53" s="510"/>
      <c r="C53" s="510"/>
      <c r="D53" s="510"/>
      <c r="E53" s="510"/>
      <c r="F53" s="511"/>
      <c r="G53" s="511"/>
      <c r="H53" s="510"/>
      <c r="I53" s="510"/>
      <c r="J53" s="510"/>
      <c r="K53" s="510"/>
      <c r="L53" s="510"/>
      <c r="M53" s="510"/>
      <c r="N53" s="510"/>
      <c r="O53" s="510"/>
    </row>
    <row r="54" spans="1:16">
      <c r="A54" s="319" t="s">
        <v>495</v>
      </c>
      <c r="B54" s="512"/>
      <c r="C54" s="512"/>
      <c r="D54" s="512"/>
      <c r="E54" s="512"/>
      <c r="F54" s="513"/>
      <c r="G54" s="513"/>
      <c r="H54" s="512"/>
      <c r="I54" s="512"/>
      <c r="J54" s="512"/>
      <c r="K54" s="512"/>
      <c r="L54" s="512"/>
      <c r="M54" s="512"/>
      <c r="N54" s="512"/>
      <c r="O54" s="512"/>
    </row>
    <row r="55" spans="1:16">
      <c r="A55" s="317"/>
      <c r="B55" s="322"/>
      <c r="C55" s="322"/>
      <c r="D55" s="322"/>
      <c r="E55" s="322"/>
      <c r="F55" s="322"/>
      <c r="G55" s="322"/>
      <c r="H55" s="322"/>
      <c r="I55" s="322"/>
      <c r="J55" s="216"/>
      <c r="K55" s="216"/>
      <c r="L55" s="322"/>
      <c r="M55" s="322"/>
      <c r="N55" s="322"/>
      <c r="O55" s="322"/>
    </row>
    <row r="56" spans="1:16">
      <c r="A56" s="317" t="s">
        <v>496</v>
      </c>
      <c r="B56" s="316">
        <f t="shared" ref="B56:O56" si="5">SUM(B57:B69)</f>
        <v>0</v>
      </c>
      <c r="C56" s="316">
        <f t="shared" si="5"/>
        <v>0</v>
      </c>
      <c r="D56" s="316">
        <f t="shared" si="5"/>
        <v>0</v>
      </c>
      <c r="E56" s="316">
        <f t="shared" si="5"/>
        <v>0</v>
      </c>
      <c r="F56" s="321">
        <f t="shared" si="5"/>
        <v>0</v>
      </c>
      <c r="G56" s="321">
        <f t="shared" si="5"/>
        <v>0</v>
      </c>
      <c r="H56" s="316">
        <f t="shared" si="5"/>
        <v>0</v>
      </c>
      <c r="I56" s="316">
        <f t="shared" si="5"/>
        <v>0</v>
      </c>
      <c r="J56" s="316">
        <f t="shared" si="5"/>
        <v>0</v>
      </c>
      <c r="K56" s="316">
        <f t="shared" si="5"/>
        <v>0</v>
      </c>
      <c r="L56" s="316">
        <f t="shared" si="5"/>
        <v>0</v>
      </c>
      <c r="M56" s="316">
        <f t="shared" si="5"/>
        <v>0</v>
      </c>
      <c r="N56" s="316">
        <f t="shared" si="5"/>
        <v>0</v>
      </c>
      <c r="O56" s="316">
        <f t="shared" si="5"/>
        <v>0</v>
      </c>
    </row>
    <row r="57" spans="1:16">
      <c r="A57" s="318" t="s">
        <v>497</v>
      </c>
      <c r="B57" s="510"/>
      <c r="C57" s="510"/>
      <c r="D57" s="510"/>
      <c r="E57" s="510"/>
      <c r="F57" s="511"/>
      <c r="G57" s="511"/>
      <c r="H57" s="510"/>
      <c r="I57" s="510"/>
      <c r="J57" s="510"/>
      <c r="K57" s="510"/>
      <c r="L57" s="510"/>
      <c r="M57" s="510"/>
      <c r="N57" s="510"/>
      <c r="O57" s="510"/>
    </row>
    <row r="58" spans="1:16">
      <c r="A58" s="318" t="s">
        <v>498</v>
      </c>
      <c r="B58" s="510"/>
      <c r="C58" s="510"/>
      <c r="D58" s="510"/>
      <c r="E58" s="510"/>
      <c r="F58" s="511"/>
      <c r="G58" s="511"/>
      <c r="H58" s="510"/>
      <c r="I58" s="510"/>
      <c r="J58" s="510"/>
      <c r="K58" s="510"/>
      <c r="L58" s="510"/>
      <c r="M58" s="510"/>
      <c r="N58" s="510"/>
      <c r="O58" s="510"/>
    </row>
    <row r="59" spans="1:16">
      <c r="A59" s="318" t="s">
        <v>499</v>
      </c>
      <c r="B59" s="510"/>
      <c r="C59" s="510"/>
      <c r="D59" s="510"/>
      <c r="E59" s="510"/>
      <c r="F59" s="511"/>
      <c r="G59" s="511"/>
      <c r="H59" s="510"/>
      <c r="I59" s="510"/>
      <c r="J59" s="510"/>
      <c r="K59" s="510"/>
      <c r="L59" s="510"/>
      <c r="M59" s="510"/>
      <c r="N59" s="510"/>
      <c r="O59" s="510"/>
    </row>
    <row r="60" spans="1:16">
      <c r="A60" s="318" t="s">
        <v>500</v>
      </c>
      <c r="B60" s="510"/>
      <c r="C60" s="510"/>
      <c r="D60" s="510"/>
      <c r="E60" s="510"/>
      <c r="F60" s="510"/>
      <c r="G60" s="510"/>
      <c r="H60" s="510"/>
      <c r="I60" s="510"/>
      <c r="J60" s="510"/>
      <c r="K60" s="510"/>
      <c r="L60" s="510"/>
      <c r="M60" s="510"/>
      <c r="N60" s="510"/>
      <c r="O60" s="510"/>
    </row>
    <row r="61" spans="1:16">
      <c r="A61" s="318" t="s">
        <v>501</v>
      </c>
      <c r="B61" s="510"/>
      <c r="C61" s="510"/>
      <c r="D61" s="510"/>
      <c r="E61" s="510"/>
      <c r="F61" s="510"/>
      <c r="G61" s="510"/>
      <c r="H61" s="510"/>
      <c r="I61" s="510"/>
      <c r="J61" s="510"/>
      <c r="K61" s="510"/>
      <c r="L61" s="510"/>
      <c r="M61" s="510"/>
      <c r="N61" s="510"/>
      <c r="O61" s="510"/>
    </row>
    <row r="62" spans="1:16">
      <c r="A62" s="318" t="s">
        <v>502</v>
      </c>
      <c r="B62" s="510"/>
      <c r="C62" s="510"/>
      <c r="D62" s="510"/>
      <c r="E62" s="510"/>
      <c r="F62" s="510"/>
      <c r="G62" s="510"/>
      <c r="H62" s="510"/>
      <c r="I62" s="510"/>
      <c r="J62" s="510"/>
      <c r="K62" s="510"/>
      <c r="L62" s="510"/>
      <c r="M62" s="510"/>
      <c r="N62" s="510"/>
      <c r="O62" s="510"/>
    </row>
    <row r="63" spans="1:16">
      <c r="A63" s="318" t="s">
        <v>503</v>
      </c>
      <c r="B63" s="510"/>
      <c r="C63" s="510"/>
      <c r="D63" s="510"/>
      <c r="E63" s="510"/>
      <c r="F63" s="511"/>
      <c r="G63" s="511"/>
      <c r="H63" s="510"/>
      <c r="I63" s="510"/>
      <c r="J63" s="510"/>
      <c r="K63" s="510"/>
      <c r="L63" s="510"/>
      <c r="M63" s="510"/>
      <c r="N63" s="510"/>
      <c r="O63" s="510"/>
    </row>
    <row r="64" spans="1:16">
      <c r="A64" s="318" t="s">
        <v>504</v>
      </c>
      <c r="B64" s="510"/>
      <c r="C64" s="510"/>
      <c r="D64" s="510"/>
      <c r="E64" s="510"/>
      <c r="F64" s="511"/>
      <c r="G64" s="511"/>
      <c r="H64" s="510"/>
      <c r="I64" s="510"/>
      <c r="J64" s="510"/>
      <c r="K64" s="510"/>
      <c r="L64" s="510"/>
      <c r="M64" s="510"/>
      <c r="N64" s="510"/>
      <c r="O64" s="510"/>
    </row>
    <row r="65" spans="1:15">
      <c r="A65" s="318" t="s">
        <v>505</v>
      </c>
      <c r="B65" s="510"/>
      <c r="C65" s="510"/>
      <c r="D65" s="510"/>
      <c r="E65" s="510"/>
      <c r="F65" s="511"/>
      <c r="G65" s="511"/>
      <c r="H65" s="510"/>
      <c r="I65" s="510"/>
      <c r="J65" s="510"/>
      <c r="K65" s="510"/>
      <c r="L65" s="510"/>
      <c r="M65" s="510"/>
      <c r="N65" s="510"/>
      <c r="O65" s="510"/>
    </row>
    <row r="66" spans="1:15" s="216" customFormat="1">
      <c r="A66" s="318" t="s">
        <v>506</v>
      </c>
      <c r="B66" s="510"/>
      <c r="C66" s="510"/>
      <c r="D66" s="510"/>
      <c r="E66" s="510"/>
      <c r="F66" s="511"/>
      <c r="G66" s="511"/>
      <c r="H66" s="510"/>
      <c r="I66" s="510"/>
      <c r="J66" s="510"/>
      <c r="K66" s="510"/>
      <c r="L66" s="510"/>
      <c r="M66" s="510"/>
      <c r="N66" s="510"/>
      <c r="O66" s="510"/>
    </row>
    <row r="67" spans="1:15">
      <c r="A67" s="318" t="s">
        <v>507</v>
      </c>
      <c r="B67" s="510"/>
      <c r="C67" s="510"/>
      <c r="D67" s="510"/>
      <c r="E67" s="510"/>
      <c r="F67" s="511"/>
      <c r="G67" s="511"/>
      <c r="H67" s="510"/>
      <c r="I67" s="510"/>
      <c r="J67" s="510"/>
      <c r="K67" s="510"/>
      <c r="L67" s="510"/>
      <c r="M67" s="510"/>
      <c r="N67" s="510"/>
      <c r="O67" s="510"/>
    </row>
    <row r="68" spans="1:15">
      <c r="A68" s="318" t="s">
        <v>508</v>
      </c>
      <c r="B68" s="510"/>
      <c r="C68" s="510"/>
      <c r="D68" s="510"/>
      <c r="E68" s="510"/>
      <c r="F68" s="511"/>
      <c r="G68" s="511"/>
      <c r="H68" s="510"/>
      <c r="I68" s="510"/>
      <c r="J68" s="510"/>
      <c r="K68" s="510"/>
      <c r="L68" s="510"/>
      <c r="M68" s="510"/>
      <c r="N68" s="510"/>
      <c r="O68" s="510"/>
    </row>
    <row r="69" spans="1:15">
      <c r="A69" s="319" t="s">
        <v>509</v>
      </c>
      <c r="B69" s="512"/>
      <c r="C69" s="512"/>
      <c r="D69" s="512"/>
      <c r="E69" s="512"/>
      <c r="F69" s="513"/>
      <c r="G69" s="513"/>
      <c r="H69" s="512"/>
      <c r="I69" s="512"/>
      <c r="J69" s="512"/>
      <c r="K69" s="512"/>
      <c r="L69" s="512"/>
      <c r="M69" s="512"/>
      <c r="N69" s="512"/>
      <c r="O69" s="512"/>
    </row>
    <row r="70" spans="1:15">
      <c r="A70" s="317"/>
      <c r="B70" s="322"/>
      <c r="C70" s="322"/>
      <c r="D70" s="322"/>
      <c r="E70" s="322"/>
      <c r="F70" s="322"/>
      <c r="G70" s="322"/>
      <c r="H70" s="322"/>
      <c r="I70" s="322"/>
      <c r="J70" s="216"/>
      <c r="K70" s="216"/>
      <c r="L70" s="322"/>
      <c r="M70" s="322"/>
      <c r="N70" s="322"/>
      <c r="O70" s="322"/>
    </row>
    <row r="71" spans="1:15">
      <c r="A71" s="317" t="s">
        <v>510</v>
      </c>
      <c r="B71" s="316">
        <f t="shared" ref="B71:O71" si="6">SUM(B72:B86)</f>
        <v>0</v>
      </c>
      <c r="C71" s="316">
        <f t="shared" si="6"/>
        <v>0</v>
      </c>
      <c r="D71" s="316">
        <f t="shared" si="6"/>
        <v>0</v>
      </c>
      <c r="E71" s="316">
        <f t="shared" si="6"/>
        <v>0</v>
      </c>
      <c r="F71" s="321">
        <f t="shared" si="6"/>
        <v>0</v>
      </c>
      <c r="G71" s="321">
        <f t="shared" si="6"/>
        <v>0</v>
      </c>
      <c r="H71" s="321">
        <f t="shared" si="6"/>
        <v>0</v>
      </c>
      <c r="I71" s="321">
        <f t="shared" si="6"/>
        <v>0</v>
      </c>
      <c r="J71" s="321">
        <f t="shared" si="6"/>
        <v>0</v>
      </c>
      <c r="K71" s="321">
        <f t="shared" si="6"/>
        <v>0</v>
      </c>
      <c r="L71" s="321">
        <f t="shared" si="6"/>
        <v>0</v>
      </c>
      <c r="M71" s="321">
        <f t="shared" si="6"/>
        <v>0</v>
      </c>
      <c r="N71" s="321">
        <f t="shared" si="6"/>
        <v>0</v>
      </c>
      <c r="O71" s="321">
        <f t="shared" si="6"/>
        <v>0</v>
      </c>
    </row>
    <row r="72" spans="1:15">
      <c r="A72" s="318" t="s">
        <v>511</v>
      </c>
      <c r="B72" s="510"/>
      <c r="C72" s="510"/>
      <c r="D72" s="510"/>
      <c r="E72" s="510"/>
      <c r="F72" s="511"/>
      <c r="G72" s="511"/>
      <c r="H72" s="510"/>
      <c r="I72" s="510"/>
      <c r="J72" s="510"/>
      <c r="K72" s="510"/>
      <c r="L72" s="510"/>
      <c r="M72" s="510"/>
      <c r="N72" s="510"/>
      <c r="O72" s="510"/>
    </row>
    <row r="73" spans="1:15">
      <c r="A73" s="318" t="s">
        <v>512</v>
      </c>
      <c r="B73" s="510"/>
      <c r="C73" s="510"/>
      <c r="D73" s="510"/>
      <c r="E73" s="510"/>
      <c r="F73" s="511"/>
      <c r="G73" s="511"/>
      <c r="H73" s="510"/>
      <c r="I73" s="510"/>
      <c r="J73" s="510"/>
      <c r="K73" s="510"/>
      <c r="L73" s="510"/>
      <c r="M73" s="510"/>
      <c r="N73" s="510"/>
      <c r="O73" s="510"/>
    </row>
    <row r="74" spans="1:15">
      <c r="A74" s="318" t="s">
        <v>513</v>
      </c>
      <c r="B74" s="510"/>
      <c r="C74" s="510"/>
      <c r="D74" s="510"/>
      <c r="E74" s="510"/>
      <c r="F74" s="511"/>
      <c r="G74" s="511"/>
      <c r="H74" s="510"/>
      <c r="I74" s="510"/>
      <c r="J74" s="510"/>
      <c r="K74" s="510"/>
      <c r="L74" s="510"/>
      <c r="M74" s="510"/>
      <c r="N74" s="510"/>
      <c r="O74" s="510"/>
    </row>
    <row r="75" spans="1:15">
      <c r="A75" s="318" t="s">
        <v>514</v>
      </c>
      <c r="B75" s="510"/>
      <c r="C75" s="510"/>
      <c r="D75" s="510"/>
      <c r="E75" s="510"/>
      <c r="F75" s="511"/>
      <c r="G75" s="511"/>
      <c r="H75" s="510"/>
      <c r="I75" s="510"/>
      <c r="J75" s="510"/>
      <c r="K75" s="510"/>
      <c r="L75" s="510"/>
      <c r="M75" s="510"/>
      <c r="N75" s="510"/>
      <c r="O75" s="510"/>
    </row>
    <row r="76" spans="1:15">
      <c r="A76" s="318" t="s">
        <v>515</v>
      </c>
      <c r="B76" s="510"/>
      <c r="C76" s="510"/>
      <c r="D76" s="510"/>
      <c r="E76" s="510"/>
      <c r="F76" s="510"/>
      <c r="G76" s="510"/>
      <c r="H76" s="510"/>
      <c r="I76" s="510"/>
      <c r="J76" s="510"/>
      <c r="K76" s="510"/>
      <c r="L76" s="510"/>
      <c r="M76" s="510"/>
      <c r="N76" s="510"/>
      <c r="O76" s="510"/>
    </row>
    <row r="77" spans="1:15">
      <c r="A77" s="318" t="s">
        <v>516</v>
      </c>
      <c r="B77" s="510"/>
      <c r="C77" s="510"/>
      <c r="D77" s="510"/>
      <c r="E77" s="510"/>
      <c r="F77" s="510"/>
      <c r="G77" s="510"/>
      <c r="H77" s="510"/>
      <c r="I77" s="510"/>
      <c r="J77" s="510"/>
      <c r="K77" s="510"/>
      <c r="L77" s="510"/>
      <c r="M77" s="510"/>
      <c r="N77" s="510"/>
      <c r="O77" s="510"/>
    </row>
    <row r="78" spans="1:15">
      <c r="A78" s="318" t="s">
        <v>517</v>
      </c>
      <c r="B78" s="510"/>
      <c r="C78" s="510"/>
      <c r="D78" s="510"/>
      <c r="E78" s="510"/>
      <c r="F78" s="511"/>
      <c r="G78" s="511"/>
      <c r="H78" s="510"/>
      <c r="I78" s="510"/>
      <c r="J78" s="510"/>
      <c r="K78" s="510"/>
      <c r="L78" s="510"/>
      <c r="M78" s="510"/>
      <c r="N78" s="510"/>
      <c r="O78" s="510"/>
    </row>
    <row r="79" spans="1:15">
      <c r="A79" s="318" t="s">
        <v>518</v>
      </c>
      <c r="B79" s="510"/>
      <c r="C79" s="510"/>
      <c r="D79" s="510"/>
      <c r="E79" s="510"/>
      <c r="F79" s="511"/>
      <c r="G79" s="511"/>
      <c r="H79" s="510"/>
      <c r="I79" s="510"/>
      <c r="J79" s="510"/>
      <c r="K79" s="510"/>
      <c r="L79" s="510"/>
      <c r="M79" s="510"/>
      <c r="N79" s="510"/>
      <c r="O79" s="510"/>
    </row>
    <row r="80" spans="1:15">
      <c r="A80" s="318" t="s">
        <v>519</v>
      </c>
      <c r="B80" s="510"/>
      <c r="C80" s="510"/>
      <c r="D80" s="510"/>
      <c r="E80" s="510"/>
      <c r="F80" s="511"/>
      <c r="G80" s="511"/>
      <c r="H80" s="510"/>
      <c r="I80" s="510"/>
      <c r="J80" s="510"/>
      <c r="K80" s="510"/>
      <c r="L80" s="510"/>
      <c r="M80" s="510"/>
      <c r="N80" s="510"/>
      <c r="O80" s="510"/>
    </row>
    <row r="81" spans="1:15">
      <c r="A81" s="318" t="s">
        <v>520</v>
      </c>
      <c r="B81" s="510"/>
      <c r="C81" s="510"/>
      <c r="D81" s="510"/>
      <c r="E81" s="510"/>
      <c r="F81" s="511"/>
      <c r="G81" s="511"/>
      <c r="H81" s="510"/>
      <c r="I81" s="510"/>
      <c r="J81" s="510"/>
      <c r="K81" s="510"/>
      <c r="L81" s="510"/>
      <c r="M81" s="510"/>
      <c r="N81" s="510"/>
      <c r="O81" s="510"/>
    </row>
    <row r="82" spans="1:15">
      <c r="A82" s="318" t="s">
        <v>521</v>
      </c>
      <c r="B82" s="510"/>
      <c r="C82" s="510"/>
      <c r="D82" s="510"/>
      <c r="E82" s="510"/>
      <c r="F82" s="511"/>
      <c r="G82" s="511"/>
      <c r="H82" s="510"/>
      <c r="I82" s="510"/>
      <c r="J82" s="510"/>
      <c r="K82" s="510"/>
      <c r="L82" s="510"/>
      <c r="M82" s="510"/>
      <c r="N82" s="510"/>
      <c r="O82" s="510"/>
    </row>
    <row r="83" spans="1:15" s="216" customFormat="1">
      <c r="A83" s="318" t="s">
        <v>522</v>
      </c>
      <c r="B83" s="510"/>
      <c r="C83" s="510"/>
      <c r="D83" s="510"/>
      <c r="E83" s="510"/>
      <c r="F83" s="510"/>
      <c r="G83" s="510"/>
      <c r="H83" s="510"/>
      <c r="I83" s="510"/>
      <c r="J83" s="510"/>
      <c r="K83" s="510"/>
      <c r="L83" s="510"/>
      <c r="M83" s="510"/>
      <c r="N83" s="510"/>
      <c r="O83" s="510"/>
    </row>
    <row r="84" spans="1:15">
      <c r="A84" s="318" t="s">
        <v>523</v>
      </c>
      <c r="B84" s="510"/>
      <c r="C84" s="510"/>
      <c r="D84" s="510"/>
      <c r="E84" s="510"/>
      <c r="F84" s="511"/>
      <c r="G84" s="511"/>
      <c r="H84" s="510"/>
      <c r="I84" s="510"/>
      <c r="J84" s="510"/>
      <c r="K84" s="510"/>
      <c r="L84" s="510"/>
      <c r="M84" s="510"/>
      <c r="N84" s="510"/>
      <c r="O84" s="510"/>
    </row>
    <row r="85" spans="1:15">
      <c r="A85" s="318" t="s">
        <v>524</v>
      </c>
      <c r="B85" s="510"/>
      <c r="C85" s="510"/>
      <c r="D85" s="510"/>
      <c r="E85" s="510"/>
      <c r="F85" s="511"/>
      <c r="G85" s="511"/>
      <c r="H85" s="510"/>
      <c r="I85" s="510"/>
      <c r="J85" s="510"/>
      <c r="K85" s="510"/>
      <c r="L85" s="510"/>
      <c r="M85" s="510"/>
      <c r="N85" s="510"/>
      <c r="O85" s="510"/>
    </row>
    <row r="86" spans="1:15">
      <c r="A86" s="319" t="s">
        <v>525</v>
      </c>
      <c r="B86" s="512"/>
      <c r="C86" s="512"/>
      <c r="D86" s="512"/>
      <c r="E86" s="512"/>
      <c r="F86" s="513"/>
      <c r="G86" s="513"/>
      <c r="H86" s="512"/>
      <c r="I86" s="512"/>
      <c r="J86" s="512"/>
      <c r="K86" s="512"/>
      <c r="L86" s="512"/>
      <c r="M86" s="512"/>
      <c r="N86" s="512"/>
      <c r="O86" s="512"/>
    </row>
    <row r="87" spans="1:15">
      <c r="A87" s="317"/>
      <c r="B87" s="322"/>
      <c r="C87" s="322"/>
      <c r="D87" s="322"/>
      <c r="E87" s="322"/>
      <c r="F87" s="322"/>
      <c r="G87" s="322"/>
      <c r="H87" s="322"/>
      <c r="I87" s="322"/>
      <c r="J87" s="216"/>
      <c r="K87" s="216"/>
      <c r="L87" s="322"/>
      <c r="M87" s="322"/>
      <c r="N87" s="322"/>
      <c r="O87" s="322"/>
    </row>
    <row r="88" spans="1:15">
      <c r="A88" s="317" t="s">
        <v>526</v>
      </c>
      <c r="B88" s="316">
        <f t="shared" ref="B88:O88" si="7">SUM(B89:B101)</f>
        <v>0</v>
      </c>
      <c r="C88" s="316">
        <f t="shared" si="7"/>
        <v>0</v>
      </c>
      <c r="D88" s="316">
        <f t="shared" si="7"/>
        <v>0</v>
      </c>
      <c r="E88" s="316">
        <f t="shared" si="7"/>
        <v>0</v>
      </c>
      <c r="F88" s="316">
        <f t="shared" si="7"/>
        <v>0</v>
      </c>
      <c r="G88" s="316">
        <f t="shared" si="7"/>
        <v>0</v>
      </c>
      <c r="H88" s="316">
        <f t="shared" si="7"/>
        <v>0</v>
      </c>
      <c r="I88" s="316">
        <f t="shared" si="7"/>
        <v>0</v>
      </c>
      <c r="J88" s="316">
        <f t="shared" si="7"/>
        <v>0</v>
      </c>
      <c r="K88" s="316">
        <f t="shared" si="7"/>
        <v>0</v>
      </c>
      <c r="L88" s="316">
        <f t="shared" si="7"/>
        <v>0</v>
      </c>
      <c r="M88" s="316">
        <f t="shared" si="7"/>
        <v>0</v>
      </c>
      <c r="N88" s="316">
        <f t="shared" si="7"/>
        <v>0</v>
      </c>
      <c r="O88" s="316">
        <f t="shared" si="7"/>
        <v>0</v>
      </c>
    </row>
    <row r="89" spans="1:15">
      <c r="A89" s="318" t="s">
        <v>527</v>
      </c>
      <c r="B89" s="510"/>
      <c r="C89" s="510"/>
      <c r="D89" s="510"/>
      <c r="E89" s="510"/>
      <c r="F89" s="511"/>
      <c r="G89" s="511"/>
      <c r="H89" s="510"/>
      <c r="I89" s="510"/>
      <c r="J89" s="510"/>
      <c r="K89" s="510"/>
      <c r="L89" s="510"/>
      <c r="M89" s="510"/>
      <c r="N89" s="510"/>
      <c r="O89" s="510"/>
    </row>
    <row r="90" spans="1:15">
      <c r="A90" s="318" t="s">
        <v>528</v>
      </c>
      <c r="B90" s="510"/>
      <c r="C90" s="510"/>
      <c r="D90" s="510"/>
      <c r="E90" s="510"/>
      <c r="F90" s="511"/>
      <c r="G90" s="511"/>
      <c r="H90" s="510"/>
      <c r="I90" s="510"/>
      <c r="J90" s="510"/>
      <c r="K90" s="510"/>
      <c r="L90" s="510"/>
      <c r="M90" s="510"/>
      <c r="N90" s="510"/>
      <c r="O90" s="510"/>
    </row>
    <row r="91" spans="1:15">
      <c r="A91" s="318" t="s">
        <v>529</v>
      </c>
      <c r="B91" s="510"/>
      <c r="C91" s="510"/>
      <c r="D91" s="510"/>
      <c r="E91" s="510"/>
      <c r="F91" s="511"/>
      <c r="G91" s="511"/>
      <c r="H91" s="510"/>
      <c r="I91" s="510"/>
      <c r="J91" s="510"/>
      <c r="K91" s="510"/>
      <c r="L91" s="510"/>
      <c r="M91" s="510"/>
      <c r="N91" s="510"/>
      <c r="O91" s="510"/>
    </row>
    <row r="92" spans="1:15">
      <c r="A92" s="318" t="s">
        <v>530</v>
      </c>
      <c r="B92" s="510"/>
      <c r="C92" s="510"/>
      <c r="D92" s="510"/>
      <c r="E92" s="510"/>
      <c r="F92" s="511"/>
      <c r="G92" s="511"/>
      <c r="H92" s="510"/>
      <c r="I92" s="510"/>
      <c r="J92" s="510"/>
      <c r="K92" s="510"/>
      <c r="L92" s="510"/>
      <c r="M92" s="510"/>
      <c r="N92" s="510"/>
      <c r="O92" s="510"/>
    </row>
    <row r="93" spans="1:15">
      <c r="A93" s="318" t="s">
        <v>531</v>
      </c>
      <c r="B93" s="510"/>
      <c r="C93" s="510"/>
      <c r="D93" s="510"/>
      <c r="E93" s="510"/>
      <c r="F93" s="511"/>
      <c r="G93" s="511"/>
      <c r="H93" s="510"/>
      <c r="I93" s="510"/>
      <c r="J93" s="510"/>
      <c r="K93" s="510"/>
      <c r="L93" s="510"/>
      <c r="M93" s="510"/>
      <c r="N93" s="510"/>
      <c r="O93" s="510"/>
    </row>
    <row r="94" spans="1:15">
      <c r="A94" s="318" t="s">
        <v>532</v>
      </c>
      <c r="B94" s="510"/>
      <c r="C94" s="510"/>
      <c r="D94" s="510"/>
      <c r="E94" s="510"/>
      <c r="F94" s="510"/>
      <c r="G94" s="510"/>
      <c r="H94" s="510"/>
      <c r="I94" s="510"/>
      <c r="J94" s="510"/>
      <c r="K94" s="510"/>
      <c r="L94" s="510"/>
      <c r="M94" s="510"/>
      <c r="N94" s="510"/>
      <c r="O94" s="510"/>
    </row>
    <row r="95" spans="1:15">
      <c r="A95" s="318" t="s">
        <v>533</v>
      </c>
      <c r="B95" s="510"/>
      <c r="C95" s="510"/>
      <c r="D95" s="510"/>
      <c r="E95" s="510"/>
      <c r="F95" s="510"/>
      <c r="G95" s="510"/>
      <c r="H95" s="510"/>
      <c r="I95" s="510"/>
      <c r="J95" s="510"/>
      <c r="K95" s="510"/>
      <c r="L95" s="510"/>
      <c r="M95" s="510"/>
      <c r="N95" s="510"/>
      <c r="O95" s="510"/>
    </row>
    <row r="96" spans="1:15">
      <c r="A96" s="318" t="s">
        <v>534</v>
      </c>
      <c r="B96" s="510"/>
      <c r="C96" s="510"/>
      <c r="D96" s="510"/>
      <c r="E96" s="510"/>
      <c r="F96" s="510"/>
      <c r="G96" s="510"/>
      <c r="H96" s="510"/>
      <c r="I96" s="510"/>
      <c r="J96" s="510"/>
      <c r="K96" s="510"/>
      <c r="L96" s="510"/>
      <c r="M96" s="510"/>
      <c r="N96" s="510"/>
      <c r="O96" s="510"/>
    </row>
    <row r="97" spans="1:16">
      <c r="A97" s="318" t="s">
        <v>535</v>
      </c>
      <c r="B97" s="510"/>
      <c r="C97" s="510"/>
      <c r="D97" s="510"/>
      <c r="E97" s="510"/>
      <c r="F97" s="511"/>
      <c r="G97" s="511"/>
      <c r="H97" s="510"/>
      <c r="I97" s="510"/>
      <c r="J97" s="510"/>
      <c r="K97" s="510"/>
      <c r="L97" s="510"/>
      <c r="M97" s="510"/>
      <c r="N97" s="510"/>
      <c r="O97" s="510"/>
    </row>
    <row r="98" spans="1:16" s="216" customFormat="1">
      <c r="A98" s="318" t="s">
        <v>536</v>
      </c>
      <c r="B98" s="510"/>
      <c r="C98" s="510"/>
      <c r="D98" s="510"/>
      <c r="E98" s="510"/>
      <c r="F98" s="511"/>
      <c r="G98" s="511"/>
      <c r="H98" s="510"/>
      <c r="I98" s="510"/>
      <c r="J98" s="510"/>
      <c r="K98" s="510"/>
      <c r="L98" s="510"/>
      <c r="M98" s="510"/>
      <c r="N98" s="510"/>
      <c r="O98" s="510"/>
    </row>
    <row r="99" spans="1:16">
      <c r="A99" s="318" t="s">
        <v>537</v>
      </c>
      <c r="B99" s="510"/>
      <c r="C99" s="510"/>
      <c r="D99" s="510"/>
      <c r="E99" s="510"/>
      <c r="F99" s="511"/>
      <c r="G99" s="511"/>
      <c r="H99" s="510"/>
      <c r="I99" s="510"/>
      <c r="J99" s="510"/>
      <c r="K99" s="510"/>
      <c r="L99" s="510"/>
      <c r="M99" s="510"/>
      <c r="N99" s="510"/>
      <c r="O99" s="510"/>
    </row>
    <row r="100" spans="1:16">
      <c r="A100" s="318" t="s">
        <v>538</v>
      </c>
      <c r="B100" s="510"/>
      <c r="C100" s="510"/>
      <c r="D100" s="510"/>
      <c r="E100" s="510"/>
      <c r="F100" s="511"/>
      <c r="G100" s="511"/>
      <c r="H100" s="510"/>
      <c r="I100" s="510"/>
      <c r="J100" s="510"/>
      <c r="K100" s="510"/>
      <c r="L100" s="510"/>
      <c r="M100" s="510"/>
      <c r="N100" s="510"/>
      <c r="O100" s="510"/>
    </row>
    <row r="101" spans="1:16">
      <c r="A101" s="319" t="s">
        <v>484</v>
      </c>
      <c r="B101" s="512"/>
      <c r="C101" s="512"/>
      <c r="D101" s="512"/>
      <c r="E101" s="512"/>
      <c r="F101" s="513"/>
      <c r="G101" s="513"/>
      <c r="H101" s="512"/>
      <c r="I101" s="512"/>
      <c r="J101" s="512"/>
      <c r="K101" s="512"/>
      <c r="L101" s="512"/>
      <c r="M101" s="512"/>
      <c r="N101" s="512"/>
      <c r="O101" s="512"/>
    </row>
    <row r="102" spans="1:16">
      <c r="A102" s="317"/>
      <c r="B102" s="322"/>
      <c r="C102" s="322"/>
      <c r="D102" s="322"/>
      <c r="E102" s="322"/>
      <c r="F102" s="322"/>
      <c r="G102" s="322"/>
      <c r="H102" s="322"/>
      <c r="I102" s="322"/>
      <c r="J102" s="216"/>
      <c r="K102" s="216"/>
      <c r="L102" s="322"/>
      <c r="M102" s="322"/>
      <c r="N102" s="322"/>
      <c r="O102" s="322"/>
    </row>
    <row r="103" spans="1:16">
      <c r="A103" s="317" t="s">
        <v>539</v>
      </c>
      <c r="B103" s="316">
        <f t="shared" ref="B103:O103" si="8">SUM(B104:B107)</f>
        <v>0</v>
      </c>
      <c r="C103" s="316">
        <f t="shared" si="8"/>
        <v>0</v>
      </c>
      <c r="D103" s="316">
        <f t="shared" si="8"/>
        <v>0</v>
      </c>
      <c r="E103" s="316">
        <f t="shared" si="8"/>
        <v>0</v>
      </c>
      <c r="F103" s="321">
        <f t="shared" si="8"/>
        <v>0</v>
      </c>
      <c r="G103" s="321">
        <f t="shared" si="8"/>
        <v>0</v>
      </c>
      <c r="H103" s="316">
        <f t="shared" si="8"/>
        <v>0</v>
      </c>
      <c r="I103" s="316">
        <f t="shared" si="8"/>
        <v>0</v>
      </c>
      <c r="J103" s="316">
        <f t="shared" si="8"/>
        <v>0</v>
      </c>
      <c r="K103" s="316">
        <f t="shared" si="8"/>
        <v>0</v>
      </c>
      <c r="L103" s="316">
        <f t="shared" si="8"/>
        <v>0</v>
      </c>
      <c r="M103" s="316">
        <f t="shared" si="8"/>
        <v>0</v>
      </c>
      <c r="N103" s="316">
        <f t="shared" si="8"/>
        <v>0</v>
      </c>
      <c r="O103" s="316">
        <f t="shared" si="8"/>
        <v>0</v>
      </c>
    </row>
    <row r="104" spans="1:16" s="216" customFormat="1">
      <c r="A104" s="318" t="s">
        <v>540</v>
      </c>
      <c r="B104" s="510"/>
      <c r="C104" s="510"/>
      <c r="D104" s="510"/>
      <c r="E104" s="510"/>
      <c r="F104" s="511"/>
      <c r="G104" s="511"/>
      <c r="H104" s="510"/>
      <c r="I104" s="510"/>
      <c r="J104" s="510"/>
      <c r="K104" s="510"/>
      <c r="L104" s="510"/>
      <c r="M104" s="510"/>
      <c r="N104" s="510"/>
      <c r="O104" s="510"/>
      <c r="P104" s="327"/>
    </row>
    <row r="105" spans="1:16">
      <c r="A105" s="318" t="s">
        <v>541</v>
      </c>
      <c r="B105" s="510"/>
      <c r="C105" s="510"/>
      <c r="D105" s="510"/>
      <c r="E105" s="510"/>
      <c r="F105" s="511"/>
      <c r="G105" s="511"/>
      <c r="H105" s="510"/>
      <c r="I105" s="510"/>
      <c r="J105" s="510"/>
      <c r="K105" s="510"/>
      <c r="L105" s="510"/>
      <c r="M105" s="510"/>
      <c r="N105" s="510"/>
      <c r="O105" s="510"/>
    </row>
    <row r="106" spans="1:16">
      <c r="A106" s="318" t="s">
        <v>542</v>
      </c>
      <c r="B106" s="510"/>
      <c r="C106" s="510"/>
      <c r="D106" s="510"/>
      <c r="E106" s="510"/>
      <c r="F106" s="511"/>
      <c r="G106" s="511"/>
      <c r="H106" s="510"/>
      <c r="I106" s="510"/>
      <c r="J106" s="510"/>
      <c r="K106" s="510"/>
      <c r="L106" s="510"/>
      <c r="M106" s="510"/>
      <c r="N106" s="510"/>
      <c r="O106" s="510"/>
    </row>
    <row r="107" spans="1:16">
      <c r="A107" s="319" t="s">
        <v>543</v>
      </c>
      <c r="B107" s="512"/>
      <c r="C107" s="512"/>
      <c r="D107" s="512"/>
      <c r="E107" s="512"/>
      <c r="F107" s="513"/>
      <c r="G107" s="513"/>
      <c r="H107" s="512"/>
      <c r="I107" s="512"/>
      <c r="J107" s="512"/>
      <c r="K107" s="512"/>
      <c r="L107" s="512"/>
      <c r="M107" s="512"/>
      <c r="N107" s="512"/>
      <c r="O107" s="512"/>
    </row>
    <row r="108" spans="1:16">
      <c r="A108" s="317"/>
      <c r="B108" s="322"/>
      <c r="C108" s="322"/>
      <c r="D108" s="322"/>
      <c r="E108" s="322"/>
      <c r="F108" s="322"/>
      <c r="G108" s="322"/>
      <c r="H108" s="322"/>
      <c r="I108" s="322"/>
      <c r="J108" s="216"/>
      <c r="K108" s="216"/>
      <c r="L108" s="322"/>
      <c r="M108" s="322"/>
      <c r="N108" s="322"/>
      <c r="O108" s="322"/>
    </row>
    <row r="109" spans="1:16">
      <c r="A109" s="317" t="s">
        <v>544</v>
      </c>
      <c r="B109" s="316">
        <f t="shared" ref="B109:O109" si="9">SUM(B110:B118)</f>
        <v>0</v>
      </c>
      <c r="C109" s="316">
        <f t="shared" si="9"/>
        <v>0</v>
      </c>
      <c r="D109" s="316">
        <f t="shared" si="9"/>
        <v>0</v>
      </c>
      <c r="E109" s="316">
        <f t="shared" si="9"/>
        <v>0</v>
      </c>
      <c r="F109" s="321">
        <f t="shared" si="9"/>
        <v>0</v>
      </c>
      <c r="G109" s="321">
        <f t="shared" si="9"/>
        <v>0</v>
      </c>
      <c r="H109" s="316">
        <f t="shared" si="9"/>
        <v>0</v>
      </c>
      <c r="I109" s="316">
        <f t="shared" si="9"/>
        <v>0</v>
      </c>
      <c r="J109" s="316">
        <f t="shared" si="9"/>
        <v>0</v>
      </c>
      <c r="K109" s="316">
        <f t="shared" si="9"/>
        <v>0</v>
      </c>
      <c r="L109" s="316">
        <f t="shared" si="9"/>
        <v>0</v>
      </c>
      <c r="M109" s="316">
        <f t="shared" si="9"/>
        <v>0</v>
      </c>
      <c r="N109" s="316">
        <f t="shared" si="9"/>
        <v>0</v>
      </c>
      <c r="O109" s="316">
        <f t="shared" si="9"/>
        <v>0</v>
      </c>
    </row>
    <row r="110" spans="1:16">
      <c r="A110" s="318" t="s">
        <v>545</v>
      </c>
      <c r="B110" s="510"/>
      <c r="C110" s="510"/>
      <c r="D110" s="510"/>
      <c r="E110" s="510"/>
      <c r="F110" s="510"/>
      <c r="G110" s="510"/>
      <c r="H110" s="510"/>
      <c r="I110" s="510"/>
      <c r="J110" s="510"/>
      <c r="K110" s="510"/>
      <c r="L110" s="510"/>
      <c r="M110" s="510"/>
      <c r="N110" s="510"/>
      <c r="O110" s="510"/>
    </row>
    <row r="111" spans="1:16">
      <c r="A111" s="318" t="s">
        <v>546</v>
      </c>
      <c r="B111" s="510"/>
      <c r="C111" s="510"/>
      <c r="D111" s="510"/>
      <c r="E111" s="510"/>
      <c r="F111" s="510"/>
      <c r="G111" s="510"/>
      <c r="H111" s="510"/>
      <c r="I111" s="510"/>
      <c r="J111" s="510"/>
      <c r="K111" s="510"/>
      <c r="L111" s="510"/>
      <c r="M111" s="510"/>
      <c r="N111" s="510"/>
      <c r="O111" s="510"/>
    </row>
    <row r="112" spans="1:16">
      <c r="A112" s="318" t="s">
        <v>547</v>
      </c>
      <c r="B112" s="510"/>
      <c r="C112" s="510"/>
      <c r="D112" s="510"/>
      <c r="E112" s="510"/>
      <c r="F112" s="511"/>
      <c r="G112" s="511"/>
      <c r="H112" s="510"/>
      <c r="I112" s="510"/>
      <c r="J112" s="510"/>
      <c r="K112" s="510"/>
      <c r="L112" s="510"/>
      <c r="M112" s="510"/>
      <c r="N112" s="510"/>
      <c r="O112" s="510"/>
    </row>
    <row r="113" spans="1:16">
      <c r="A113" s="318" t="s">
        <v>548</v>
      </c>
      <c r="B113" s="510"/>
      <c r="C113" s="510"/>
      <c r="D113" s="510"/>
      <c r="E113" s="510"/>
      <c r="F113" s="511"/>
      <c r="G113" s="511"/>
      <c r="H113" s="510"/>
      <c r="I113" s="510"/>
      <c r="J113" s="510"/>
      <c r="K113" s="510"/>
      <c r="L113" s="510"/>
      <c r="M113" s="510"/>
      <c r="N113" s="510"/>
      <c r="O113" s="510"/>
    </row>
    <row r="114" spans="1:16">
      <c r="A114" s="318" t="s">
        <v>549</v>
      </c>
      <c r="B114" s="510"/>
      <c r="C114" s="510"/>
      <c r="D114" s="510"/>
      <c r="E114" s="510"/>
      <c r="F114" s="511"/>
      <c r="G114" s="511"/>
      <c r="H114" s="510"/>
      <c r="I114" s="510"/>
      <c r="J114" s="510"/>
      <c r="K114" s="510"/>
      <c r="L114" s="510"/>
      <c r="M114" s="510"/>
      <c r="N114" s="510"/>
      <c r="O114" s="510"/>
    </row>
    <row r="115" spans="1:16" s="216" customFormat="1">
      <c r="A115" s="318" t="s">
        <v>550</v>
      </c>
      <c r="B115" s="510"/>
      <c r="C115" s="510"/>
      <c r="D115" s="510"/>
      <c r="E115" s="510"/>
      <c r="F115" s="511"/>
      <c r="G115" s="511"/>
      <c r="H115" s="510"/>
      <c r="I115" s="510"/>
      <c r="J115" s="510"/>
      <c r="K115" s="510"/>
      <c r="L115" s="510"/>
      <c r="M115" s="510"/>
      <c r="N115" s="510"/>
      <c r="O115" s="510"/>
      <c r="P115" s="327"/>
    </row>
    <row r="116" spans="1:16">
      <c r="A116" s="318" t="s">
        <v>551</v>
      </c>
      <c r="B116" s="510"/>
      <c r="C116" s="510"/>
      <c r="D116" s="510"/>
      <c r="E116" s="510"/>
      <c r="F116" s="511"/>
      <c r="G116" s="511"/>
      <c r="H116" s="510"/>
      <c r="I116" s="510"/>
      <c r="J116" s="510"/>
      <c r="K116" s="510"/>
      <c r="L116" s="510"/>
      <c r="M116" s="510"/>
      <c r="N116" s="510"/>
      <c r="O116" s="510"/>
    </row>
    <row r="117" spans="1:16">
      <c r="A117" s="318" t="s">
        <v>552</v>
      </c>
      <c r="B117" s="510"/>
      <c r="C117" s="510"/>
      <c r="D117" s="510"/>
      <c r="E117" s="510"/>
      <c r="F117" s="510"/>
      <c r="G117" s="510"/>
      <c r="H117" s="510"/>
      <c r="I117" s="510"/>
      <c r="J117" s="510"/>
      <c r="K117" s="510"/>
      <c r="L117" s="510"/>
      <c r="M117" s="510"/>
      <c r="N117" s="510"/>
      <c r="O117" s="510"/>
    </row>
    <row r="118" spans="1:16">
      <c r="A118" s="319" t="s">
        <v>553</v>
      </c>
      <c r="B118" s="512"/>
      <c r="C118" s="512"/>
      <c r="D118" s="512"/>
      <c r="E118" s="512"/>
      <c r="F118" s="512"/>
      <c r="G118" s="512"/>
      <c r="H118" s="512"/>
      <c r="I118" s="512"/>
      <c r="J118" s="512"/>
      <c r="K118" s="512"/>
      <c r="L118" s="512"/>
      <c r="M118" s="512"/>
      <c r="N118" s="512"/>
      <c r="O118" s="512"/>
    </row>
    <row r="119" spans="1:16">
      <c r="A119" s="317"/>
      <c r="B119" s="322"/>
      <c r="C119" s="322"/>
      <c r="D119" s="322"/>
      <c r="E119" s="322"/>
      <c r="F119" s="322"/>
      <c r="G119" s="322"/>
      <c r="H119" s="322"/>
      <c r="I119" s="322"/>
      <c r="J119" s="322"/>
      <c r="K119" s="322"/>
      <c r="L119" s="322"/>
      <c r="M119" s="322"/>
      <c r="N119" s="322"/>
      <c r="O119" s="322"/>
    </row>
    <row r="120" spans="1:16">
      <c r="A120" s="317" t="s">
        <v>554</v>
      </c>
      <c r="B120" s="316">
        <f t="shared" ref="B120:I120" si="10">SUM(B121:B128)</f>
        <v>0</v>
      </c>
      <c r="C120" s="316">
        <f t="shared" si="10"/>
        <v>0</v>
      </c>
      <c r="D120" s="316">
        <f t="shared" si="10"/>
        <v>0</v>
      </c>
      <c r="E120" s="316">
        <f t="shared" si="10"/>
        <v>0</v>
      </c>
      <c r="F120" s="316">
        <f t="shared" si="10"/>
        <v>0</v>
      </c>
      <c r="G120" s="316">
        <f t="shared" si="10"/>
        <v>0</v>
      </c>
      <c r="H120" s="316">
        <f t="shared" si="10"/>
        <v>0</v>
      </c>
      <c r="I120" s="316">
        <f t="shared" si="10"/>
        <v>0</v>
      </c>
      <c r="J120" s="316">
        <v>0</v>
      </c>
      <c r="K120" s="316">
        <v>0</v>
      </c>
      <c r="L120" s="316">
        <f t="shared" ref="L120:O120" si="11">SUM(L121:L128)</f>
        <v>0</v>
      </c>
      <c r="M120" s="316">
        <f t="shared" si="11"/>
        <v>0</v>
      </c>
      <c r="N120" s="316">
        <f t="shared" si="11"/>
        <v>0</v>
      </c>
      <c r="O120" s="316">
        <f t="shared" si="11"/>
        <v>0</v>
      </c>
    </row>
    <row r="121" spans="1:16">
      <c r="A121" s="318" t="s">
        <v>555</v>
      </c>
      <c r="B121" s="510"/>
      <c r="C121" s="510"/>
      <c r="D121" s="510"/>
      <c r="E121" s="510"/>
      <c r="F121" s="511"/>
      <c r="G121" s="511"/>
      <c r="H121" s="510"/>
      <c r="I121" s="510"/>
      <c r="J121" s="510"/>
      <c r="K121" s="510"/>
      <c r="L121" s="510"/>
      <c r="M121" s="510"/>
      <c r="N121" s="510"/>
      <c r="O121" s="510"/>
    </row>
    <row r="122" spans="1:16">
      <c r="A122" s="318" t="s">
        <v>556</v>
      </c>
      <c r="B122" s="510"/>
      <c r="C122" s="510"/>
      <c r="D122" s="510"/>
      <c r="E122" s="510"/>
      <c r="F122" s="511"/>
      <c r="G122" s="511"/>
      <c r="H122" s="510"/>
      <c r="I122" s="510"/>
      <c r="J122" s="510"/>
      <c r="K122" s="510"/>
      <c r="L122" s="510"/>
      <c r="M122" s="510"/>
      <c r="N122" s="510"/>
      <c r="O122" s="510"/>
    </row>
    <row r="123" spans="1:16">
      <c r="A123" s="318" t="s">
        <v>557</v>
      </c>
      <c r="B123" s="510"/>
      <c r="C123" s="510"/>
      <c r="D123" s="510"/>
      <c r="E123" s="510"/>
      <c r="F123" s="511"/>
      <c r="G123" s="511"/>
      <c r="H123" s="510"/>
      <c r="I123" s="510"/>
      <c r="J123" s="510"/>
      <c r="K123" s="510"/>
      <c r="L123" s="510"/>
      <c r="M123" s="510"/>
      <c r="N123" s="510"/>
      <c r="O123" s="510"/>
    </row>
    <row r="124" spans="1:16">
      <c r="A124" s="318" t="s">
        <v>558</v>
      </c>
      <c r="B124" s="510"/>
      <c r="C124" s="510"/>
      <c r="D124" s="510"/>
      <c r="E124" s="510"/>
      <c r="F124" s="511"/>
      <c r="G124" s="511"/>
      <c r="H124" s="510"/>
      <c r="I124" s="510"/>
      <c r="J124" s="510"/>
      <c r="K124" s="510"/>
      <c r="L124" s="510"/>
      <c r="M124" s="510"/>
      <c r="N124" s="510"/>
      <c r="O124" s="510"/>
    </row>
    <row r="125" spans="1:16" s="216" customFormat="1">
      <c r="A125" s="318" t="s">
        <v>532</v>
      </c>
      <c r="B125" s="510"/>
      <c r="C125" s="510"/>
      <c r="D125" s="510"/>
      <c r="E125" s="510"/>
      <c r="F125" s="511"/>
      <c r="G125" s="511"/>
      <c r="H125" s="510"/>
      <c r="I125" s="510"/>
      <c r="J125" s="510"/>
      <c r="K125" s="510"/>
      <c r="L125" s="510"/>
      <c r="M125" s="510"/>
      <c r="N125" s="510"/>
      <c r="O125" s="510"/>
    </row>
    <row r="126" spans="1:16">
      <c r="A126" s="323" t="s">
        <v>559</v>
      </c>
      <c r="B126" s="510"/>
      <c r="C126" s="510"/>
      <c r="D126" s="510"/>
      <c r="E126" s="510"/>
      <c r="F126" s="511"/>
      <c r="G126" s="511"/>
      <c r="H126" s="510"/>
      <c r="I126" s="510"/>
      <c r="J126" s="510"/>
      <c r="K126" s="510"/>
      <c r="L126" s="510"/>
      <c r="M126" s="510"/>
      <c r="N126" s="510"/>
      <c r="O126" s="510"/>
    </row>
    <row r="127" spans="1:16">
      <c r="A127" s="318" t="s">
        <v>560</v>
      </c>
      <c r="B127" s="510"/>
      <c r="C127" s="510"/>
      <c r="D127" s="510"/>
      <c r="E127" s="511"/>
      <c r="F127" s="511"/>
      <c r="G127" s="511"/>
      <c r="H127" s="510"/>
      <c r="I127" s="510"/>
      <c r="J127" s="510"/>
      <c r="K127" s="510"/>
      <c r="L127" s="510"/>
      <c r="M127" s="510"/>
      <c r="N127" s="510"/>
      <c r="O127" s="510"/>
    </row>
    <row r="128" spans="1:16">
      <c r="A128" s="319" t="s">
        <v>561</v>
      </c>
      <c r="B128" s="512"/>
      <c r="C128" s="512"/>
      <c r="D128" s="512"/>
      <c r="E128" s="512"/>
      <c r="F128" s="512"/>
      <c r="G128" s="512"/>
      <c r="H128" s="512"/>
      <c r="I128" s="512"/>
      <c r="J128" s="512"/>
      <c r="K128" s="512"/>
      <c r="L128" s="512"/>
      <c r="M128" s="512"/>
      <c r="N128" s="512"/>
      <c r="O128" s="512"/>
    </row>
    <row r="129" spans="1:15">
      <c r="A129" s="317"/>
      <c r="B129" s="322"/>
      <c r="C129" s="322"/>
      <c r="D129" s="322"/>
      <c r="E129" s="322"/>
      <c r="F129" s="322"/>
      <c r="G129" s="322"/>
      <c r="H129" s="322"/>
      <c r="I129" s="322"/>
      <c r="J129" s="216"/>
      <c r="K129" s="216"/>
      <c r="L129" s="322"/>
      <c r="M129" s="322"/>
      <c r="N129" s="322"/>
      <c r="O129" s="322"/>
    </row>
    <row r="130" spans="1:15">
      <c r="A130" s="317" t="s">
        <v>562</v>
      </c>
      <c r="B130" s="316">
        <f t="shared" ref="B130:O130" si="12">SUM(B131:B140)</f>
        <v>0</v>
      </c>
      <c r="C130" s="316">
        <f t="shared" si="12"/>
        <v>0</v>
      </c>
      <c r="D130" s="316">
        <f t="shared" si="12"/>
        <v>0</v>
      </c>
      <c r="E130" s="316">
        <f t="shared" si="12"/>
        <v>0</v>
      </c>
      <c r="F130" s="321">
        <f t="shared" si="12"/>
        <v>0</v>
      </c>
      <c r="G130" s="321">
        <f t="shared" si="12"/>
        <v>0</v>
      </c>
      <c r="H130" s="316">
        <f t="shared" si="12"/>
        <v>0</v>
      </c>
      <c r="I130" s="316">
        <f t="shared" si="12"/>
        <v>0</v>
      </c>
      <c r="J130" s="316">
        <f t="shared" si="12"/>
        <v>0</v>
      </c>
      <c r="K130" s="316">
        <f t="shared" si="12"/>
        <v>0</v>
      </c>
      <c r="L130" s="316">
        <f t="shared" si="12"/>
        <v>0</v>
      </c>
      <c r="M130" s="316">
        <f t="shared" si="12"/>
        <v>0</v>
      </c>
      <c r="N130" s="316">
        <f t="shared" si="12"/>
        <v>0</v>
      </c>
      <c r="O130" s="316">
        <f t="shared" si="12"/>
        <v>0</v>
      </c>
    </row>
    <row r="131" spans="1:15">
      <c r="A131" s="318" t="s">
        <v>517</v>
      </c>
      <c r="B131" s="510"/>
      <c r="C131" s="510"/>
      <c r="D131" s="510"/>
      <c r="E131" s="510"/>
      <c r="F131" s="511"/>
      <c r="G131" s="511"/>
      <c r="H131" s="510"/>
      <c r="I131" s="510"/>
      <c r="J131" s="510"/>
      <c r="K131" s="510"/>
      <c r="L131" s="510"/>
      <c r="M131" s="510"/>
      <c r="N131" s="510"/>
      <c r="O131" s="510"/>
    </row>
    <row r="132" spans="1:15">
      <c r="A132" s="318" t="s">
        <v>563</v>
      </c>
      <c r="B132" s="510"/>
      <c r="C132" s="510"/>
      <c r="D132" s="510"/>
      <c r="E132" s="510"/>
      <c r="F132" s="511"/>
      <c r="G132" s="511"/>
      <c r="H132" s="510"/>
      <c r="I132" s="510"/>
      <c r="J132" s="510"/>
      <c r="K132" s="510"/>
      <c r="L132" s="510"/>
      <c r="M132" s="510"/>
      <c r="N132" s="510"/>
      <c r="O132" s="510"/>
    </row>
    <row r="133" spans="1:15">
      <c r="A133" s="318" t="s">
        <v>564</v>
      </c>
      <c r="B133" s="510"/>
      <c r="C133" s="510"/>
      <c r="D133" s="510"/>
      <c r="E133" s="510"/>
      <c r="F133" s="511"/>
      <c r="G133" s="511"/>
      <c r="H133" s="510"/>
      <c r="I133" s="510"/>
      <c r="J133" s="510"/>
      <c r="K133" s="510"/>
      <c r="L133" s="510"/>
      <c r="M133" s="510"/>
      <c r="N133" s="510"/>
      <c r="O133" s="510"/>
    </row>
    <row r="134" spans="1:15">
      <c r="A134" s="318" t="s">
        <v>565</v>
      </c>
      <c r="B134" s="510"/>
      <c r="C134" s="510"/>
      <c r="D134" s="510"/>
      <c r="E134" s="510"/>
      <c r="F134" s="511"/>
      <c r="G134" s="511"/>
      <c r="H134" s="510"/>
      <c r="I134" s="510"/>
      <c r="J134" s="510"/>
      <c r="K134" s="510"/>
      <c r="L134" s="510"/>
      <c r="M134" s="510"/>
      <c r="N134" s="510"/>
      <c r="O134" s="510"/>
    </row>
    <row r="135" spans="1:15">
      <c r="A135" s="318" t="s">
        <v>566</v>
      </c>
      <c r="B135" s="510"/>
      <c r="C135" s="510"/>
      <c r="D135" s="510"/>
      <c r="E135" s="510"/>
      <c r="F135" s="511"/>
      <c r="G135" s="511"/>
      <c r="H135" s="510"/>
      <c r="I135" s="510"/>
      <c r="J135" s="510"/>
      <c r="K135" s="510"/>
      <c r="L135" s="510"/>
      <c r="M135" s="510"/>
      <c r="N135" s="510"/>
      <c r="O135" s="510"/>
    </row>
    <row r="136" spans="1:15">
      <c r="A136" s="323" t="s">
        <v>567</v>
      </c>
      <c r="B136" s="510"/>
      <c r="C136" s="510"/>
      <c r="D136" s="510"/>
      <c r="E136" s="510"/>
      <c r="F136" s="511"/>
      <c r="G136" s="511"/>
      <c r="H136" s="510"/>
      <c r="I136" s="510"/>
      <c r="J136" s="510"/>
      <c r="K136" s="510"/>
      <c r="L136" s="510"/>
      <c r="M136" s="510"/>
      <c r="N136" s="510"/>
      <c r="O136" s="510"/>
    </row>
    <row r="137" spans="1:15" s="216" customFormat="1">
      <c r="A137" s="323" t="s">
        <v>568</v>
      </c>
      <c r="B137" s="510"/>
      <c r="C137" s="510"/>
      <c r="D137" s="510"/>
      <c r="E137" s="510"/>
      <c r="F137" s="511"/>
      <c r="G137" s="511"/>
      <c r="H137" s="510"/>
      <c r="I137" s="510"/>
      <c r="J137" s="510"/>
      <c r="K137" s="510"/>
      <c r="L137" s="510"/>
      <c r="M137" s="510"/>
      <c r="N137" s="510"/>
      <c r="O137" s="510"/>
    </row>
    <row r="138" spans="1:15">
      <c r="A138" s="318" t="s">
        <v>457</v>
      </c>
      <c r="B138" s="510"/>
      <c r="C138" s="510"/>
      <c r="D138" s="510"/>
      <c r="E138" s="510"/>
      <c r="F138" s="511"/>
      <c r="G138" s="511"/>
      <c r="H138" s="510"/>
      <c r="I138" s="510"/>
      <c r="J138" s="510"/>
      <c r="K138" s="510"/>
      <c r="L138" s="510"/>
      <c r="M138" s="510"/>
      <c r="N138" s="510"/>
      <c r="O138" s="510"/>
    </row>
    <row r="139" spans="1:15">
      <c r="A139" s="318" t="s">
        <v>569</v>
      </c>
      <c r="B139" s="510"/>
      <c r="C139" s="510"/>
      <c r="D139" s="510"/>
      <c r="E139" s="510"/>
      <c r="F139" s="510"/>
      <c r="G139" s="510"/>
      <c r="H139" s="510"/>
      <c r="I139" s="510"/>
      <c r="J139" s="510"/>
      <c r="K139" s="510"/>
      <c r="L139" s="510"/>
      <c r="M139" s="510"/>
      <c r="N139" s="510"/>
      <c r="O139" s="510"/>
    </row>
    <row r="140" spans="1:15">
      <c r="A140" s="319" t="s">
        <v>570</v>
      </c>
      <c r="B140" s="512"/>
      <c r="C140" s="512"/>
      <c r="D140" s="512"/>
      <c r="E140" s="512"/>
      <c r="F140" s="512"/>
      <c r="G140" s="512"/>
      <c r="H140" s="512"/>
      <c r="I140" s="512"/>
      <c r="J140" s="512"/>
      <c r="K140" s="512"/>
      <c r="L140" s="512"/>
      <c r="M140" s="512"/>
      <c r="N140" s="512"/>
      <c r="O140" s="512"/>
    </row>
    <row r="141" spans="1:15">
      <c r="A141" s="317"/>
      <c r="B141" s="322"/>
      <c r="C141" s="322"/>
      <c r="D141" s="322"/>
      <c r="E141" s="322"/>
      <c r="F141" s="322"/>
      <c r="G141" s="322"/>
      <c r="H141" s="322"/>
      <c r="I141" s="322"/>
      <c r="J141" s="216"/>
      <c r="K141" s="216"/>
      <c r="L141" s="322"/>
      <c r="M141" s="322"/>
      <c r="N141" s="322"/>
      <c r="O141" s="322"/>
    </row>
    <row r="142" spans="1:15">
      <c r="A142" s="317" t="s">
        <v>571</v>
      </c>
      <c r="B142" s="316">
        <f t="shared" ref="B142:K142" si="13">SUM(B143:B147)</f>
        <v>0</v>
      </c>
      <c r="C142" s="316">
        <f t="shared" si="13"/>
        <v>0</v>
      </c>
      <c r="D142" s="316">
        <f t="shared" si="13"/>
        <v>0</v>
      </c>
      <c r="E142" s="316">
        <f t="shared" si="13"/>
        <v>0</v>
      </c>
      <c r="F142" s="321">
        <f t="shared" si="13"/>
        <v>0</v>
      </c>
      <c r="G142" s="321">
        <f t="shared" si="13"/>
        <v>0</v>
      </c>
      <c r="H142" s="316">
        <f t="shared" si="13"/>
        <v>0</v>
      </c>
      <c r="I142" s="316">
        <f t="shared" si="13"/>
        <v>0</v>
      </c>
      <c r="J142" s="316">
        <f t="shared" si="13"/>
        <v>0</v>
      </c>
      <c r="K142" s="316">
        <f t="shared" si="13"/>
        <v>0</v>
      </c>
      <c r="L142" s="316">
        <f>SUM(L143:L147)</f>
        <v>0</v>
      </c>
      <c r="M142" s="316">
        <f>SUM(M143:M147)</f>
        <v>0</v>
      </c>
      <c r="N142" s="316">
        <f>SUM(N143:N147)</f>
        <v>0</v>
      </c>
      <c r="O142" s="316">
        <f>SUM(O143:O147)</f>
        <v>0</v>
      </c>
    </row>
    <row r="143" spans="1:15">
      <c r="A143" s="318" t="s">
        <v>572</v>
      </c>
      <c r="B143" s="510"/>
      <c r="C143" s="510"/>
      <c r="D143" s="510"/>
      <c r="E143" s="510"/>
      <c r="F143" s="511"/>
      <c r="G143" s="511"/>
      <c r="H143" s="510"/>
      <c r="I143" s="510"/>
      <c r="J143" s="510"/>
      <c r="K143" s="510"/>
      <c r="L143" s="510"/>
      <c r="M143" s="510"/>
      <c r="N143" s="510"/>
      <c r="O143" s="510"/>
    </row>
    <row r="144" spans="1:15" s="216" customFormat="1">
      <c r="A144" s="318" t="s">
        <v>573</v>
      </c>
      <c r="B144" s="510"/>
      <c r="C144" s="510"/>
      <c r="D144" s="510"/>
      <c r="E144" s="510"/>
      <c r="F144" s="511"/>
      <c r="G144" s="511"/>
      <c r="H144" s="510"/>
      <c r="I144" s="510"/>
      <c r="J144" s="510"/>
      <c r="K144" s="510"/>
      <c r="L144" s="510"/>
      <c r="M144" s="510"/>
      <c r="N144" s="510"/>
      <c r="O144" s="510"/>
    </row>
    <row r="145" spans="1:15">
      <c r="A145" s="318" t="s">
        <v>574</v>
      </c>
      <c r="B145" s="510"/>
      <c r="C145" s="510"/>
      <c r="D145" s="510"/>
      <c r="E145" s="510"/>
      <c r="F145" s="511"/>
      <c r="G145" s="511"/>
      <c r="H145" s="510"/>
      <c r="I145" s="510"/>
      <c r="J145" s="510"/>
      <c r="K145" s="510"/>
      <c r="L145" s="510"/>
      <c r="M145" s="510"/>
      <c r="N145" s="510"/>
      <c r="O145" s="510"/>
    </row>
    <row r="146" spans="1:15">
      <c r="A146" s="318" t="s">
        <v>575</v>
      </c>
      <c r="B146" s="510"/>
      <c r="C146" s="510"/>
      <c r="D146" s="510"/>
      <c r="E146" s="510"/>
      <c r="F146" s="511"/>
      <c r="G146" s="511"/>
      <c r="H146" s="510"/>
      <c r="I146" s="510"/>
      <c r="J146" s="510"/>
      <c r="K146" s="510"/>
      <c r="L146" s="510"/>
      <c r="M146" s="510"/>
      <c r="N146" s="510"/>
      <c r="O146" s="510"/>
    </row>
    <row r="147" spans="1:15">
      <c r="A147" s="319" t="s">
        <v>576</v>
      </c>
      <c r="B147" s="512"/>
      <c r="C147" s="512"/>
      <c r="D147" s="512"/>
      <c r="E147" s="512"/>
      <c r="F147" s="513"/>
      <c r="G147" s="513"/>
      <c r="H147" s="512"/>
      <c r="I147" s="512"/>
      <c r="J147" s="512"/>
      <c r="K147" s="512"/>
      <c r="L147" s="512"/>
      <c r="M147" s="512"/>
      <c r="N147" s="512"/>
      <c r="O147" s="512"/>
    </row>
    <row r="148" spans="1:15">
      <c r="A148" s="317"/>
      <c r="B148" s="322"/>
      <c r="C148" s="322"/>
      <c r="D148" s="322"/>
      <c r="E148" s="322"/>
      <c r="F148" s="322"/>
      <c r="G148" s="322"/>
      <c r="H148" s="322"/>
      <c r="I148" s="322"/>
      <c r="J148" s="216"/>
      <c r="K148" s="216"/>
      <c r="L148" s="322"/>
      <c r="M148" s="322"/>
      <c r="N148" s="322"/>
      <c r="O148" s="322"/>
    </row>
    <row r="149" spans="1:15">
      <c r="A149" s="317" t="s">
        <v>577</v>
      </c>
      <c r="B149" s="316">
        <f t="shared" ref="B149:O149" si="14">SUM(B150:B157)</f>
        <v>0</v>
      </c>
      <c r="C149" s="316">
        <f t="shared" si="14"/>
        <v>0</v>
      </c>
      <c r="D149" s="316">
        <f t="shared" si="14"/>
        <v>0</v>
      </c>
      <c r="E149" s="316">
        <f t="shared" si="14"/>
        <v>0</v>
      </c>
      <c r="F149" s="316">
        <f t="shared" si="14"/>
        <v>0</v>
      </c>
      <c r="G149" s="316">
        <f t="shared" si="14"/>
        <v>0</v>
      </c>
      <c r="H149" s="316">
        <f t="shared" si="14"/>
        <v>0</v>
      </c>
      <c r="I149" s="316">
        <f t="shared" si="14"/>
        <v>0</v>
      </c>
      <c r="J149" s="316">
        <f t="shared" si="14"/>
        <v>0</v>
      </c>
      <c r="K149" s="316">
        <f t="shared" si="14"/>
        <v>0</v>
      </c>
      <c r="L149" s="316">
        <f t="shared" si="14"/>
        <v>0</v>
      </c>
      <c r="M149" s="316">
        <f t="shared" si="14"/>
        <v>0</v>
      </c>
      <c r="N149" s="316">
        <f t="shared" si="14"/>
        <v>0</v>
      </c>
      <c r="O149" s="316">
        <f t="shared" si="14"/>
        <v>0</v>
      </c>
    </row>
    <row r="150" spans="1:15">
      <c r="A150" s="318" t="s">
        <v>578</v>
      </c>
      <c r="B150" s="510"/>
      <c r="C150" s="510"/>
      <c r="D150" s="510"/>
      <c r="E150" s="510"/>
      <c r="F150" s="511"/>
      <c r="G150" s="511"/>
      <c r="H150" s="510"/>
      <c r="I150" s="510"/>
      <c r="J150" s="510"/>
      <c r="K150" s="510"/>
      <c r="L150" s="510"/>
      <c r="M150" s="510"/>
      <c r="N150" s="510"/>
      <c r="O150" s="510"/>
    </row>
    <row r="151" spans="1:15">
      <c r="A151" s="318" t="s">
        <v>579</v>
      </c>
      <c r="B151" s="510"/>
      <c r="C151" s="510"/>
      <c r="D151" s="510"/>
      <c r="E151" s="510"/>
      <c r="F151" s="510"/>
      <c r="G151" s="510"/>
      <c r="H151" s="510"/>
      <c r="I151" s="510"/>
      <c r="J151" s="510"/>
      <c r="K151" s="510"/>
      <c r="L151" s="510"/>
      <c r="M151" s="510"/>
      <c r="N151" s="510"/>
      <c r="O151" s="510"/>
    </row>
    <row r="152" spans="1:15">
      <c r="A152" s="318" t="s">
        <v>580</v>
      </c>
      <c r="B152" s="510"/>
      <c r="C152" s="510"/>
      <c r="D152" s="510"/>
      <c r="E152" s="510"/>
      <c r="F152" s="511"/>
      <c r="G152" s="511"/>
      <c r="H152" s="510"/>
      <c r="I152" s="510"/>
      <c r="J152" s="510"/>
      <c r="K152" s="510"/>
      <c r="L152" s="510"/>
      <c r="M152" s="510"/>
      <c r="N152" s="510"/>
      <c r="O152" s="510"/>
    </row>
    <row r="153" spans="1:15">
      <c r="A153" s="318" t="s">
        <v>581</v>
      </c>
      <c r="B153" s="510"/>
      <c r="C153" s="510"/>
      <c r="D153" s="510"/>
      <c r="E153" s="510"/>
      <c r="F153" s="511"/>
      <c r="G153" s="511"/>
      <c r="H153" s="510"/>
      <c r="I153" s="510"/>
      <c r="J153" s="510"/>
      <c r="K153" s="510"/>
      <c r="L153" s="510"/>
      <c r="M153" s="510"/>
      <c r="N153" s="510"/>
      <c r="O153" s="510"/>
    </row>
    <row r="154" spans="1:15" s="216" customFormat="1">
      <c r="A154" s="318" t="s">
        <v>582</v>
      </c>
      <c r="B154" s="510"/>
      <c r="C154" s="510"/>
      <c r="D154" s="510"/>
      <c r="E154" s="510"/>
      <c r="F154" s="511"/>
      <c r="G154" s="511"/>
      <c r="H154" s="510"/>
      <c r="I154" s="510"/>
      <c r="J154" s="510"/>
      <c r="K154" s="510"/>
      <c r="L154" s="510"/>
      <c r="M154" s="510"/>
      <c r="N154" s="510"/>
      <c r="O154" s="510"/>
    </row>
    <row r="155" spans="1:15">
      <c r="A155" s="318" t="s">
        <v>583</v>
      </c>
      <c r="B155" s="510"/>
      <c r="C155" s="510"/>
      <c r="D155" s="510"/>
      <c r="E155" s="510"/>
      <c r="F155" s="511"/>
      <c r="G155" s="511"/>
      <c r="H155" s="510"/>
      <c r="I155" s="510"/>
      <c r="J155" s="510"/>
      <c r="K155" s="510"/>
      <c r="L155" s="510"/>
      <c r="M155" s="510"/>
      <c r="N155" s="510"/>
      <c r="O155" s="510"/>
    </row>
    <row r="156" spans="1:15">
      <c r="A156" s="318" t="s">
        <v>584</v>
      </c>
      <c r="B156" s="510"/>
      <c r="C156" s="510"/>
      <c r="D156" s="510"/>
      <c r="E156" s="510"/>
      <c r="F156" s="511"/>
      <c r="G156" s="511"/>
      <c r="H156" s="510"/>
      <c r="I156" s="510"/>
      <c r="J156" s="510"/>
      <c r="K156" s="510"/>
      <c r="L156" s="510"/>
      <c r="M156" s="510"/>
      <c r="N156" s="510"/>
      <c r="O156" s="510"/>
    </row>
    <row r="157" spans="1:15">
      <c r="A157" s="319" t="s">
        <v>522</v>
      </c>
      <c r="B157" s="512"/>
      <c r="C157" s="512"/>
      <c r="D157" s="512"/>
      <c r="E157" s="512"/>
      <c r="F157" s="512"/>
      <c r="G157" s="512"/>
      <c r="H157" s="512"/>
      <c r="I157" s="512"/>
      <c r="J157" s="512"/>
      <c r="K157" s="512"/>
      <c r="L157" s="512"/>
      <c r="M157" s="512"/>
      <c r="N157" s="512"/>
      <c r="O157" s="512"/>
    </row>
    <row r="158" spans="1:15">
      <c r="A158" s="317"/>
      <c r="B158" s="322"/>
      <c r="C158" s="322"/>
      <c r="D158" s="322"/>
      <c r="E158" s="322"/>
      <c r="F158" s="322"/>
      <c r="G158" s="322"/>
      <c r="H158" s="322"/>
      <c r="I158" s="322"/>
      <c r="J158" s="216"/>
      <c r="K158" s="216"/>
      <c r="L158" s="322"/>
      <c r="M158" s="322"/>
      <c r="N158" s="322"/>
      <c r="O158" s="322"/>
    </row>
    <row r="159" spans="1:15">
      <c r="A159" s="317" t="s">
        <v>585</v>
      </c>
      <c r="B159" s="316">
        <f t="shared" ref="B159:O159" si="15">SUM(B160:B164)</f>
        <v>0</v>
      </c>
      <c r="C159" s="316">
        <f t="shared" si="15"/>
        <v>0</v>
      </c>
      <c r="D159" s="316">
        <f t="shared" si="15"/>
        <v>0</v>
      </c>
      <c r="E159" s="316">
        <f t="shared" si="15"/>
        <v>0</v>
      </c>
      <c r="F159" s="321">
        <f t="shared" si="15"/>
        <v>0</v>
      </c>
      <c r="G159" s="321">
        <f t="shared" si="15"/>
        <v>0</v>
      </c>
      <c r="H159" s="316">
        <f t="shared" si="15"/>
        <v>0</v>
      </c>
      <c r="I159" s="316">
        <f t="shared" si="15"/>
        <v>0</v>
      </c>
      <c r="J159" s="316">
        <f t="shared" si="15"/>
        <v>0</v>
      </c>
      <c r="K159" s="316">
        <f t="shared" si="15"/>
        <v>0</v>
      </c>
      <c r="L159" s="316">
        <f t="shared" si="15"/>
        <v>0</v>
      </c>
      <c r="M159" s="316">
        <f t="shared" si="15"/>
        <v>0</v>
      </c>
      <c r="N159" s="316">
        <f t="shared" si="15"/>
        <v>0</v>
      </c>
      <c r="O159" s="316">
        <f t="shared" si="15"/>
        <v>0</v>
      </c>
    </row>
    <row r="160" spans="1:15">
      <c r="A160" s="318" t="s">
        <v>586</v>
      </c>
      <c r="B160" s="510"/>
      <c r="C160" s="510"/>
      <c r="D160" s="510"/>
      <c r="E160" s="510"/>
      <c r="F160" s="511"/>
      <c r="G160" s="511"/>
      <c r="H160" s="510"/>
      <c r="I160" s="510"/>
      <c r="J160" s="510"/>
      <c r="K160" s="510"/>
      <c r="L160" s="510"/>
      <c r="M160" s="510"/>
      <c r="N160" s="510"/>
      <c r="O160" s="510"/>
    </row>
    <row r="161" spans="1:15" s="216" customFormat="1">
      <c r="A161" s="318" t="s">
        <v>587</v>
      </c>
      <c r="B161" s="510"/>
      <c r="C161" s="510"/>
      <c r="D161" s="510"/>
      <c r="E161" s="510"/>
      <c r="F161" s="511"/>
      <c r="G161" s="511"/>
      <c r="H161" s="510"/>
      <c r="I161" s="510"/>
      <c r="J161" s="510"/>
      <c r="K161" s="510"/>
      <c r="L161" s="510"/>
      <c r="M161" s="510"/>
      <c r="N161" s="510"/>
      <c r="O161" s="510"/>
    </row>
    <row r="162" spans="1:15">
      <c r="A162" s="318" t="s">
        <v>505</v>
      </c>
      <c r="B162" s="510"/>
      <c r="C162" s="510"/>
      <c r="D162" s="510"/>
      <c r="E162" s="510"/>
      <c r="F162" s="511"/>
      <c r="G162" s="511"/>
      <c r="H162" s="510"/>
      <c r="I162" s="510"/>
      <c r="J162" s="510"/>
      <c r="K162" s="510"/>
      <c r="L162" s="510"/>
      <c r="M162" s="510"/>
      <c r="N162" s="510"/>
      <c r="O162" s="510"/>
    </row>
    <row r="163" spans="1:15">
      <c r="A163" s="318" t="s">
        <v>588</v>
      </c>
      <c r="B163" s="510"/>
      <c r="C163" s="510"/>
      <c r="D163" s="510"/>
      <c r="E163" s="510"/>
      <c r="F163" s="511"/>
      <c r="G163" s="511"/>
      <c r="H163" s="510"/>
      <c r="I163" s="510"/>
      <c r="J163" s="510"/>
      <c r="K163" s="510"/>
      <c r="L163" s="510"/>
      <c r="M163" s="510"/>
      <c r="N163" s="510"/>
      <c r="O163" s="510"/>
    </row>
    <row r="164" spans="1:15">
      <c r="A164" s="319" t="s">
        <v>589</v>
      </c>
      <c r="B164" s="512"/>
      <c r="C164" s="512"/>
      <c r="D164" s="512"/>
      <c r="E164" s="512"/>
      <c r="F164" s="513"/>
      <c r="G164" s="513"/>
      <c r="H164" s="512"/>
      <c r="I164" s="512"/>
      <c r="J164" s="512"/>
      <c r="K164" s="512"/>
      <c r="L164" s="512"/>
      <c r="M164" s="512"/>
      <c r="N164" s="512"/>
      <c r="O164" s="512"/>
    </row>
    <row r="165" spans="1:15">
      <c r="A165" s="317"/>
      <c r="B165" s="322"/>
      <c r="C165" s="322"/>
      <c r="D165" s="322"/>
      <c r="E165" s="322"/>
      <c r="F165" s="322"/>
      <c r="G165" s="322"/>
      <c r="H165" s="322"/>
      <c r="I165" s="322"/>
      <c r="J165" s="216"/>
      <c r="K165" s="216"/>
      <c r="L165" s="322"/>
      <c r="M165" s="322"/>
      <c r="N165" s="322"/>
      <c r="O165" s="322"/>
    </row>
    <row r="166" spans="1:15">
      <c r="A166" s="317" t="s">
        <v>590</v>
      </c>
      <c r="B166" s="316">
        <f t="shared" ref="B166:O166" si="16">SUM(B167:B173)</f>
        <v>0</v>
      </c>
      <c r="C166" s="316">
        <f t="shared" si="16"/>
        <v>0</v>
      </c>
      <c r="D166" s="316">
        <f t="shared" si="16"/>
        <v>0</v>
      </c>
      <c r="E166" s="316">
        <f t="shared" si="16"/>
        <v>0</v>
      </c>
      <c r="F166" s="321">
        <f t="shared" si="16"/>
        <v>0</v>
      </c>
      <c r="G166" s="321">
        <f t="shared" si="16"/>
        <v>0</v>
      </c>
      <c r="H166" s="316">
        <f t="shared" si="16"/>
        <v>0</v>
      </c>
      <c r="I166" s="316">
        <f t="shared" si="16"/>
        <v>0</v>
      </c>
      <c r="J166" s="316">
        <f t="shared" si="16"/>
        <v>0</v>
      </c>
      <c r="K166" s="316">
        <f t="shared" si="16"/>
        <v>0</v>
      </c>
      <c r="L166" s="316">
        <f t="shared" si="16"/>
        <v>0</v>
      </c>
      <c r="M166" s="316">
        <f t="shared" si="16"/>
        <v>0</v>
      </c>
      <c r="N166" s="316">
        <f t="shared" si="16"/>
        <v>0</v>
      </c>
      <c r="O166" s="316">
        <f t="shared" si="16"/>
        <v>0</v>
      </c>
    </row>
    <row r="167" spans="1:15">
      <c r="A167" s="318" t="s">
        <v>517</v>
      </c>
      <c r="B167" s="510"/>
      <c r="C167" s="510"/>
      <c r="D167" s="510"/>
      <c r="E167" s="510"/>
      <c r="F167" s="511"/>
      <c r="G167" s="511"/>
      <c r="H167" s="510"/>
      <c r="I167" s="510"/>
      <c r="J167" s="510"/>
      <c r="K167" s="510"/>
      <c r="L167" s="510"/>
      <c r="M167" s="510"/>
      <c r="N167" s="510"/>
      <c r="O167" s="510"/>
    </row>
    <row r="168" spans="1:15">
      <c r="A168" s="318" t="s">
        <v>591</v>
      </c>
      <c r="B168" s="510"/>
      <c r="C168" s="510"/>
      <c r="D168" s="510"/>
      <c r="E168" s="510"/>
      <c r="F168" s="511"/>
      <c r="G168" s="511"/>
      <c r="H168" s="510"/>
      <c r="I168" s="510"/>
      <c r="J168" s="510"/>
      <c r="K168" s="510"/>
      <c r="L168" s="510"/>
      <c r="M168" s="510"/>
      <c r="N168" s="510"/>
      <c r="O168" s="510"/>
    </row>
    <row r="169" spans="1:15">
      <c r="A169" s="318" t="s">
        <v>592</v>
      </c>
      <c r="B169" s="510"/>
      <c r="C169" s="510"/>
      <c r="D169" s="510"/>
      <c r="E169" s="510"/>
      <c r="F169" s="510"/>
      <c r="G169" s="510"/>
      <c r="H169" s="510"/>
      <c r="I169" s="510"/>
      <c r="J169" s="510"/>
      <c r="K169" s="510"/>
      <c r="L169" s="510"/>
      <c r="M169" s="510"/>
      <c r="N169" s="510"/>
      <c r="O169" s="510"/>
    </row>
    <row r="170" spans="1:15" s="216" customFormat="1">
      <c r="A170" s="318" t="s">
        <v>593</v>
      </c>
      <c r="B170" s="510"/>
      <c r="C170" s="510"/>
      <c r="D170" s="510"/>
      <c r="E170" s="510"/>
      <c r="F170" s="510"/>
      <c r="G170" s="510"/>
      <c r="H170" s="510"/>
      <c r="I170" s="510"/>
      <c r="J170" s="510"/>
      <c r="K170" s="510"/>
      <c r="L170" s="510"/>
      <c r="M170" s="510"/>
      <c r="N170" s="510"/>
      <c r="O170" s="510"/>
    </row>
    <row r="171" spans="1:15">
      <c r="A171" s="318" t="s">
        <v>594</v>
      </c>
      <c r="B171" s="510"/>
      <c r="C171" s="510"/>
      <c r="D171" s="510"/>
      <c r="E171" s="510"/>
      <c r="F171" s="511"/>
      <c r="G171" s="511"/>
      <c r="H171" s="510"/>
      <c r="I171" s="510"/>
      <c r="J171" s="510"/>
      <c r="K171" s="510"/>
      <c r="L171" s="510"/>
      <c r="M171" s="510"/>
      <c r="N171" s="510"/>
      <c r="O171" s="510"/>
    </row>
    <row r="172" spans="1:15">
      <c r="A172" s="318" t="s">
        <v>595</v>
      </c>
      <c r="B172" s="510"/>
      <c r="C172" s="510"/>
      <c r="D172" s="510"/>
      <c r="E172" s="510"/>
      <c r="F172" s="511"/>
      <c r="G172" s="511"/>
      <c r="H172" s="510"/>
      <c r="I172" s="510"/>
      <c r="J172" s="510"/>
      <c r="K172" s="510"/>
      <c r="L172" s="510"/>
      <c r="M172" s="510"/>
      <c r="N172" s="510"/>
      <c r="O172" s="510"/>
    </row>
    <row r="173" spans="1:15">
      <c r="A173" s="319" t="s">
        <v>596</v>
      </c>
      <c r="B173" s="512"/>
      <c r="C173" s="512"/>
      <c r="D173" s="512"/>
      <c r="E173" s="512"/>
      <c r="F173" s="513"/>
      <c r="G173" s="513"/>
      <c r="H173" s="512"/>
      <c r="I173" s="512"/>
      <c r="J173" s="512"/>
      <c r="K173" s="512"/>
      <c r="L173" s="512"/>
      <c r="M173" s="512"/>
      <c r="N173" s="512"/>
      <c r="O173" s="512"/>
    </row>
    <row r="174" spans="1:15">
      <c r="A174" s="317"/>
      <c r="B174" s="322"/>
      <c r="C174" s="322"/>
      <c r="D174" s="322"/>
      <c r="E174" s="322"/>
      <c r="F174" s="322"/>
      <c r="G174" s="322"/>
      <c r="H174" s="322"/>
      <c r="I174" s="322"/>
      <c r="J174" s="216"/>
      <c r="K174" s="216"/>
      <c r="L174" s="322"/>
      <c r="M174" s="322"/>
      <c r="N174" s="322"/>
      <c r="O174" s="322"/>
    </row>
    <row r="175" spans="1:15">
      <c r="A175" s="317" t="s">
        <v>597</v>
      </c>
      <c r="B175" s="316">
        <f t="shared" ref="B175:O175" si="17">SUM(B176:B188)</f>
        <v>0</v>
      </c>
      <c r="C175" s="316">
        <f t="shared" si="17"/>
        <v>0</v>
      </c>
      <c r="D175" s="316">
        <f t="shared" si="17"/>
        <v>0</v>
      </c>
      <c r="E175" s="316">
        <f t="shared" si="17"/>
        <v>0</v>
      </c>
      <c r="F175" s="321">
        <f t="shared" si="17"/>
        <v>0</v>
      </c>
      <c r="G175" s="321">
        <f t="shared" si="17"/>
        <v>0</v>
      </c>
      <c r="H175" s="316">
        <f t="shared" si="17"/>
        <v>0</v>
      </c>
      <c r="I175" s="316">
        <f t="shared" si="17"/>
        <v>0</v>
      </c>
      <c r="J175" s="316">
        <f t="shared" si="17"/>
        <v>0</v>
      </c>
      <c r="K175" s="316">
        <f t="shared" si="17"/>
        <v>0</v>
      </c>
      <c r="L175" s="316">
        <f t="shared" si="17"/>
        <v>0</v>
      </c>
      <c r="M175" s="316">
        <f t="shared" si="17"/>
        <v>0</v>
      </c>
      <c r="N175" s="316">
        <f t="shared" si="17"/>
        <v>0</v>
      </c>
      <c r="O175" s="316">
        <f t="shared" si="17"/>
        <v>0</v>
      </c>
    </row>
    <row r="176" spans="1:15">
      <c r="A176" s="318" t="s">
        <v>598</v>
      </c>
      <c r="B176" s="510"/>
      <c r="C176" s="510"/>
      <c r="D176" s="510"/>
      <c r="E176" s="510"/>
      <c r="F176" s="510"/>
      <c r="G176" s="510"/>
      <c r="H176" s="510"/>
      <c r="I176" s="510"/>
      <c r="J176" s="510"/>
      <c r="K176" s="510"/>
      <c r="L176" s="510"/>
      <c r="M176" s="510"/>
      <c r="N176" s="510"/>
      <c r="O176" s="510"/>
    </row>
    <row r="177" spans="1:15">
      <c r="A177" s="318" t="s">
        <v>599</v>
      </c>
      <c r="B177" s="510"/>
      <c r="C177" s="510"/>
      <c r="D177" s="510"/>
      <c r="E177" s="510"/>
      <c r="F177" s="510"/>
      <c r="G177" s="510"/>
      <c r="H177" s="510"/>
      <c r="I177" s="510"/>
      <c r="J177" s="510"/>
      <c r="K177" s="510"/>
      <c r="L177" s="510"/>
      <c r="M177" s="510"/>
      <c r="N177" s="510"/>
      <c r="O177" s="510"/>
    </row>
    <row r="178" spans="1:15">
      <c r="A178" s="318" t="s">
        <v>600</v>
      </c>
      <c r="B178" s="510"/>
      <c r="C178" s="510"/>
      <c r="D178" s="510"/>
      <c r="E178" s="510"/>
      <c r="F178" s="511"/>
      <c r="G178" s="511"/>
      <c r="H178" s="510"/>
      <c r="I178" s="510"/>
      <c r="J178" s="510"/>
      <c r="K178" s="510"/>
      <c r="L178" s="510"/>
      <c r="M178" s="510"/>
      <c r="N178" s="510"/>
      <c r="O178" s="510"/>
    </row>
    <row r="179" spans="1:15">
      <c r="A179" s="318" t="s">
        <v>601</v>
      </c>
      <c r="B179" s="510"/>
      <c r="C179" s="510"/>
      <c r="D179" s="510"/>
      <c r="E179" s="510"/>
      <c r="F179" s="511"/>
      <c r="G179" s="511"/>
      <c r="H179" s="510"/>
      <c r="I179" s="510"/>
      <c r="J179" s="510"/>
      <c r="K179" s="510"/>
      <c r="L179" s="510"/>
      <c r="M179" s="510"/>
      <c r="N179" s="510"/>
      <c r="O179" s="510"/>
    </row>
    <row r="180" spans="1:15">
      <c r="A180" s="318" t="s">
        <v>546</v>
      </c>
      <c r="B180" s="510"/>
      <c r="C180" s="510"/>
      <c r="D180" s="510"/>
      <c r="E180" s="510"/>
      <c r="F180" s="511"/>
      <c r="G180" s="511"/>
      <c r="H180" s="510"/>
      <c r="I180" s="510"/>
      <c r="J180" s="510"/>
      <c r="K180" s="510"/>
      <c r="L180" s="510"/>
      <c r="M180" s="510"/>
      <c r="N180" s="510"/>
      <c r="O180" s="510"/>
    </row>
    <row r="181" spans="1:15">
      <c r="A181" s="318" t="s">
        <v>602</v>
      </c>
      <c r="B181" s="510"/>
      <c r="C181" s="510"/>
      <c r="D181" s="510"/>
      <c r="E181" s="510"/>
      <c r="F181" s="511"/>
      <c r="G181" s="511"/>
      <c r="H181" s="510"/>
      <c r="I181" s="510"/>
      <c r="J181" s="510"/>
      <c r="K181" s="510"/>
      <c r="L181" s="510"/>
      <c r="M181" s="510"/>
      <c r="N181" s="510"/>
      <c r="O181" s="510"/>
    </row>
    <row r="182" spans="1:15">
      <c r="A182" s="318" t="s">
        <v>603</v>
      </c>
      <c r="B182" s="510"/>
      <c r="C182" s="510"/>
      <c r="D182" s="510"/>
      <c r="E182" s="510"/>
      <c r="F182" s="511"/>
      <c r="G182" s="511"/>
      <c r="H182" s="510"/>
      <c r="I182" s="510"/>
      <c r="J182" s="510"/>
      <c r="K182" s="510"/>
      <c r="L182" s="510"/>
      <c r="M182" s="510"/>
      <c r="N182" s="510"/>
      <c r="O182" s="510"/>
    </row>
    <row r="183" spans="1:15">
      <c r="A183" s="318" t="s">
        <v>604</v>
      </c>
      <c r="B183" s="510"/>
      <c r="C183" s="510"/>
      <c r="D183" s="510"/>
      <c r="E183" s="510"/>
      <c r="F183" s="511"/>
      <c r="G183" s="511"/>
      <c r="H183" s="510"/>
      <c r="I183" s="510"/>
      <c r="J183" s="510"/>
      <c r="K183" s="510"/>
      <c r="L183" s="510"/>
      <c r="M183" s="510"/>
      <c r="N183" s="510"/>
      <c r="O183" s="510"/>
    </row>
    <row r="184" spans="1:15">
      <c r="A184" s="318" t="s">
        <v>605</v>
      </c>
      <c r="B184" s="510"/>
      <c r="C184" s="510"/>
      <c r="D184" s="510"/>
      <c r="E184" s="510"/>
      <c r="F184" s="511"/>
      <c r="G184" s="511"/>
      <c r="H184" s="510"/>
      <c r="I184" s="510"/>
      <c r="J184" s="510"/>
      <c r="K184" s="510"/>
      <c r="L184" s="510"/>
      <c r="M184" s="510"/>
      <c r="N184" s="510"/>
      <c r="O184" s="510"/>
    </row>
    <row r="185" spans="1:15" s="216" customFormat="1">
      <c r="A185" s="318" t="s">
        <v>606</v>
      </c>
      <c r="B185" s="510"/>
      <c r="C185" s="510"/>
      <c r="D185" s="510"/>
      <c r="E185" s="510"/>
      <c r="F185" s="511"/>
      <c r="G185" s="511"/>
      <c r="H185" s="510"/>
      <c r="I185" s="510"/>
      <c r="J185" s="510"/>
      <c r="K185" s="510"/>
      <c r="L185" s="510"/>
      <c r="M185" s="510"/>
      <c r="N185" s="510"/>
      <c r="O185" s="510"/>
    </row>
    <row r="186" spans="1:15">
      <c r="A186" s="318" t="s">
        <v>563</v>
      </c>
      <c r="B186" s="510"/>
      <c r="C186" s="510"/>
      <c r="D186" s="510"/>
      <c r="E186" s="510"/>
      <c r="F186" s="510"/>
      <c r="G186" s="510"/>
      <c r="H186" s="510"/>
      <c r="I186" s="510"/>
      <c r="J186" s="510"/>
      <c r="K186" s="510"/>
      <c r="L186" s="510"/>
      <c r="M186" s="510"/>
      <c r="N186" s="510"/>
      <c r="O186" s="510"/>
    </row>
    <row r="187" spans="1:15">
      <c r="A187" s="318" t="s">
        <v>607</v>
      </c>
      <c r="B187" s="510"/>
      <c r="C187" s="510"/>
      <c r="D187" s="510"/>
      <c r="E187" s="510"/>
      <c r="F187" s="510"/>
      <c r="G187" s="510"/>
      <c r="H187" s="510"/>
      <c r="I187" s="510"/>
      <c r="J187" s="510"/>
      <c r="K187" s="510"/>
      <c r="L187" s="510"/>
      <c r="M187" s="510"/>
      <c r="N187" s="510"/>
      <c r="O187" s="510"/>
    </row>
    <row r="188" spans="1:15">
      <c r="A188" s="319" t="s">
        <v>608</v>
      </c>
      <c r="B188" s="512"/>
      <c r="C188" s="512"/>
      <c r="D188" s="512"/>
      <c r="E188" s="512"/>
      <c r="F188" s="513"/>
      <c r="G188" s="513"/>
      <c r="H188" s="512"/>
      <c r="I188" s="512"/>
      <c r="J188" s="512"/>
      <c r="K188" s="512"/>
      <c r="L188" s="512"/>
      <c r="M188" s="512"/>
      <c r="N188" s="512"/>
      <c r="O188" s="512"/>
    </row>
    <row r="189" spans="1:15">
      <c r="A189" s="317"/>
      <c r="B189" s="322"/>
      <c r="C189" s="322"/>
      <c r="D189" s="322"/>
      <c r="E189" s="322"/>
      <c r="F189" s="322"/>
      <c r="G189" s="322"/>
      <c r="H189" s="322"/>
      <c r="I189" s="322"/>
      <c r="J189" s="216"/>
      <c r="K189" s="216"/>
      <c r="L189" s="322"/>
      <c r="M189" s="322"/>
      <c r="N189" s="322"/>
      <c r="O189" s="322"/>
    </row>
    <row r="190" spans="1:15">
      <c r="A190" s="317" t="s">
        <v>609</v>
      </c>
      <c r="B190" s="316">
        <f t="shared" ref="B190:O190" si="18">SUM(B191:B202)</f>
        <v>0</v>
      </c>
      <c r="C190" s="316">
        <f t="shared" si="18"/>
        <v>0</v>
      </c>
      <c r="D190" s="316">
        <f t="shared" si="18"/>
        <v>0</v>
      </c>
      <c r="E190" s="316">
        <f t="shared" si="18"/>
        <v>0</v>
      </c>
      <c r="F190" s="321">
        <f t="shared" si="18"/>
        <v>0</v>
      </c>
      <c r="G190" s="321">
        <f t="shared" si="18"/>
        <v>0</v>
      </c>
      <c r="H190" s="316">
        <f t="shared" si="18"/>
        <v>0</v>
      </c>
      <c r="I190" s="316">
        <f t="shared" si="18"/>
        <v>0</v>
      </c>
      <c r="J190" s="316">
        <f t="shared" si="18"/>
        <v>0</v>
      </c>
      <c r="K190" s="316">
        <f t="shared" si="18"/>
        <v>0</v>
      </c>
      <c r="L190" s="316">
        <f t="shared" si="18"/>
        <v>0</v>
      </c>
      <c r="M190" s="316">
        <f t="shared" si="18"/>
        <v>0</v>
      </c>
      <c r="N190" s="316">
        <f t="shared" si="18"/>
        <v>0</v>
      </c>
      <c r="O190" s="316">
        <f t="shared" si="18"/>
        <v>0</v>
      </c>
    </row>
    <row r="191" spans="1:15">
      <c r="A191" s="318" t="s">
        <v>610</v>
      </c>
      <c r="B191" s="510"/>
      <c r="C191" s="510"/>
      <c r="D191" s="510"/>
      <c r="E191" s="510"/>
      <c r="F191" s="511"/>
      <c r="G191" s="511"/>
      <c r="H191" s="510"/>
      <c r="I191" s="510"/>
      <c r="J191" s="510"/>
      <c r="K191" s="510"/>
      <c r="L191" s="510"/>
      <c r="M191" s="510"/>
      <c r="N191" s="510"/>
      <c r="O191" s="510"/>
    </row>
    <row r="192" spans="1:15">
      <c r="A192" s="318" t="s">
        <v>611</v>
      </c>
      <c r="B192" s="510"/>
      <c r="C192" s="510"/>
      <c r="D192" s="510"/>
      <c r="E192" s="510"/>
      <c r="F192" s="511"/>
      <c r="G192" s="511"/>
      <c r="H192" s="510"/>
      <c r="I192" s="510"/>
      <c r="J192" s="510"/>
      <c r="K192" s="510"/>
      <c r="L192" s="510"/>
      <c r="M192" s="510"/>
      <c r="N192" s="510"/>
      <c r="O192" s="510"/>
    </row>
    <row r="193" spans="1:15">
      <c r="A193" s="318" t="s">
        <v>612</v>
      </c>
      <c r="B193" s="510"/>
      <c r="C193" s="510"/>
      <c r="D193" s="510"/>
      <c r="E193" s="510"/>
      <c r="F193" s="511"/>
      <c r="G193" s="511"/>
      <c r="H193" s="510"/>
      <c r="I193" s="510"/>
      <c r="J193" s="510"/>
      <c r="K193" s="510"/>
      <c r="L193" s="510"/>
      <c r="M193" s="510"/>
      <c r="N193" s="510"/>
      <c r="O193" s="510"/>
    </row>
    <row r="194" spans="1:15">
      <c r="A194" s="318" t="s">
        <v>613</v>
      </c>
      <c r="B194" s="510"/>
      <c r="C194" s="510"/>
      <c r="D194" s="510"/>
      <c r="E194" s="510"/>
      <c r="F194" s="511"/>
      <c r="G194" s="511"/>
      <c r="H194" s="510"/>
      <c r="I194" s="510"/>
      <c r="J194" s="510"/>
      <c r="K194" s="510"/>
      <c r="L194" s="510"/>
      <c r="M194" s="510"/>
      <c r="N194" s="510"/>
      <c r="O194" s="510"/>
    </row>
    <row r="195" spans="1:15">
      <c r="A195" s="318" t="s">
        <v>614</v>
      </c>
      <c r="B195" s="510"/>
      <c r="C195" s="510"/>
      <c r="D195" s="510"/>
      <c r="E195" s="510"/>
      <c r="F195" s="511"/>
      <c r="G195" s="511"/>
      <c r="H195" s="510"/>
      <c r="I195" s="510"/>
      <c r="J195" s="510"/>
      <c r="K195" s="510"/>
      <c r="L195" s="510"/>
      <c r="M195" s="510"/>
      <c r="N195" s="510"/>
      <c r="O195" s="510"/>
    </row>
    <row r="196" spans="1:15">
      <c r="A196" s="318" t="s">
        <v>615</v>
      </c>
      <c r="B196" s="510"/>
      <c r="C196" s="510"/>
      <c r="D196" s="510"/>
      <c r="E196" s="510"/>
      <c r="F196" s="511"/>
      <c r="G196" s="511"/>
      <c r="H196" s="510"/>
      <c r="I196" s="510"/>
      <c r="J196" s="510"/>
      <c r="K196" s="510"/>
      <c r="L196" s="510"/>
      <c r="M196" s="510"/>
      <c r="N196" s="510"/>
      <c r="O196" s="510"/>
    </row>
    <row r="197" spans="1:15">
      <c r="A197" s="318" t="s">
        <v>616</v>
      </c>
      <c r="B197" s="510"/>
      <c r="C197" s="510"/>
      <c r="D197" s="510"/>
      <c r="E197" s="510"/>
      <c r="F197" s="511"/>
      <c r="G197" s="511"/>
      <c r="H197" s="510"/>
      <c r="I197" s="510"/>
      <c r="J197" s="510"/>
      <c r="K197" s="510"/>
      <c r="L197" s="510"/>
      <c r="M197" s="510"/>
      <c r="N197" s="510"/>
      <c r="O197" s="510"/>
    </row>
    <row r="198" spans="1:15">
      <c r="A198" s="318" t="s">
        <v>617</v>
      </c>
      <c r="B198" s="510"/>
      <c r="C198" s="510"/>
      <c r="D198" s="510"/>
      <c r="E198" s="510"/>
      <c r="F198" s="511"/>
      <c r="G198" s="511"/>
      <c r="H198" s="510"/>
      <c r="I198" s="510"/>
      <c r="J198" s="510"/>
      <c r="K198" s="510"/>
      <c r="L198" s="510"/>
      <c r="M198" s="510"/>
      <c r="N198" s="510"/>
      <c r="O198" s="510"/>
    </row>
    <row r="199" spans="1:15" s="216" customFormat="1">
      <c r="A199" s="318" t="s">
        <v>618</v>
      </c>
      <c r="B199" s="510"/>
      <c r="C199" s="510"/>
      <c r="D199" s="510"/>
      <c r="E199" s="510"/>
      <c r="F199" s="511"/>
      <c r="G199" s="511"/>
      <c r="H199" s="510"/>
      <c r="I199" s="510"/>
      <c r="J199" s="510"/>
      <c r="K199" s="510"/>
      <c r="L199" s="510"/>
      <c r="M199" s="510"/>
      <c r="N199" s="510"/>
      <c r="O199" s="510"/>
    </row>
    <row r="200" spans="1:15">
      <c r="A200" s="318" t="s">
        <v>619</v>
      </c>
      <c r="B200" s="510"/>
      <c r="C200" s="510"/>
      <c r="D200" s="510"/>
      <c r="E200" s="510"/>
      <c r="F200" s="511"/>
      <c r="G200" s="511"/>
      <c r="H200" s="510"/>
      <c r="I200" s="510"/>
      <c r="J200" s="510"/>
      <c r="K200" s="510"/>
      <c r="L200" s="510"/>
      <c r="M200" s="510"/>
      <c r="N200" s="510"/>
      <c r="O200" s="510"/>
    </row>
    <row r="201" spans="1:15">
      <c r="A201" s="318" t="s">
        <v>620</v>
      </c>
      <c r="B201" s="510"/>
      <c r="C201" s="510"/>
      <c r="D201" s="510"/>
      <c r="E201" s="510"/>
      <c r="F201" s="510"/>
      <c r="G201" s="510"/>
      <c r="H201" s="510"/>
      <c r="I201" s="510"/>
      <c r="J201" s="510"/>
      <c r="K201" s="510"/>
      <c r="L201" s="510"/>
      <c r="M201" s="510"/>
      <c r="N201" s="510"/>
      <c r="O201" s="510"/>
    </row>
    <row r="202" spans="1:15">
      <c r="A202" s="319" t="s">
        <v>863</v>
      </c>
      <c r="B202" s="512"/>
      <c r="C202" s="512"/>
      <c r="D202" s="512"/>
      <c r="E202" s="512"/>
      <c r="F202" s="512"/>
      <c r="G202" s="512"/>
      <c r="H202" s="512"/>
      <c r="I202" s="512"/>
      <c r="J202" s="512"/>
      <c r="K202" s="512"/>
      <c r="L202" s="512"/>
      <c r="M202" s="512"/>
      <c r="N202" s="512"/>
      <c r="O202" s="512"/>
    </row>
    <row r="203" spans="1:15">
      <c r="A203" s="324"/>
      <c r="B203" s="322"/>
      <c r="C203" s="322"/>
      <c r="D203" s="322"/>
      <c r="E203" s="322"/>
      <c r="F203" s="322"/>
      <c r="G203" s="322"/>
      <c r="H203" s="322"/>
      <c r="I203" s="322"/>
      <c r="J203" s="216"/>
      <c r="K203" s="216"/>
      <c r="L203" s="322"/>
      <c r="M203" s="322"/>
      <c r="N203" s="322"/>
      <c r="O203" s="322"/>
    </row>
    <row r="204" spans="1:15">
      <c r="A204" s="317" t="s">
        <v>622</v>
      </c>
      <c r="B204" s="316">
        <f t="shared" ref="B204:O204" si="19">SUM(B205:B213)</f>
        <v>0</v>
      </c>
      <c r="C204" s="316">
        <f t="shared" si="19"/>
        <v>0</v>
      </c>
      <c r="D204" s="316">
        <f t="shared" si="19"/>
        <v>0</v>
      </c>
      <c r="E204" s="316">
        <f t="shared" si="19"/>
        <v>0</v>
      </c>
      <c r="F204" s="316">
        <f t="shared" si="19"/>
        <v>0</v>
      </c>
      <c r="G204" s="316">
        <f t="shared" si="19"/>
        <v>0</v>
      </c>
      <c r="H204" s="316">
        <f t="shared" si="19"/>
        <v>0</v>
      </c>
      <c r="I204" s="316">
        <f t="shared" si="19"/>
        <v>0</v>
      </c>
      <c r="J204" s="316">
        <f t="shared" si="19"/>
        <v>0</v>
      </c>
      <c r="K204" s="316">
        <f t="shared" si="19"/>
        <v>0</v>
      </c>
      <c r="L204" s="316">
        <f t="shared" si="19"/>
        <v>0</v>
      </c>
      <c r="M204" s="316">
        <f t="shared" si="19"/>
        <v>0</v>
      </c>
      <c r="N204" s="316">
        <f t="shared" si="19"/>
        <v>0</v>
      </c>
      <c r="O204" s="316">
        <f t="shared" si="19"/>
        <v>0</v>
      </c>
    </row>
    <row r="205" spans="1:15">
      <c r="A205" s="318" t="s">
        <v>623</v>
      </c>
      <c r="B205" s="510"/>
      <c r="C205" s="510"/>
      <c r="D205" s="510"/>
      <c r="E205" s="510"/>
      <c r="F205" s="511"/>
      <c r="G205" s="511"/>
      <c r="H205" s="510"/>
      <c r="I205" s="510"/>
      <c r="J205" s="510"/>
      <c r="K205" s="510"/>
      <c r="L205" s="510"/>
      <c r="M205" s="510"/>
      <c r="N205" s="510"/>
      <c r="O205" s="510"/>
    </row>
    <row r="206" spans="1:15">
      <c r="A206" s="318" t="s">
        <v>624</v>
      </c>
      <c r="B206" s="510"/>
      <c r="C206" s="510"/>
      <c r="D206" s="510"/>
      <c r="E206" s="510"/>
      <c r="F206" s="511"/>
      <c r="G206" s="511"/>
      <c r="H206" s="510"/>
      <c r="I206" s="510"/>
      <c r="J206" s="510"/>
      <c r="K206" s="510"/>
      <c r="L206" s="510"/>
      <c r="M206" s="510"/>
      <c r="N206" s="510"/>
      <c r="O206" s="510"/>
    </row>
    <row r="207" spans="1:15">
      <c r="A207" s="318" t="s">
        <v>618</v>
      </c>
      <c r="B207" s="510"/>
      <c r="C207" s="510"/>
      <c r="D207" s="510"/>
      <c r="E207" s="510"/>
      <c r="F207" s="511"/>
      <c r="G207" s="511"/>
      <c r="H207" s="510"/>
      <c r="I207" s="510"/>
      <c r="J207" s="510"/>
      <c r="K207" s="510"/>
      <c r="L207" s="510"/>
      <c r="M207" s="510"/>
      <c r="N207" s="510"/>
      <c r="O207" s="510"/>
    </row>
    <row r="208" spans="1:15">
      <c r="A208" s="318" t="s">
        <v>586</v>
      </c>
      <c r="B208" s="510"/>
      <c r="C208" s="510"/>
      <c r="D208" s="510"/>
      <c r="E208" s="510"/>
      <c r="F208" s="511"/>
      <c r="G208" s="511"/>
      <c r="H208" s="510"/>
      <c r="I208" s="510"/>
      <c r="J208" s="510"/>
      <c r="K208" s="510"/>
      <c r="L208" s="510"/>
      <c r="M208" s="510"/>
      <c r="N208" s="510"/>
      <c r="O208" s="510"/>
    </row>
    <row r="209" spans="1:15">
      <c r="A209" s="318" t="s">
        <v>625</v>
      </c>
      <c r="B209" s="510"/>
      <c r="C209" s="510"/>
      <c r="D209" s="510"/>
      <c r="E209" s="510"/>
      <c r="F209" s="511"/>
      <c r="G209" s="511"/>
      <c r="H209" s="510"/>
      <c r="I209" s="510"/>
      <c r="J209" s="510"/>
      <c r="K209" s="510"/>
      <c r="L209" s="510"/>
      <c r="M209" s="510"/>
      <c r="N209" s="510"/>
      <c r="O209" s="510"/>
    </row>
    <row r="210" spans="1:15" s="216" customFormat="1">
      <c r="A210" s="318" t="s">
        <v>626</v>
      </c>
      <c r="B210" s="510"/>
      <c r="C210" s="510"/>
      <c r="D210" s="510"/>
      <c r="E210" s="510"/>
      <c r="F210" s="511"/>
      <c r="G210" s="511"/>
      <c r="H210" s="510"/>
      <c r="I210" s="510"/>
      <c r="J210" s="510"/>
      <c r="K210" s="510"/>
      <c r="L210" s="510"/>
      <c r="M210" s="510"/>
      <c r="N210" s="510"/>
      <c r="O210" s="510"/>
    </row>
    <row r="211" spans="1:15">
      <c r="A211" s="318" t="s">
        <v>627</v>
      </c>
      <c r="B211" s="510"/>
      <c r="C211" s="510"/>
      <c r="D211" s="510"/>
      <c r="E211" s="510"/>
      <c r="F211" s="511"/>
      <c r="G211" s="511"/>
      <c r="H211" s="510"/>
      <c r="I211" s="510"/>
      <c r="J211" s="510"/>
      <c r="K211" s="510"/>
      <c r="L211" s="510"/>
      <c r="M211" s="510"/>
      <c r="N211" s="510"/>
      <c r="O211" s="510"/>
    </row>
    <row r="212" spans="1:15">
      <c r="A212" s="318" t="s">
        <v>628</v>
      </c>
      <c r="B212" s="510"/>
      <c r="C212" s="510"/>
      <c r="D212" s="510"/>
      <c r="E212" s="510"/>
      <c r="F212" s="511"/>
      <c r="G212" s="511"/>
      <c r="H212" s="510"/>
      <c r="I212" s="510"/>
      <c r="J212" s="510"/>
      <c r="K212" s="510"/>
      <c r="L212" s="510"/>
      <c r="M212" s="510"/>
      <c r="N212" s="510"/>
      <c r="O212" s="510"/>
    </row>
    <row r="213" spans="1:15">
      <c r="A213" s="319" t="s">
        <v>629</v>
      </c>
      <c r="B213" s="512"/>
      <c r="C213" s="512"/>
      <c r="D213" s="512"/>
      <c r="E213" s="512"/>
      <c r="F213" s="513"/>
      <c r="G213" s="513"/>
      <c r="H213" s="512"/>
      <c r="I213" s="512"/>
      <c r="J213" s="512"/>
      <c r="K213" s="512"/>
      <c r="L213" s="512"/>
      <c r="M213" s="512"/>
      <c r="N213" s="512"/>
      <c r="O213" s="512"/>
    </row>
    <row r="214" spans="1:15">
      <c r="A214" s="317"/>
      <c r="B214" s="322"/>
      <c r="C214" s="322"/>
      <c r="D214" s="322"/>
      <c r="E214" s="322"/>
      <c r="F214" s="322"/>
      <c r="G214" s="322"/>
      <c r="H214" s="322"/>
      <c r="I214" s="322"/>
      <c r="J214" s="216"/>
      <c r="K214" s="216"/>
      <c r="L214" s="322"/>
      <c r="M214" s="322"/>
      <c r="N214" s="322"/>
      <c r="O214" s="322"/>
    </row>
    <row r="215" spans="1:15">
      <c r="A215" s="317" t="s">
        <v>630</v>
      </c>
      <c r="B215" s="316">
        <f t="shared" ref="B215:O215" si="20">SUM(B216:B224)</f>
        <v>0</v>
      </c>
      <c r="C215" s="316">
        <f t="shared" si="20"/>
        <v>0</v>
      </c>
      <c r="D215" s="316">
        <f t="shared" si="20"/>
        <v>0</v>
      </c>
      <c r="E215" s="316">
        <f t="shared" si="20"/>
        <v>0</v>
      </c>
      <c r="F215" s="321">
        <f t="shared" si="20"/>
        <v>0</v>
      </c>
      <c r="G215" s="321">
        <f t="shared" si="20"/>
        <v>0</v>
      </c>
      <c r="H215" s="316">
        <f t="shared" si="20"/>
        <v>0</v>
      </c>
      <c r="I215" s="316">
        <f t="shared" si="20"/>
        <v>0</v>
      </c>
      <c r="J215" s="316">
        <f t="shared" si="20"/>
        <v>0</v>
      </c>
      <c r="K215" s="316">
        <f t="shared" si="20"/>
        <v>0</v>
      </c>
      <c r="L215" s="316">
        <f t="shared" si="20"/>
        <v>0</v>
      </c>
      <c r="M215" s="316">
        <f t="shared" si="20"/>
        <v>0</v>
      </c>
      <c r="N215" s="316">
        <f t="shared" si="20"/>
        <v>0</v>
      </c>
      <c r="O215" s="316">
        <f t="shared" si="20"/>
        <v>0</v>
      </c>
    </row>
    <row r="216" spans="1:15">
      <c r="A216" s="318" t="s">
        <v>573</v>
      </c>
      <c r="B216" s="510"/>
      <c r="C216" s="510"/>
      <c r="D216" s="510"/>
      <c r="E216" s="510"/>
      <c r="F216" s="510"/>
      <c r="G216" s="510"/>
      <c r="H216" s="510"/>
      <c r="I216" s="510"/>
      <c r="J216" s="510"/>
      <c r="K216" s="510"/>
      <c r="L216" s="510"/>
      <c r="M216" s="510"/>
      <c r="N216" s="510"/>
      <c r="O216" s="510"/>
    </row>
    <row r="217" spans="1:15">
      <c r="A217" s="318" t="s">
        <v>631</v>
      </c>
      <c r="B217" s="510"/>
      <c r="C217" s="510"/>
      <c r="D217" s="510"/>
      <c r="E217" s="510"/>
      <c r="F217" s="511"/>
      <c r="G217" s="511"/>
      <c r="H217" s="510"/>
      <c r="I217" s="510"/>
      <c r="J217" s="510"/>
      <c r="K217" s="510"/>
      <c r="L217" s="510"/>
      <c r="M217" s="510"/>
      <c r="N217" s="510"/>
      <c r="O217" s="510"/>
    </row>
    <row r="218" spans="1:15">
      <c r="A218" s="318" t="s">
        <v>632</v>
      </c>
      <c r="B218" s="510"/>
      <c r="C218" s="510"/>
      <c r="D218" s="510"/>
      <c r="E218" s="510"/>
      <c r="F218" s="511"/>
      <c r="G218" s="511"/>
      <c r="H218" s="510"/>
      <c r="I218" s="510"/>
      <c r="J218" s="510"/>
      <c r="K218" s="510"/>
      <c r="L218" s="510"/>
      <c r="M218" s="510"/>
      <c r="N218" s="510"/>
      <c r="O218" s="510"/>
    </row>
    <row r="219" spans="1:15">
      <c r="A219" s="318" t="s">
        <v>633</v>
      </c>
      <c r="B219" s="510"/>
      <c r="C219" s="510"/>
      <c r="D219" s="510"/>
      <c r="E219" s="510"/>
      <c r="F219" s="511"/>
      <c r="G219" s="511"/>
      <c r="H219" s="510"/>
      <c r="I219" s="510"/>
      <c r="J219" s="510"/>
      <c r="K219" s="510"/>
      <c r="L219" s="510"/>
      <c r="M219" s="510"/>
      <c r="N219" s="510"/>
      <c r="O219" s="510"/>
    </row>
    <row r="220" spans="1:15">
      <c r="A220" s="318" t="s">
        <v>513</v>
      </c>
      <c r="B220" s="510"/>
      <c r="C220" s="510"/>
      <c r="D220" s="510"/>
      <c r="E220" s="510"/>
      <c r="F220" s="511"/>
      <c r="G220" s="511"/>
      <c r="H220" s="510"/>
      <c r="I220" s="510"/>
      <c r="J220" s="510"/>
      <c r="K220" s="510"/>
      <c r="L220" s="510"/>
      <c r="M220" s="510"/>
      <c r="N220" s="510"/>
      <c r="O220" s="510"/>
    </row>
    <row r="221" spans="1:15" s="216" customFormat="1">
      <c r="A221" s="318" t="s">
        <v>634</v>
      </c>
      <c r="B221" s="510"/>
      <c r="C221" s="510"/>
      <c r="D221" s="510"/>
      <c r="E221" s="510"/>
      <c r="F221" s="511"/>
      <c r="G221" s="511"/>
      <c r="H221" s="510"/>
      <c r="I221" s="510"/>
      <c r="J221" s="510"/>
      <c r="K221" s="510"/>
      <c r="L221" s="510"/>
      <c r="M221" s="510"/>
      <c r="N221" s="510"/>
      <c r="O221" s="510"/>
    </row>
    <row r="222" spans="1:15" s="216" customFormat="1">
      <c r="A222" s="318" t="s">
        <v>635</v>
      </c>
      <c r="B222" s="510"/>
      <c r="C222" s="510"/>
      <c r="D222" s="510"/>
      <c r="E222" s="510"/>
      <c r="F222" s="511"/>
      <c r="G222" s="511"/>
      <c r="H222" s="510"/>
      <c r="I222" s="510"/>
      <c r="J222" s="510"/>
      <c r="K222" s="510"/>
      <c r="L222" s="510"/>
      <c r="M222" s="510"/>
      <c r="N222" s="510"/>
      <c r="O222" s="510"/>
    </row>
    <row r="223" spans="1:15">
      <c r="A223" s="318" t="s">
        <v>636</v>
      </c>
      <c r="B223" s="510"/>
      <c r="C223" s="510"/>
      <c r="D223" s="510"/>
      <c r="E223" s="510"/>
      <c r="F223" s="511"/>
      <c r="G223" s="511"/>
      <c r="H223" s="510"/>
      <c r="I223" s="510"/>
      <c r="J223" s="510"/>
      <c r="K223" s="510"/>
      <c r="L223" s="510"/>
      <c r="M223" s="510"/>
      <c r="N223" s="510"/>
      <c r="O223" s="510"/>
    </row>
    <row r="224" spans="1:15">
      <c r="A224" s="319" t="s">
        <v>637</v>
      </c>
      <c r="B224" s="512"/>
      <c r="C224" s="512"/>
      <c r="D224" s="512"/>
      <c r="E224" s="512"/>
      <c r="F224" s="513"/>
      <c r="G224" s="513"/>
      <c r="H224" s="512"/>
      <c r="I224" s="512"/>
      <c r="J224" s="512"/>
      <c r="K224" s="512"/>
      <c r="L224" s="512"/>
      <c r="M224" s="512"/>
      <c r="N224" s="512"/>
      <c r="O224" s="512"/>
    </row>
    <row r="225" spans="1:15">
      <c r="A225" s="317"/>
      <c r="B225" s="322"/>
      <c r="C225" s="322"/>
      <c r="D225" s="322"/>
      <c r="E225" s="322"/>
      <c r="F225" s="322"/>
      <c r="G225" s="322"/>
      <c r="H225" s="322"/>
      <c r="I225" s="322"/>
      <c r="J225" s="322"/>
      <c r="K225" s="322"/>
      <c r="L225" s="322"/>
      <c r="M225" s="322"/>
      <c r="N225" s="322"/>
      <c r="O225" s="322"/>
    </row>
    <row r="226" spans="1:15">
      <c r="A226" s="317" t="s">
        <v>638</v>
      </c>
      <c r="B226" s="316">
        <f>SUM(B227)</f>
        <v>0</v>
      </c>
      <c r="C226" s="316">
        <f t="shared" ref="C226:O226" si="21">SUM(C227)</f>
        <v>0</v>
      </c>
      <c r="D226" s="316">
        <f t="shared" si="21"/>
        <v>0</v>
      </c>
      <c r="E226" s="316">
        <f t="shared" si="21"/>
        <v>0</v>
      </c>
      <c r="F226" s="316">
        <f t="shared" si="21"/>
        <v>0</v>
      </c>
      <c r="G226" s="316">
        <f>SUM(G227)</f>
        <v>0</v>
      </c>
      <c r="H226" s="316">
        <f t="shared" si="21"/>
        <v>0</v>
      </c>
      <c r="I226" s="316">
        <f t="shared" si="21"/>
        <v>0</v>
      </c>
      <c r="J226" s="316">
        <f t="shared" si="21"/>
        <v>0</v>
      </c>
      <c r="K226" s="316">
        <f t="shared" si="21"/>
        <v>0</v>
      </c>
      <c r="L226" s="316">
        <f t="shared" si="21"/>
        <v>0</v>
      </c>
      <c r="M226" s="316">
        <f t="shared" si="21"/>
        <v>0</v>
      </c>
      <c r="N226" s="316">
        <f t="shared" si="21"/>
        <v>0</v>
      </c>
      <c r="O226" s="316">
        <f t="shared" si="21"/>
        <v>0</v>
      </c>
    </row>
    <row r="227" spans="1:15">
      <c r="A227" s="319" t="s">
        <v>639</v>
      </c>
      <c r="B227" s="512"/>
      <c r="C227" s="512"/>
      <c r="D227" s="512"/>
      <c r="E227" s="512"/>
      <c r="F227" s="512"/>
      <c r="G227" s="512"/>
      <c r="H227" s="512"/>
      <c r="I227" s="512"/>
      <c r="J227" s="512"/>
      <c r="K227" s="512"/>
      <c r="L227" s="512"/>
      <c r="M227" s="512"/>
      <c r="N227" s="512"/>
      <c r="O227" s="512"/>
    </row>
    <row r="228" spans="1:15">
      <c r="A228" s="318"/>
      <c r="B228" s="325"/>
      <c r="C228" s="325"/>
      <c r="D228" s="325"/>
      <c r="E228" s="325"/>
      <c r="F228" s="325"/>
      <c r="G228" s="325"/>
      <c r="H228" s="325"/>
      <c r="I228" s="325"/>
      <c r="J228" s="325"/>
      <c r="K228" s="325"/>
      <c r="L228" s="325"/>
      <c r="M228" s="325"/>
      <c r="N228" s="325"/>
      <c r="O228" s="325"/>
    </row>
    <row r="229" spans="1:15">
      <c r="A229" s="317" t="s">
        <v>640</v>
      </c>
      <c r="B229" s="322">
        <f t="shared" ref="B229:O229" si="22">SUM(B230:B235)</f>
        <v>0</v>
      </c>
      <c r="C229" s="322">
        <f t="shared" si="22"/>
        <v>0</v>
      </c>
      <c r="D229" s="316">
        <f t="shared" si="22"/>
        <v>0</v>
      </c>
      <c r="E229" s="316">
        <f t="shared" si="22"/>
        <v>0</v>
      </c>
      <c r="F229" s="316">
        <f t="shared" si="22"/>
        <v>0</v>
      </c>
      <c r="G229" s="322">
        <f t="shared" si="22"/>
        <v>0</v>
      </c>
      <c r="H229" s="322">
        <f t="shared" si="22"/>
        <v>0</v>
      </c>
      <c r="I229" s="322">
        <f t="shared" si="22"/>
        <v>0</v>
      </c>
      <c r="J229" s="322">
        <f t="shared" si="22"/>
        <v>0</v>
      </c>
      <c r="K229" s="322">
        <f t="shared" si="22"/>
        <v>0</v>
      </c>
      <c r="L229" s="322">
        <f t="shared" si="22"/>
        <v>0</v>
      </c>
      <c r="M229" s="322">
        <f t="shared" si="22"/>
        <v>0</v>
      </c>
      <c r="N229" s="322">
        <f t="shared" si="22"/>
        <v>0</v>
      </c>
      <c r="O229" s="322">
        <f t="shared" si="22"/>
        <v>0</v>
      </c>
    </row>
    <row r="230" spans="1:15">
      <c r="A230" s="318" t="s">
        <v>619</v>
      </c>
      <c r="B230" s="511"/>
      <c r="C230" s="511"/>
      <c r="D230" s="510"/>
      <c r="E230" s="510"/>
      <c r="F230" s="510"/>
      <c r="G230" s="510"/>
      <c r="H230" s="510"/>
      <c r="I230" s="510"/>
      <c r="J230" s="510"/>
      <c r="K230" s="510"/>
      <c r="L230" s="510"/>
      <c r="M230" s="510"/>
      <c r="N230" s="510"/>
      <c r="O230" s="510"/>
    </row>
    <row r="231" spans="1:15">
      <c r="A231" s="318" t="s">
        <v>641</v>
      </c>
      <c r="B231" s="511"/>
      <c r="C231" s="511"/>
      <c r="D231" s="510"/>
      <c r="E231" s="510"/>
      <c r="F231" s="511"/>
      <c r="G231" s="511"/>
      <c r="H231" s="510"/>
      <c r="I231" s="510"/>
      <c r="J231" s="510"/>
      <c r="K231" s="510"/>
      <c r="L231" s="510"/>
      <c r="M231" s="510"/>
      <c r="N231" s="510"/>
      <c r="O231" s="510"/>
    </row>
    <row r="232" spans="1:15">
      <c r="A232" s="318" t="s">
        <v>642</v>
      </c>
      <c r="B232" s="511"/>
      <c r="C232" s="511"/>
      <c r="D232" s="510"/>
      <c r="E232" s="510"/>
      <c r="F232" s="511"/>
      <c r="G232" s="511"/>
      <c r="H232" s="510"/>
      <c r="I232" s="510"/>
      <c r="J232" s="510"/>
      <c r="K232" s="510"/>
      <c r="L232" s="510"/>
      <c r="M232" s="510"/>
      <c r="N232" s="510"/>
      <c r="O232" s="510"/>
    </row>
    <row r="233" spans="1:15">
      <c r="A233" s="318" t="s">
        <v>485</v>
      </c>
      <c r="B233" s="511"/>
      <c r="C233" s="511"/>
      <c r="D233" s="510"/>
      <c r="E233" s="510"/>
      <c r="F233" s="511"/>
      <c r="G233" s="511"/>
      <c r="H233" s="510"/>
      <c r="I233" s="510"/>
      <c r="J233" s="510"/>
      <c r="K233" s="510"/>
      <c r="L233" s="510"/>
      <c r="M233" s="510"/>
      <c r="N233" s="510"/>
      <c r="O233" s="510"/>
    </row>
    <row r="234" spans="1:15">
      <c r="A234" s="318" t="s">
        <v>643</v>
      </c>
      <c r="B234" s="511"/>
      <c r="C234" s="511"/>
      <c r="D234" s="510"/>
      <c r="E234" s="510"/>
      <c r="F234" s="511"/>
      <c r="G234" s="511"/>
      <c r="H234" s="510"/>
      <c r="I234" s="510"/>
      <c r="J234" s="510"/>
      <c r="K234" s="510"/>
      <c r="L234" s="510"/>
      <c r="M234" s="510"/>
      <c r="N234" s="510"/>
      <c r="O234" s="510"/>
    </row>
    <row r="235" spans="1:15">
      <c r="A235" s="326" t="s">
        <v>517</v>
      </c>
      <c r="B235" s="576"/>
      <c r="C235" s="576"/>
      <c r="D235" s="577"/>
      <c r="E235" s="577"/>
      <c r="F235" s="576"/>
      <c r="G235" s="576"/>
      <c r="H235" s="577"/>
      <c r="I235" s="577"/>
      <c r="J235" s="577"/>
      <c r="K235" s="577"/>
      <c r="L235" s="577"/>
      <c r="M235" s="577"/>
      <c r="N235" s="577"/>
      <c r="O235" s="577"/>
    </row>
    <row r="236" spans="1:15">
      <c r="A236" s="232" t="s">
        <v>352</v>
      </c>
      <c r="B236" s="327"/>
      <c r="C236" s="327"/>
      <c r="D236" s="328"/>
      <c r="E236" s="328"/>
      <c r="F236" s="788"/>
      <c r="G236" s="788"/>
    </row>
    <row r="237" spans="1:15">
      <c r="A237" s="297" t="s">
        <v>644</v>
      </c>
      <c r="B237" s="327"/>
      <c r="C237" s="327"/>
      <c r="D237" s="327"/>
      <c r="E237" s="327"/>
      <c r="F237" s="327"/>
      <c r="G237" s="327"/>
      <c r="J237" s="327"/>
      <c r="K237" s="327"/>
      <c r="L237" s="327"/>
      <c r="M237" s="327"/>
      <c r="N237" s="327"/>
      <c r="O237" s="327"/>
    </row>
    <row r="240" spans="1:15" s="213" customFormat="1" ht="20.25" customHeight="1">
      <c r="A240" s="327"/>
      <c r="B240" s="217"/>
      <c r="C240" s="217"/>
      <c r="D240" s="217"/>
      <c r="E240" s="217"/>
      <c r="F240" s="217"/>
      <c r="G240" s="217"/>
      <c r="H240" s="327"/>
      <c r="I240" s="327"/>
      <c r="J240" s="217"/>
      <c r="K240" s="217"/>
      <c r="L240" s="217"/>
      <c r="M240" s="217"/>
      <c r="N240" s="217"/>
      <c r="O240" s="217"/>
    </row>
    <row r="241" spans="1:26" s="216" customFormat="1" ht="26.25" customHeight="1">
      <c r="A241" s="779" t="s">
        <v>1000</v>
      </c>
      <c r="B241" s="779"/>
      <c r="C241" s="779"/>
      <c r="D241" s="779"/>
      <c r="E241" s="779"/>
      <c r="F241" s="779"/>
      <c r="G241" s="779"/>
      <c r="H241" s="779"/>
      <c r="I241" s="779"/>
      <c r="J241" s="779"/>
      <c r="K241" s="779"/>
      <c r="L241" s="779"/>
      <c r="M241" s="779"/>
      <c r="N241" s="779"/>
      <c r="O241" s="779"/>
    </row>
    <row r="242" spans="1:26" s="216" customFormat="1" ht="30.75" customHeight="1">
      <c r="A242" s="782" t="s">
        <v>999</v>
      </c>
      <c r="B242" s="782"/>
      <c r="C242" s="782"/>
      <c r="D242" s="782"/>
      <c r="E242" s="782"/>
      <c r="F242" s="782"/>
      <c r="G242" s="782"/>
      <c r="H242" s="782"/>
      <c r="I242" s="782"/>
      <c r="J242" s="782"/>
      <c r="K242" s="782"/>
      <c r="L242" s="782"/>
      <c r="M242" s="782"/>
      <c r="N242" s="782"/>
      <c r="O242" s="782"/>
    </row>
    <row r="243" spans="1:26" s="216" customFormat="1" ht="36.75" customHeight="1">
      <c r="A243" s="789" t="s">
        <v>332</v>
      </c>
      <c r="B243" s="791" t="s">
        <v>333</v>
      </c>
      <c r="C243" s="792"/>
      <c r="D243" s="793" t="s">
        <v>334</v>
      </c>
      <c r="E243" s="794"/>
      <c r="F243" s="793" t="s">
        <v>335</v>
      </c>
      <c r="G243" s="794"/>
      <c r="H243" s="793" t="s">
        <v>448</v>
      </c>
      <c r="I243" s="794"/>
      <c r="J243" s="793" t="s">
        <v>337</v>
      </c>
      <c r="K243" s="794"/>
      <c r="L243" s="793" t="s">
        <v>338</v>
      </c>
      <c r="M243" s="794"/>
      <c r="N243" s="793" t="s">
        <v>339</v>
      </c>
      <c r="O243" s="795"/>
    </row>
    <row r="244" spans="1:26" ht="42.75" customHeight="1">
      <c r="A244" s="790"/>
      <c r="B244" s="313" t="s">
        <v>340</v>
      </c>
      <c r="C244" s="313" t="s">
        <v>341</v>
      </c>
      <c r="D244" s="313" t="s">
        <v>340</v>
      </c>
      <c r="E244" s="313" t="s">
        <v>341</v>
      </c>
      <c r="F244" s="313" t="s">
        <v>340</v>
      </c>
      <c r="G244" s="313" t="s">
        <v>341</v>
      </c>
      <c r="H244" s="313" t="s">
        <v>340</v>
      </c>
      <c r="I244" s="313" t="s">
        <v>341</v>
      </c>
      <c r="J244" s="313" t="s">
        <v>340</v>
      </c>
      <c r="K244" s="313" t="s">
        <v>341</v>
      </c>
      <c r="L244" s="313" t="s">
        <v>340</v>
      </c>
      <c r="M244" s="314" t="s">
        <v>341</v>
      </c>
      <c r="N244" s="313" t="s">
        <v>340</v>
      </c>
      <c r="O244" s="314" t="s">
        <v>341</v>
      </c>
    </row>
    <row r="245" spans="1:26" ht="17.25" customHeight="1">
      <c r="A245" s="315" t="s">
        <v>11</v>
      </c>
      <c r="B245" s="316">
        <f t="shared" ref="B245:I245" si="23">B246+B262+B280+B296+B311+B328+B343+B349+B360+B370+B382+B389+B399+B406+B415+B430+B444+B455+B466+B469</f>
        <v>0</v>
      </c>
      <c r="C245" s="316">
        <f t="shared" si="23"/>
        <v>0</v>
      </c>
      <c r="D245" s="316">
        <f t="shared" si="23"/>
        <v>0</v>
      </c>
      <c r="E245" s="316">
        <f t="shared" si="23"/>
        <v>0</v>
      </c>
      <c r="F245" s="316">
        <f t="shared" si="23"/>
        <v>0</v>
      </c>
      <c r="G245" s="316">
        <f t="shared" si="23"/>
        <v>0</v>
      </c>
      <c r="H245" s="316">
        <f t="shared" si="23"/>
        <v>0</v>
      </c>
      <c r="I245" s="316">
        <f t="shared" si="23"/>
        <v>0</v>
      </c>
      <c r="J245" s="316">
        <f>J246+J262+J280+J296+J311+J328+J343+J349+J360+J370+J382+J389+J399+J406+J415+J430+J444+J455+J466+J469</f>
        <v>0</v>
      </c>
      <c r="K245" s="316">
        <f>K246+K262+K280+K296+K311+K328+K343+K349+K360+K370+K382+K389+K399+K406+K415+K430+K444+K455+K466+K469</f>
        <v>5</v>
      </c>
      <c r="L245" s="316">
        <f t="shared" ref="L245:O245" si="24">L246+L262+L280+L296+L311+L328+L343+L349+L360+L370+L382+L389+L399+L406+L415+L430+L444+L455+L466+L469</f>
        <v>0</v>
      </c>
      <c r="M245" s="316">
        <f t="shared" si="24"/>
        <v>0</v>
      </c>
      <c r="N245" s="316">
        <f t="shared" si="24"/>
        <v>0</v>
      </c>
      <c r="O245" s="316">
        <f t="shared" si="24"/>
        <v>0</v>
      </c>
    </row>
    <row r="246" spans="1:26" ht="17.25" customHeight="1">
      <c r="A246" s="317" t="s">
        <v>449</v>
      </c>
      <c r="B246" s="316">
        <f t="shared" ref="B246:O246" si="25">SUM(B247:B260)</f>
        <v>0</v>
      </c>
      <c r="C246" s="316">
        <f t="shared" si="25"/>
        <v>0</v>
      </c>
      <c r="D246" s="316">
        <f t="shared" si="25"/>
        <v>0</v>
      </c>
      <c r="E246" s="316">
        <f t="shared" si="25"/>
        <v>0</v>
      </c>
      <c r="F246" s="316">
        <f t="shared" si="25"/>
        <v>0</v>
      </c>
      <c r="G246" s="316">
        <f t="shared" si="25"/>
        <v>0</v>
      </c>
      <c r="H246" s="316">
        <f t="shared" si="25"/>
        <v>0</v>
      </c>
      <c r="I246" s="316">
        <f t="shared" si="25"/>
        <v>0</v>
      </c>
      <c r="J246" s="316">
        <f t="shared" si="25"/>
        <v>0</v>
      </c>
      <c r="K246" s="316">
        <f t="shared" si="25"/>
        <v>0</v>
      </c>
      <c r="L246" s="316">
        <f t="shared" si="25"/>
        <v>0</v>
      </c>
      <c r="M246" s="316">
        <f t="shared" si="25"/>
        <v>0</v>
      </c>
      <c r="N246" s="316">
        <f t="shared" si="25"/>
        <v>0</v>
      </c>
      <c r="O246" s="316">
        <f t="shared" si="25"/>
        <v>0</v>
      </c>
    </row>
    <row r="247" spans="1:26" ht="17.25" customHeight="1">
      <c r="A247" s="318" t="s">
        <v>450</v>
      </c>
      <c r="B247" s="510"/>
      <c r="C247" s="510"/>
      <c r="D247" s="510"/>
      <c r="E247" s="510"/>
      <c r="F247" s="511"/>
      <c r="G247" s="511"/>
      <c r="H247" s="510"/>
      <c r="I247" s="510"/>
      <c r="J247" s="510"/>
      <c r="K247" s="510"/>
      <c r="L247" s="510"/>
      <c r="M247" s="510"/>
      <c r="N247" s="510"/>
      <c r="O247" s="510"/>
    </row>
    <row r="248" spans="1:26" ht="17.25" customHeight="1">
      <c r="A248" s="318" t="s">
        <v>451</v>
      </c>
      <c r="B248" s="510"/>
      <c r="C248" s="510"/>
      <c r="D248" s="510"/>
      <c r="E248" s="510"/>
      <c r="F248" s="511"/>
      <c r="G248" s="511"/>
      <c r="H248" s="510"/>
      <c r="I248" s="510"/>
      <c r="J248" s="510"/>
      <c r="K248" s="510"/>
      <c r="L248" s="510"/>
      <c r="M248" s="510"/>
      <c r="N248" s="510"/>
      <c r="O248" s="510"/>
    </row>
    <row r="249" spans="1:26" ht="17.25" customHeight="1">
      <c r="A249" s="318" t="s">
        <v>452</v>
      </c>
      <c r="B249" s="510"/>
      <c r="C249" s="510"/>
      <c r="D249" s="510"/>
      <c r="E249" s="510"/>
      <c r="F249" s="511"/>
      <c r="G249" s="511"/>
      <c r="H249" s="510"/>
      <c r="I249" s="510"/>
      <c r="J249" s="510"/>
      <c r="K249" s="510"/>
      <c r="L249" s="510"/>
      <c r="M249" s="510"/>
      <c r="N249" s="510"/>
      <c r="O249" s="510"/>
      <c r="V249" s="787"/>
      <c r="W249" s="787"/>
      <c r="X249" s="787"/>
      <c r="Y249" s="787"/>
      <c r="Z249" s="787"/>
    </row>
    <row r="250" spans="1:26" ht="17.25" customHeight="1">
      <c r="A250" s="318" t="s">
        <v>453</v>
      </c>
      <c r="B250" s="510"/>
      <c r="C250" s="510"/>
      <c r="D250" s="510"/>
      <c r="E250" s="510"/>
      <c r="F250" s="511"/>
      <c r="G250" s="511"/>
      <c r="H250" s="510"/>
      <c r="I250" s="510"/>
      <c r="J250" s="510"/>
      <c r="K250" s="510"/>
      <c r="L250" s="510"/>
      <c r="M250" s="510"/>
      <c r="N250" s="510"/>
      <c r="O250" s="510"/>
    </row>
    <row r="251" spans="1:26" ht="17.25" customHeight="1">
      <c r="A251" s="318" t="s">
        <v>454</v>
      </c>
      <c r="B251" s="510"/>
      <c r="C251" s="510"/>
      <c r="D251" s="510"/>
      <c r="E251" s="510"/>
      <c r="F251" s="511"/>
      <c r="G251" s="511"/>
      <c r="H251" s="510"/>
      <c r="I251" s="510"/>
      <c r="J251" s="510"/>
      <c r="K251" s="510"/>
      <c r="L251" s="510"/>
      <c r="M251" s="510"/>
      <c r="N251" s="510"/>
      <c r="O251" s="510"/>
    </row>
    <row r="252" spans="1:26" ht="17.25" customHeight="1">
      <c r="A252" s="318" t="s">
        <v>455</v>
      </c>
      <c r="B252" s="510"/>
      <c r="C252" s="510"/>
      <c r="D252" s="510"/>
      <c r="E252" s="510"/>
      <c r="F252" s="511"/>
      <c r="G252" s="511"/>
      <c r="H252" s="510"/>
      <c r="I252" s="510"/>
      <c r="J252" s="510"/>
      <c r="K252" s="510"/>
      <c r="L252" s="510"/>
      <c r="M252" s="510"/>
      <c r="N252" s="510"/>
      <c r="O252" s="510"/>
    </row>
    <row r="253" spans="1:26">
      <c r="A253" s="318" t="s">
        <v>456</v>
      </c>
      <c r="B253" s="510"/>
      <c r="C253" s="510"/>
      <c r="D253" s="510"/>
      <c r="E253" s="510"/>
      <c r="F253" s="511"/>
      <c r="G253" s="511"/>
      <c r="H253" s="510"/>
      <c r="I253" s="510"/>
      <c r="J253" s="510"/>
      <c r="K253" s="510"/>
      <c r="L253" s="510"/>
      <c r="M253" s="510"/>
      <c r="N253" s="510"/>
      <c r="O253" s="510"/>
    </row>
    <row r="254" spans="1:26">
      <c r="A254" s="318" t="s">
        <v>457</v>
      </c>
      <c r="B254" s="510"/>
      <c r="C254" s="510"/>
      <c r="D254" s="510"/>
      <c r="E254" s="510"/>
      <c r="F254" s="511"/>
      <c r="G254" s="511"/>
      <c r="H254" s="510"/>
      <c r="I254" s="510"/>
      <c r="J254" s="510"/>
      <c r="K254" s="510"/>
      <c r="L254" s="510"/>
      <c r="M254" s="510"/>
      <c r="N254" s="510"/>
      <c r="O254" s="510"/>
    </row>
    <row r="255" spans="1:26">
      <c r="A255" s="318" t="s">
        <v>458</v>
      </c>
      <c r="B255" s="510"/>
      <c r="C255" s="510"/>
      <c r="D255" s="510"/>
      <c r="E255" s="510"/>
      <c r="F255" s="511"/>
      <c r="G255" s="511"/>
      <c r="H255" s="510"/>
      <c r="I255" s="510"/>
      <c r="J255" s="510"/>
      <c r="K255" s="510"/>
      <c r="L255" s="510"/>
      <c r="M255" s="510"/>
      <c r="N255" s="510"/>
      <c r="O255" s="510"/>
    </row>
    <row r="256" spans="1:26">
      <c r="A256" s="318" t="s">
        <v>459</v>
      </c>
      <c r="B256" s="510"/>
      <c r="C256" s="510"/>
      <c r="D256" s="510"/>
      <c r="E256" s="510"/>
      <c r="F256" s="511"/>
      <c r="G256" s="511"/>
      <c r="H256" s="510"/>
      <c r="I256" s="510"/>
      <c r="J256" s="510"/>
      <c r="K256" s="510"/>
      <c r="L256" s="510"/>
      <c r="M256" s="510"/>
      <c r="N256" s="510"/>
      <c r="O256" s="510"/>
    </row>
    <row r="257" spans="1:15">
      <c r="A257" s="318" t="s">
        <v>460</v>
      </c>
      <c r="B257" s="510"/>
      <c r="C257" s="510"/>
      <c r="D257" s="510"/>
      <c r="E257" s="510"/>
      <c r="F257" s="511"/>
      <c r="G257" s="511"/>
      <c r="H257" s="510"/>
      <c r="I257" s="510"/>
      <c r="J257" s="510"/>
      <c r="K257" s="510"/>
      <c r="L257" s="510"/>
      <c r="M257" s="510"/>
      <c r="N257" s="510"/>
      <c r="O257" s="510"/>
    </row>
    <row r="258" spans="1:15">
      <c r="A258" s="318" t="s">
        <v>461</v>
      </c>
      <c r="B258" s="510"/>
      <c r="C258" s="510"/>
      <c r="D258" s="510"/>
      <c r="E258" s="510"/>
      <c r="F258" s="511"/>
      <c r="G258" s="511"/>
      <c r="H258" s="510"/>
      <c r="I258" s="510"/>
      <c r="J258" s="510"/>
      <c r="K258" s="510"/>
      <c r="L258" s="510"/>
      <c r="M258" s="510"/>
      <c r="N258" s="510"/>
      <c r="O258" s="510"/>
    </row>
    <row r="259" spans="1:15">
      <c r="A259" s="318" t="s">
        <v>462</v>
      </c>
      <c r="B259" s="510"/>
      <c r="C259" s="510"/>
      <c r="D259" s="510"/>
      <c r="E259" s="510"/>
      <c r="F259" s="511"/>
      <c r="G259" s="511"/>
      <c r="H259" s="510"/>
      <c r="I259" s="510"/>
      <c r="J259" s="510"/>
      <c r="K259" s="510"/>
      <c r="L259" s="510"/>
      <c r="M259" s="510"/>
      <c r="N259" s="510"/>
      <c r="O259" s="510"/>
    </row>
    <row r="260" spans="1:15">
      <c r="A260" s="319" t="s">
        <v>463</v>
      </c>
      <c r="B260" s="512"/>
      <c r="C260" s="512"/>
      <c r="D260" s="512"/>
      <c r="E260" s="512"/>
      <c r="F260" s="513"/>
      <c r="G260" s="513"/>
      <c r="H260" s="512"/>
      <c r="I260" s="512"/>
      <c r="J260" s="512"/>
      <c r="K260" s="512"/>
      <c r="L260" s="512"/>
      <c r="M260" s="512"/>
      <c r="N260" s="512"/>
      <c r="O260" s="512"/>
    </row>
    <row r="261" spans="1:15">
      <c r="A261" s="318"/>
      <c r="B261" s="320"/>
      <c r="C261" s="320"/>
      <c r="D261" s="320"/>
      <c r="E261" s="320"/>
      <c r="F261" s="320"/>
      <c r="G261" s="320"/>
      <c r="H261" s="320"/>
      <c r="I261" s="320"/>
      <c r="L261" s="320"/>
      <c r="M261" s="320"/>
      <c r="N261" s="320"/>
      <c r="O261" s="320"/>
    </row>
    <row r="262" spans="1:15">
      <c r="A262" s="317" t="s">
        <v>464</v>
      </c>
      <c r="B262" s="316">
        <f>B263+B264+B265+B266+B267+B268+B269+B270+B271+B272+B273+B274+B275+B276+B277+B278</f>
        <v>0</v>
      </c>
      <c r="C262" s="316">
        <f t="shared" ref="C262:O262" si="26">SUM(C263:C278)</f>
        <v>0</v>
      </c>
      <c r="D262" s="316">
        <f t="shared" si="26"/>
        <v>0</v>
      </c>
      <c r="E262" s="316">
        <f t="shared" si="26"/>
        <v>0</v>
      </c>
      <c r="F262" s="321">
        <f t="shared" si="26"/>
        <v>0</v>
      </c>
      <c r="G262" s="321">
        <f t="shared" si="26"/>
        <v>0</v>
      </c>
      <c r="H262" s="316">
        <f t="shared" si="26"/>
        <v>0</v>
      </c>
      <c r="I262" s="316">
        <f t="shared" si="26"/>
        <v>0</v>
      </c>
      <c r="J262" s="316">
        <f t="shared" si="26"/>
        <v>0</v>
      </c>
      <c r="K262" s="316">
        <f t="shared" si="26"/>
        <v>0</v>
      </c>
      <c r="L262" s="316">
        <f t="shared" si="26"/>
        <v>0</v>
      </c>
      <c r="M262" s="316">
        <f t="shared" si="26"/>
        <v>0</v>
      </c>
      <c r="N262" s="316">
        <f t="shared" si="26"/>
        <v>0</v>
      </c>
      <c r="O262" s="316">
        <f t="shared" si="26"/>
        <v>0</v>
      </c>
    </row>
    <row r="263" spans="1:15">
      <c r="A263" s="318" t="s">
        <v>465</v>
      </c>
      <c r="B263" s="510"/>
      <c r="C263" s="510"/>
      <c r="D263" s="510"/>
      <c r="E263" s="510"/>
      <c r="F263" s="510"/>
      <c r="G263" s="510"/>
      <c r="H263" s="510"/>
      <c r="I263" s="510"/>
      <c r="J263" s="510"/>
      <c r="K263" s="510"/>
      <c r="L263" s="510"/>
      <c r="M263" s="510"/>
      <c r="N263" s="510"/>
      <c r="O263" s="510"/>
    </row>
    <row r="264" spans="1:15">
      <c r="A264" s="318" t="s">
        <v>466</v>
      </c>
      <c r="B264" s="510"/>
      <c r="C264" s="510"/>
      <c r="D264" s="510"/>
      <c r="E264" s="510"/>
      <c r="F264" s="510"/>
      <c r="G264" s="510"/>
      <c r="H264" s="510"/>
      <c r="I264" s="510"/>
      <c r="J264" s="510"/>
      <c r="K264" s="510"/>
      <c r="L264" s="510"/>
      <c r="M264" s="510"/>
      <c r="N264" s="510"/>
      <c r="O264" s="510"/>
    </row>
    <row r="265" spans="1:15">
      <c r="A265" s="318" t="s">
        <v>467</v>
      </c>
      <c r="B265" s="510"/>
      <c r="C265" s="510"/>
      <c r="D265" s="510"/>
      <c r="E265" s="510"/>
      <c r="F265" s="510"/>
      <c r="G265" s="510"/>
      <c r="H265" s="510"/>
      <c r="I265" s="510"/>
      <c r="J265" s="510"/>
      <c r="K265" s="510"/>
      <c r="L265" s="510"/>
      <c r="M265" s="510"/>
      <c r="N265" s="510"/>
      <c r="O265" s="510"/>
    </row>
    <row r="266" spans="1:15">
      <c r="A266" s="318" t="s">
        <v>468</v>
      </c>
      <c r="B266" s="510"/>
      <c r="C266" s="510"/>
      <c r="D266" s="510"/>
      <c r="E266" s="510"/>
      <c r="F266" s="511"/>
      <c r="G266" s="511"/>
      <c r="H266" s="510"/>
      <c r="I266" s="510"/>
      <c r="J266" s="510"/>
      <c r="K266" s="510"/>
      <c r="L266" s="510"/>
      <c r="M266" s="510"/>
      <c r="N266" s="510"/>
      <c r="O266" s="510"/>
    </row>
    <row r="267" spans="1:15">
      <c r="A267" s="318" t="s">
        <v>469</v>
      </c>
      <c r="B267" s="510"/>
      <c r="C267" s="510"/>
      <c r="D267" s="510"/>
      <c r="E267" s="510"/>
      <c r="F267" s="511"/>
      <c r="G267" s="511"/>
      <c r="H267" s="510"/>
      <c r="I267" s="510"/>
      <c r="J267" s="510"/>
      <c r="K267" s="510"/>
      <c r="L267" s="510"/>
      <c r="M267" s="510"/>
      <c r="N267" s="510"/>
      <c r="O267" s="510"/>
    </row>
    <row r="268" spans="1:15">
      <c r="A268" s="318" t="s">
        <v>470</v>
      </c>
      <c r="B268" s="510"/>
      <c r="C268" s="510"/>
      <c r="D268" s="510"/>
      <c r="E268" s="510"/>
      <c r="F268" s="511"/>
      <c r="G268" s="511"/>
      <c r="H268" s="510"/>
      <c r="I268" s="510"/>
      <c r="J268" s="510"/>
      <c r="K268" s="510"/>
      <c r="L268" s="510"/>
      <c r="M268" s="510"/>
      <c r="N268" s="510"/>
      <c r="O268" s="510"/>
    </row>
    <row r="269" spans="1:15">
      <c r="A269" s="318" t="s">
        <v>471</v>
      </c>
      <c r="B269" s="510"/>
      <c r="C269" s="510"/>
      <c r="D269" s="510"/>
      <c r="E269" s="510"/>
      <c r="F269" s="511"/>
      <c r="G269" s="511"/>
      <c r="H269" s="510"/>
      <c r="I269" s="510"/>
      <c r="J269" s="510"/>
      <c r="K269" s="510"/>
      <c r="L269" s="510"/>
      <c r="M269" s="510"/>
      <c r="N269" s="510"/>
      <c r="O269" s="510"/>
    </row>
    <row r="270" spans="1:15">
      <c r="A270" s="318" t="s">
        <v>472</v>
      </c>
      <c r="B270" s="510"/>
      <c r="C270" s="510"/>
      <c r="D270" s="510"/>
      <c r="E270" s="510"/>
      <c r="F270" s="511"/>
      <c r="G270" s="511"/>
      <c r="H270" s="510"/>
      <c r="I270" s="510"/>
      <c r="J270" s="510"/>
      <c r="K270" s="510"/>
      <c r="L270" s="510"/>
      <c r="M270" s="510"/>
      <c r="N270" s="510"/>
      <c r="O270" s="510"/>
    </row>
    <row r="271" spans="1:15">
      <c r="A271" s="318" t="s">
        <v>473</v>
      </c>
      <c r="B271" s="510"/>
      <c r="C271" s="510"/>
      <c r="D271" s="510"/>
      <c r="E271" s="510"/>
      <c r="F271" s="511"/>
      <c r="G271" s="511"/>
      <c r="H271" s="510"/>
      <c r="I271" s="510"/>
      <c r="J271" s="510"/>
      <c r="K271" s="510"/>
      <c r="L271" s="510"/>
      <c r="M271" s="510"/>
      <c r="N271" s="510"/>
      <c r="O271" s="510"/>
    </row>
    <row r="272" spans="1:15">
      <c r="A272" s="318" t="s">
        <v>474</v>
      </c>
      <c r="B272" s="510"/>
      <c r="C272" s="510"/>
      <c r="D272" s="510"/>
      <c r="E272" s="510"/>
      <c r="F272" s="510"/>
      <c r="G272" s="510"/>
      <c r="H272" s="510"/>
      <c r="I272" s="510"/>
      <c r="J272" s="510"/>
      <c r="K272" s="510"/>
      <c r="L272" s="510"/>
      <c r="M272" s="510"/>
      <c r="N272" s="510"/>
      <c r="O272" s="510"/>
    </row>
    <row r="273" spans="1:15">
      <c r="A273" s="318" t="s">
        <v>475</v>
      </c>
      <c r="B273" s="510"/>
      <c r="C273" s="510"/>
      <c r="D273" s="510"/>
      <c r="E273" s="510"/>
      <c r="F273" s="511"/>
      <c r="G273" s="511"/>
      <c r="H273" s="510"/>
      <c r="I273" s="510"/>
      <c r="J273" s="510"/>
      <c r="K273" s="510"/>
      <c r="L273" s="510"/>
      <c r="M273" s="510"/>
      <c r="N273" s="510"/>
      <c r="O273" s="510"/>
    </row>
    <row r="274" spans="1:15">
      <c r="A274" s="318" t="s">
        <v>476</v>
      </c>
      <c r="B274" s="510"/>
      <c r="C274" s="510"/>
      <c r="D274" s="510"/>
      <c r="E274" s="510"/>
      <c r="F274" s="511"/>
      <c r="G274" s="511"/>
      <c r="H274" s="510"/>
      <c r="I274" s="510"/>
      <c r="J274" s="510"/>
      <c r="K274" s="510"/>
      <c r="L274" s="510"/>
      <c r="M274" s="510"/>
      <c r="N274" s="510"/>
      <c r="O274" s="510"/>
    </row>
    <row r="275" spans="1:15" s="216" customFormat="1">
      <c r="A275" s="318" t="s">
        <v>477</v>
      </c>
      <c r="B275" s="510"/>
      <c r="C275" s="510"/>
      <c r="D275" s="510"/>
      <c r="E275" s="510"/>
      <c r="F275" s="511"/>
      <c r="G275" s="511"/>
      <c r="H275" s="510"/>
      <c r="I275" s="510"/>
      <c r="J275" s="510"/>
      <c r="K275" s="510"/>
      <c r="L275" s="510"/>
      <c r="M275" s="510"/>
      <c r="N275" s="510"/>
      <c r="O275" s="510"/>
    </row>
    <row r="276" spans="1:15">
      <c r="A276" s="318" t="s">
        <v>478</v>
      </c>
      <c r="B276" s="510"/>
      <c r="C276" s="510"/>
      <c r="D276" s="510"/>
      <c r="E276" s="510"/>
      <c r="F276" s="511"/>
      <c r="G276" s="511"/>
      <c r="H276" s="510"/>
      <c r="I276" s="510"/>
      <c r="J276" s="510"/>
      <c r="K276" s="510"/>
      <c r="L276" s="510"/>
      <c r="M276" s="510"/>
      <c r="N276" s="510"/>
      <c r="O276" s="510"/>
    </row>
    <row r="277" spans="1:15">
      <c r="A277" s="318" t="s">
        <v>479</v>
      </c>
      <c r="B277" s="510"/>
      <c r="C277" s="510"/>
      <c r="D277" s="510"/>
      <c r="E277" s="510"/>
      <c r="F277" s="510"/>
      <c r="G277" s="510"/>
      <c r="H277" s="510"/>
      <c r="I277" s="510"/>
      <c r="J277" s="510"/>
      <c r="K277" s="510"/>
      <c r="L277" s="510"/>
      <c r="M277" s="510"/>
      <c r="N277" s="510"/>
      <c r="O277" s="510"/>
    </row>
    <row r="278" spans="1:15">
      <c r="A278" s="319" t="s">
        <v>480</v>
      </c>
      <c r="B278" s="512"/>
      <c r="C278" s="512"/>
      <c r="D278" s="512"/>
      <c r="E278" s="512"/>
      <c r="F278" s="513"/>
      <c r="G278" s="513"/>
      <c r="H278" s="512"/>
      <c r="I278" s="512"/>
      <c r="J278" s="512"/>
      <c r="K278" s="512"/>
      <c r="L278" s="512"/>
      <c r="M278" s="512"/>
      <c r="N278" s="512"/>
      <c r="O278" s="512"/>
    </row>
    <row r="279" spans="1:15">
      <c r="A279" s="317"/>
      <c r="B279" s="322"/>
      <c r="C279" s="322"/>
      <c r="D279" s="322"/>
      <c r="E279" s="322"/>
      <c r="F279" s="322"/>
      <c r="G279" s="322"/>
      <c r="H279" s="322"/>
      <c r="I279" s="322"/>
      <c r="J279" s="216"/>
      <c r="K279" s="216"/>
      <c r="L279" s="322"/>
      <c r="M279" s="322"/>
      <c r="N279" s="322"/>
      <c r="O279" s="322"/>
    </row>
    <row r="280" spans="1:15">
      <c r="A280" s="317" t="s">
        <v>481</v>
      </c>
      <c r="B280" s="316">
        <f t="shared" ref="B280:O280" si="27">SUM(B281:B294)</f>
        <v>0</v>
      </c>
      <c r="C280" s="316">
        <f t="shared" si="27"/>
        <v>0</v>
      </c>
      <c r="D280" s="316">
        <f t="shared" si="27"/>
        <v>0</v>
      </c>
      <c r="E280" s="316">
        <f t="shared" si="27"/>
        <v>0</v>
      </c>
      <c r="F280" s="321">
        <f t="shared" si="27"/>
        <v>0</v>
      </c>
      <c r="G280" s="321">
        <f t="shared" si="27"/>
        <v>0</v>
      </c>
      <c r="H280" s="316">
        <f t="shared" si="27"/>
        <v>0</v>
      </c>
      <c r="I280" s="316">
        <f t="shared" si="27"/>
        <v>0</v>
      </c>
      <c r="J280" s="316">
        <f t="shared" si="27"/>
        <v>0</v>
      </c>
      <c r="K280" s="316">
        <f t="shared" si="27"/>
        <v>0</v>
      </c>
      <c r="L280" s="316">
        <f t="shared" si="27"/>
        <v>0</v>
      </c>
      <c r="M280" s="316">
        <f t="shared" si="27"/>
        <v>0</v>
      </c>
      <c r="N280" s="316">
        <f t="shared" si="27"/>
        <v>0</v>
      </c>
      <c r="O280" s="316">
        <f t="shared" si="27"/>
        <v>0</v>
      </c>
    </row>
    <row r="281" spans="1:15">
      <c r="A281" s="318" t="s">
        <v>482</v>
      </c>
      <c r="B281" s="510"/>
      <c r="C281" s="510"/>
      <c r="D281" s="510"/>
      <c r="E281" s="510"/>
      <c r="F281" s="511"/>
      <c r="G281" s="511"/>
      <c r="H281" s="510"/>
      <c r="I281" s="510"/>
      <c r="J281" s="510"/>
      <c r="K281" s="510"/>
      <c r="L281" s="510"/>
      <c r="M281" s="510"/>
      <c r="N281" s="510"/>
      <c r="O281" s="510"/>
    </row>
    <row r="282" spans="1:15">
      <c r="A282" s="318" t="s">
        <v>483</v>
      </c>
      <c r="B282" s="510"/>
      <c r="C282" s="510"/>
      <c r="D282" s="510"/>
      <c r="E282" s="510"/>
      <c r="F282" s="510"/>
      <c r="G282" s="510"/>
      <c r="H282" s="510"/>
      <c r="I282" s="510"/>
      <c r="J282" s="510"/>
      <c r="K282" s="510"/>
      <c r="L282" s="510"/>
      <c r="M282" s="510"/>
      <c r="N282" s="510"/>
      <c r="O282" s="510"/>
    </row>
    <row r="283" spans="1:15">
      <c r="A283" s="318" t="s">
        <v>484</v>
      </c>
      <c r="B283" s="510"/>
      <c r="C283" s="510"/>
      <c r="D283" s="510"/>
      <c r="E283" s="510"/>
      <c r="F283" s="510"/>
      <c r="G283" s="510"/>
      <c r="H283" s="510"/>
      <c r="I283" s="510"/>
      <c r="J283" s="510"/>
      <c r="K283" s="510"/>
      <c r="L283" s="510"/>
      <c r="M283" s="510"/>
      <c r="N283" s="510"/>
      <c r="O283" s="510"/>
    </row>
    <row r="284" spans="1:15">
      <c r="A284" s="318" t="s">
        <v>485</v>
      </c>
      <c r="B284" s="510"/>
      <c r="C284" s="510"/>
      <c r="D284" s="510"/>
      <c r="E284" s="510"/>
      <c r="F284" s="511"/>
      <c r="G284" s="511"/>
      <c r="H284" s="510"/>
      <c r="I284" s="510"/>
      <c r="J284" s="510"/>
      <c r="K284" s="510"/>
      <c r="L284" s="510"/>
      <c r="M284" s="510"/>
      <c r="N284" s="510"/>
      <c r="O284" s="510"/>
    </row>
    <row r="285" spans="1:15">
      <c r="A285" s="318" t="s">
        <v>486</v>
      </c>
      <c r="B285" s="510"/>
      <c r="C285" s="510"/>
      <c r="D285" s="510"/>
      <c r="E285" s="510"/>
      <c r="F285" s="511"/>
      <c r="G285" s="511"/>
      <c r="H285" s="510"/>
      <c r="I285" s="510"/>
      <c r="J285" s="510"/>
      <c r="K285" s="510"/>
      <c r="L285" s="510"/>
      <c r="M285" s="510"/>
      <c r="N285" s="510"/>
      <c r="O285" s="510"/>
    </row>
    <row r="286" spans="1:15">
      <c r="A286" s="318" t="s">
        <v>487</v>
      </c>
      <c r="B286" s="510"/>
      <c r="C286" s="510"/>
      <c r="D286" s="510"/>
      <c r="E286" s="510"/>
      <c r="F286" s="511"/>
      <c r="G286" s="511"/>
      <c r="H286" s="510"/>
      <c r="I286" s="510"/>
      <c r="J286" s="510"/>
      <c r="K286" s="510"/>
      <c r="L286" s="510"/>
      <c r="M286" s="510"/>
      <c r="N286" s="510"/>
      <c r="O286" s="510"/>
    </row>
    <row r="287" spans="1:15">
      <c r="A287" s="318" t="s">
        <v>488</v>
      </c>
      <c r="B287" s="510"/>
      <c r="C287" s="510"/>
      <c r="D287" s="510"/>
      <c r="E287" s="510"/>
      <c r="F287" s="511"/>
      <c r="G287" s="511"/>
      <c r="H287" s="510"/>
      <c r="I287" s="510"/>
      <c r="J287" s="510"/>
      <c r="K287" s="510"/>
      <c r="L287" s="510"/>
      <c r="M287" s="510"/>
      <c r="N287" s="510"/>
      <c r="O287" s="510"/>
    </row>
    <row r="288" spans="1:15">
      <c r="A288" s="318" t="s">
        <v>489</v>
      </c>
      <c r="B288" s="510"/>
      <c r="C288" s="510"/>
      <c r="D288" s="510"/>
      <c r="E288" s="510"/>
      <c r="F288" s="511"/>
      <c r="G288" s="511"/>
      <c r="H288" s="510"/>
      <c r="I288" s="510"/>
      <c r="J288" s="510"/>
      <c r="K288" s="510"/>
      <c r="L288" s="510"/>
      <c r="M288" s="510"/>
      <c r="N288" s="510"/>
      <c r="O288" s="510"/>
    </row>
    <row r="289" spans="1:16">
      <c r="A289" s="318" t="s">
        <v>490</v>
      </c>
      <c r="B289" s="510"/>
      <c r="C289" s="510"/>
      <c r="D289" s="510"/>
      <c r="E289" s="510"/>
      <c r="F289" s="511"/>
      <c r="G289" s="511"/>
      <c r="H289" s="510"/>
      <c r="I289" s="510"/>
      <c r="J289" s="510"/>
      <c r="K289" s="510"/>
      <c r="L289" s="510"/>
      <c r="M289" s="510"/>
      <c r="N289" s="510"/>
      <c r="O289" s="510"/>
    </row>
    <row r="290" spans="1:16">
      <c r="A290" s="318" t="s">
        <v>491</v>
      </c>
      <c r="B290" s="510"/>
      <c r="C290" s="510"/>
      <c r="D290" s="510"/>
      <c r="E290" s="510"/>
      <c r="F290" s="511"/>
      <c r="G290" s="511"/>
      <c r="H290" s="510"/>
      <c r="I290" s="510"/>
      <c r="J290" s="510"/>
      <c r="K290" s="510"/>
      <c r="L290" s="510"/>
      <c r="M290" s="510"/>
      <c r="N290" s="510"/>
      <c r="O290" s="510"/>
    </row>
    <row r="291" spans="1:16" s="216" customFormat="1">
      <c r="A291" s="318" t="s">
        <v>492</v>
      </c>
      <c r="B291" s="510"/>
      <c r="C291" s="510"/>
      <c r="D291" s="510"/>
      <c r="E291" s="510"/>
      <c r="F291" s="511"/>
      <c r="G291" s="511"/>
      <c r="H291" s="510"/>
      <c r="I291" s="510"/>
      <c r="J291" s="510"/>
      <c r="K291" s="510"/>
      <c r="L291" s="510"/>
      <c r="M291" s="510"/>
      <c r="N291" s="510"/>
      <c r="O291" s="510"/>
    </row>
    <row r="292" spans="1:16">
      <c r="A292" s="318" t="s">
        <v>493</v>
      </c>
      <c r="B292" s="510"/>
      <c r="C292" s="510"/>
      <c r="D292" s="510"/>
      <c r="E292" s="510"/>
      <c r="F292" s="511"/>
      <c r="G292" s="511"/>
      <c r="H292" s="510"/>
      <c r="I292" s="510"/>
      <c r="J292" s="510"/>
      <c r="K292" s="510"/>
      <c r="L292" s="510"/>
      <c r="M292" s="510"/>
      <c r="N292" s="510"/>
      <c r="O292" s="510"/>
      <c r="P292" s="316"/>
    </row>
    <row r="293" spans="1:16">
      <c r="A293" s="318" t="s">
        <v>494</v>
      </c>
      <c r="B293" s="510"/>
      <c r="C293" s="510"/>
      <c r="D293" s="510"/>
      <c r="E293" s="510"/>
      <c r="F293" s="511"/>
      <c r="G293" s="511"/>
      <c r="H293" s="510"/>
      <c r="I293" s="510"/>
      <c r="J293" s="510"/>
      <c r="K293" s="510"/>
      <c r="L293" s="510"/>
      <c r="M293" s="510"/>
      <c r="N293" s="510"/>
      <c r="O293" s="510"/>
    </row>
    <row r="294" spans="1:16">
      <c r="A294" s="319" t="s">
        <v>495</v>
      </c>
      <c r="B294" s="512"/>
      <c r="C294" s="512"/>
      <c r="D294" s="512"/>
      <c r="E294" s="512"/>
      <c r="F294" s="513"/>
      <c r="G294" s="513"/>
      <c r="H294" s="512"/>
      <c r="I294" s="512"/>
      <c r="J294" s="512"/>
      <c r="K294" s="512"/>
      <c r="L294" s="512"/>
      <c r="M294" s="512"/>
      <c r="N294" s="512"/>
      <c r="O294" s="512"/>
    </row>
    <row r="295" spans="1:16">
      <c r="A295" s="317"/>
      <c r="B295" s="322"/>
      <c r="C295" s="322"/>
      <c r="D295" s="322"/>
      <c r="E295" s="322"/>
      <c r="F295" s="322"/>
      <c r="G295" s="322"/>
      <c r="H295" s="322"/>
      <c r="I295" s="322"/>
      <c r="J295" s="216"/>
      <c r="K295" s="216"/>
      <c r="L295" s="322"/>
      <c r="M295" s="322"/>
      <c r="N295" s="322"/>
      <c r="O295" s="322"/>
    </row>
    <row r="296" spans="1:16">
      <c r="A296" s="317" t="s">
        <v>496</v>
      </c>
      <c r="B296" s="316">
        <f t="shared" ref="B296:O296" si="28">SUM(B297:B309)</f>
        <v>0</v>
      </c>
      <c r="C296" s="316">
        <f t="shared" si="28"/>
        <v>0</v>
      </c>
      <c r="D296" s="316">
        <f t="shared" si="28"/>
        <v>0</v>
      </c>
      <c r="E296" s="316">
        <f t="shared" si="28"/>
        <v>0</v>
      </c>
      <c r="F296" s="321">
        <f t="shared" si="28"/>
        <v>0</v>
      </c>
      <c r="G296" s="321">
        <f t="shared" si="28"/>
        <v>0</v>
      </c>
      <c r="H296" s="316">
        <f t="shared" si="28"/>
        <v>0</v>
      </c>
      <c r="I296" s="316">
        <f t="shared" si="28"/>
        <v>0</v>
      </c>
      <c r="J296" s="316">
        <f t="shared" si="28"/>
        <v>0</v>
      </c>
      <c r="K296" s="316">
        <f t="shared" si="28"/>
        <v>0</v>
      </c>
      <c r="L296" s="316">
        <f t="shared" si="28"/>
        <v>0</v>
      </c>
      <c r="M296" s="316">
        <f t="shared" si="28"/>
        <v>0</v>
      </c>
      <c r="N296" s="316">
        <f t="shared" si="28"/>
        <v>0</v>
      </c>
      <c r="O296" s="316">
        <f t="shared" si="28"/>
        <v>0</v>
      </c>
    </row>
    <row r="297" spans="1:16">
      <c r="A297" s="318" t="s">
        <v>497</v>
      </c>
      <c r="B297" s="510"/>
      <c r="C297" s="510"/>
      <c r="D297" s="510"/>
      <c r="E297" s="510"/>
      <c r="F297" s="511"/>
      <c r="G297" s="511"/>
      <c r="H297" s="510"/>
      <c r="I297" s="510"/>
      <c r="J297" s="510"/>
      <c r="K297" s="510"/>
      <c r="L297" s="510"/>
      <c r="M297" s="510"/>
      <c r="N297" s="510"/>
      <c r="O297" s="510"/>
    </row>
    <row r="298" spans="1:16">
      <c r="A298" s="318" t="s">
        <v>498</v>
      </c>
      <c r="B298" s="510"/>
      <c r="C298" s="510"/>
      <c r="D298" s="510"/>
      <c r="E298" s="510"/>
      <c r="F298" s="511"/>
      <c r="G298" s="511"/>
      <c r="H298" s="510"/>
      <c r="I298" s="510"/>
      <c r="J298" s="510"/>
      <c r="K298" s="510"/>
      <c r="L298" s="510"/>
      <c r="M298" s="510"/>
      <c r="N298" s="510"/>
      <c r="O298" s="510"/>
    </row>
    <row r="299" spans="1:16">
      <c r="A299" s="318" t="s">
        <v>499</v>
      </c>
      <c r="B299" s="510"/>
      <c r="C299" s="510"/>
      <c r="D299" s="510"/>
      <c r="E299" s="510"/>
      <c r="F299" s="511"/>
      <c r="G299" s="511"/>
      <c r="H299" s="510"/>
      <c r="I299" s="510"/>
      <c r="J299" s="510"/>
      <c r="K299" s="510"/>
      <c r="L299" s="510"/>
      <c r="M299" s="510"/>
      <c r="N299" s="510"/>
      <c r="O299" s="510"/>
    </row>
    <row r="300" spans="1:16">
      <c r="A300" s="318" t="s">
        <v>500</v>
      </c>
      <c r="B300" s="510"/>
      <c r="C300" s="510"/>
      <c r="D300" s="510"/>
      <c r="E300" s="510"/>
      <c r="F300" s="510"/>
      <c r="G300" s="510"/>
      <c r="H300" s="510"/>
      <c r="I300" s="510"/>
      <c r="J300" s="510"/>
      <c r="K300" s="510"/>
      <c r="L300" s="510"/>
      <c r="M300" s="510"/>
      <c r="N300" s="510"/>
      <c r="O300" s="510"/>
    </row>
    <row r="301" spans="1:16">
      <c r="A301" s="318" t="s">
        <v>501</v>
      </c>
      <c r="B301" s="510"/>
      <c r="C301" s="510"/>
      <c r="D301" s="510"/>
      <c r="E301" s="510"/>
      <c r="F301" s="510"/>
      <c r="G301" s="510"/>
      <c r="H301" s="510"/>
      <c r="I301" s="510"/>
      <c r="J301" s="510"/>
      <c r="K301" s="510"/>
      <c r="L301" s="510"/>
      <c r="M301" s="510"/>
      <c r="N301" s="510"/>
      <c r="O301" s="510"/>
    </row>
    <row r="302" spans="1:16">
      <c r="A302" s="318" t="s">
        <v>502</v>
      </c>
      <c r="B302" s="510"/>
      <c r="C302" s="510"/>
      <c r="D302" s="510"/>
      <c r="E302" s="510"/>
      <c r="F302" s="510"/>
      <c r="G302" s="510"/>
      <c r="H302" s="510"/>
      <c r="I302" s="510"/>
      <c r="J302" s="510"/>
      <c r="K302" s="510"/>
      <c r="L302" s="510"/>
      <c r="M302" s="510"/>
      <c r="N302" s="510"/>
      <c r="O302" s="510"/>
    </row>
    <row r="303" spans="1:16">
      <c r="A303" s="318" t="s">
        <v>503</v>
      </c>
      <c r="B303" s="510"/>
      <c r="C303" s="510"/>
      <c r="D303" s="510"/>
      <c r="E303" s="510"/>
      <c r="F303" s="511"/>
      <c r="G303" s="511"/>
      <c r="H303" s="510"/>
      <c r="I303" s="510"/>
      <c r="J303" s="510"/>
      <c r="K303" s="510"/>
      <c r="L303" s="510"/>
      <c r="M303" s="510"/>
      <c r="N303" s="510"/>
      <c r="O303" s="510"/>
    </row>
    <row r="304" spans="1:16">
      <c r="A304" s="318" t="s">
        <v>504</v>
      </c>
      <c r="B304" s="510"/>
      <c r="C304" s="510"/>
      <c r="D304" s="510"/>
      <c r="E304" s="510"/>
      <c r="F304" s="511"/>
      <c r="G304" s="511"/>
      <c r="H304" s="510"/>
      <c r="I304" s="510"/>
      <c r="J304" s="510"/>
      <c r="K304" s="510"/>
      <c r="L304" s="510"/>
      <c r="M304" s="510"/>
      <c r="N304" s="510"/>
      <c r="O304" s="510"/>
    </row>
    <row r="305" spans="1:15">
      <c r="A305" s="318" t="s">
        <v>505</v>
      </c>
      <c r="B305" s="510"/>
      <c r="C305" s="510"/>
      <c r="D305" s="510"/>
      <c r="E305" s="510"/>
      <c r="F305" s="511"/>
      <c r="G305" s="511"/>
      <c r="H305" s="510"/>
      <c r="I305" s="510"/>
      <c r="J305" s="510"/>
      <c r="K305" s="510"/>
      <c r="L305" s="510"/>
      <c r="M305" s="510"/>
      <c r="N305" s="510"/>
      <c r="O305" s="510"/>
    </row>
    <row r="306" spans="1:15" s="216" customFormat="1">
      <c r="A306" s="318" t="s">
        <v>506</v>
      </c>
      <c r="B306" s="510"/>
      <c r="C306" s="510"/>
      <c r="D306" s="510"/>
      <c r="E306" s="510"/>
      <c r="F306" s="511"/>
      <c r="G306" s="511"/>
      <c r="H306" s="510"/>
      <c r="I306" s="510"/>
      <c r="J306" s="510"/>
      <c r="K306" s="510"/>
      <c r="L306" s="510"/>
      <c r="M306" s="510"/>
      <c r="N306" s="510"/>
      <c r="O306" s="510"/>
    </row>
    <row r="307" spans="1:15">
      <c r="A307" s="318" t="s">
        <v>507</v>
      </c>
      <c r="B307" s="510"/>
      <c r="C307" s="510"/>
      <c r="D307" s="510"/>
      <c r="E307" s="510"/>
      <c r="F307" s="511"/>
      <c r="G307" s="511"/>
      <c r="H307" s="510"/>
      <c r="I307" s="510"/>
      <c r="J307" s="510"/>
      <c r="K307" s="510"/>
      <c r="L307" s="510"/>
      <c r="M307" s="510"/>
      <c r="N307" s="510"/>
      <c r="O307" s="510"/>
    </row>
    <row r="308" spans="1:15">
      <c r="A308" s="318" t="s">
        <v>508</v>
      </c>
      <c r="B308" s="510"/>
      <c r="C308" s="510"/>
      <c r="D308" s="510"/>
      <c r="E308" s="510"/>
      <c r="F308" s="511"/>
      <c r="G308" s="511"/>
      <c r="H308" s="510"/>
      <c r="I308" s="510"/>
      <c r="J308" s="510"/>
      <c r="K308" s="510"/>
      <c r="L308" s="510"/>
      <c r="M308" s="510"/>
      <c r="N308" s="510"/>
      <c r="O308" s="510"/>
    </row>
    <row r="309" spans="1:15">
      <c r="A309" s="319" t="s">
        <v>509</v>
      </c>
      <c r="B309" s="512"/>
      <c r="C309" s="512"/>
      <c r="D309" s="512"/>
      <c r="E309" s="512"/>
      <c r="F309" s="513"/>
      <c r="G309" s="513"/>
      <c r="H309" s="512"/>
      <c r="I309" s="512"/>
      <c r="J309" s="512"/>
      <c r="K309" s="512"/>
      <c r="L309" s="512"/>
      <c r="M309" s="512"/>
      <c r="N309" s="512"/>
      <c r="O309" s="512"/>
    </row>
    <row r="310" spans="1:15">
      <c r="A310" s="317"/>
      <c r="B310" s="322"/>
      <c r="C310" s="322"/>
      <c r="D310" s="322"/>
      <c r="E310" s="322"/>
      <c r="F310" s="322"/>
      <c r="G310" s="322"/>
      <c r="H310" s="322"/>
      <c r="I310" s="322"/>
      <c r="J310" s="216"/>
      <c r="K310" s="216"/>
      <c r="L310" s="322"/>
      <c r="M310" s="322"/>
      <c r="N310" s="322"/>
      <c r="O310" s="322"/>
    </row>
    <row r="311" spans="1:15">
      <c r="A311" s="317" t="s">
        <v>510</v>
      </c>
      <c r="B311" s="316">
        <f t="shared" ref="B311:I311" si="29">SUM(B312:B326)</f>
        <v>0</v>
      </c>
      <c r="C311" s="316">
        <f t="shared" si="29"/>
        <v>0</v>
      </c>
      <c r="D311" s="316">
        <f t="shared" si="29"/>
        <v>0</v>
      </c>
      <c r="E311" s="316">
        <f t="shared" si="29"/>
        <v>0</v>
      </c>
      <c r="F311" s="321">
        <f t="shared" si="29"/>
        <v>0</v>
      </c>
      <c r="G311" s="321">
        <f t="shared" si="29"/>
        <v>0</v>
      </c>
      <c r="H311" s="316">
        <f t="shared" si="29"/>
        <v>0</v>
      </c>
      <c r="I311" s="316">
        <f t="shared" si="29"/>
        <v>0</v>
      </c>
      <c r="J311" s="216">
        <v>0</v>
      </c>
      <c r="K311" s="216">
        <v>4</v>
      </c>
      <c r="L311" s="316">
        <f t="shared" ref="L311:O311" si="30">SUM(L312:L326)</f>
        <v>0</v>
      </c>
      <c r="M311" s="316">
        <f t="shared" si="30"/>
        <v>0</v>
      </c>
      <c r="N311" s="316">
        <f t="shared" si="30"/>
        <v>0</v>
      </c>
      <c r="O311" s="316">
        <f t="shared" si="30"/>
        <v>0</v>
      </c>
    </row>
    <row r="312" spans="1:15">
      <c r="A312" s="318" t="s">
        <v>511</v>
      </c>
      <c r="B312" s="510"/>
      <c r="C312" s="510"/>
      <c r="D312" s="510"/>
      <c r="E312" s="510"/>
      <c r="F312" s="511"/>
      <c r="G312" s="511"/>
      <c r="H312" s="510"/>
      <c r="I312" s="510"/>
      <c r="J312" s="510"/>
      <c r="K312" s="510"/>
      <c r="L312" s="510"/>
      <c r="M312" s="510"/>
      <c r="N312" s="510"/>
      <c r="O312" s="510"/>
    </row>
    <row r="313" spans="1:15">
      <c r="A313" s="318" t="s">
        <v>512</v>
      </c>
      <c r="B313" s="510"/>
      <c r="C313" s="510"/>
      <c r="D313" s="510"/>
      <c r="E313" s="510"/>
      <c r="F313" s="511"/>
      <c r="G313" s="511"/>
      <c r="H313" s="510"/>
      <c r="I313" s="510"/>
      <c r="J313" s="510"/>
      <c r="K313" s="510"/>
      <c r="L313" s="510"/>
      <c r="M313" s="510"/>
      <c r="N313" s="510"/>
      <c r="O313" s="510"/>
    </row>
    <row r="314" spans="1:15">
      <c r="A314" s="318" t="s">
        <v>513</v>
      </c>
      <c r="B314" s="510"/>
      <c r="C314" s="510"/>
      <c r="D314" s="510"/>
      <c r="E314" s="510"/>
      <c r="F314" s="511"/>
      <c r="G314" s="511"/>
      <c r="H314" s="510"/>
      <c r="I314" s="510"/>
      <c r="J314" s="510"/>
      <c r="K314" s="510"/>
      <c r="L314" s="510"/>
      <c r="M314" s="510"/>
      <c r="N314" s="510"/>
      <c r="O314" s="510"/>
    </row>
    <row r="315" spans="1:15">
      <c r="A315" s="318" t="s">
        <v>514</v>
      </c>
      <c r="B315" s="510"/>
      <c r="C315" s="510"/>
      <c r="D315" s="510"/>
      <c r="E315" s="510"/>
      <c r="F315" s="511"/>
      <c r="G315" s="511"/>
      <c r="H315" s="510"/>
      <c r="I315" s="510"/>
      <c r="J315" s="510"/>
      <c r="K315" s="510"/>
      <c r="L315" s="510"/>
      <c r="M315" s="510"/>
      <c r="N315" s="510"/>
      <c r="O315" s="510"/>
    </row>
    <row r="316" spans="1:15">
      <c r="A316" s="318" t="s">
        <v>515</v>
      </c>
      <c r="B316" s="510"/>
      <c r="C316" s="510"/>
      <c r="D316" s="510"/>
      <c r="E316" s="510"/>
      <c r="F316" s="510"/>
      <c r="G316" s="510"/>
      <c r="H316" s="510"/>
      <c r="I316" s="510"/>
      <c r="J316" s="510"/>
      <c r="K316" s="510"/>
      <c r="L316" s="510"/>
      <c r="M316" s="510"/>
      <c r="N316" s="510"/>
      <c r="O316" s="510"/>
    </row>
    <row r="317" spans="1:15">
      <c r="A317" s="318" t="s">
        <v>516</v>
      </c>
      <c r="B317" s="510"/>
      <c r="C317" s="510"/>
      <c r="D317" s="510"/>
      <c r="E317" s="510"/>
      <c r="F317" s="510"/>
      <c r="G317" s="510"/>
      <c r="H317" s="510"/>
      <c r="I317" s="510"/>
      <c r="J317" s="510"/>
      <c r="K317" s="510"/>
      <c r="L317" s="510"/>
      <c r="M317" s="510"/>
      <c r="N317" s="510"/>
      <c r="O317" s="510"/>
    </row>
    <row r="318" spans="1:15">
      <c r="A318" s="318" t="s">
        <v>517</v>
      </c>
      <c r="B318" s="510"/>
      <c r="C318" s="510"/>
      <c r="D318" s="510"/>
      <c r="E318" s="510"/>
      <c r="F318" s="511"/>
      <c r="G318" s="511"/>
      <c r="H318" s="510"/>
      <c r="I318" s="510"/>
      <c r="J318" s="510"/>
      <c r="K318" s="510"/>
      <c r="L318" s="510"/>
      <c r="M318" s="510"/>
      <c r="N318" s="510"/>
      <c r="O318" s="510"/>
    </row>
    <row r="319" spans="1:15">
      <c r="A319" s="318" t="s">
        <v>518</v>
      </c>
      <c r="B319" s="510"/>
      <c r="C319" s="510"/>
      <c r="D319" s="510"/>
      <c r="E319" s="510"/>
      <c r="F319" s="511"/>
      <c r="G319" s="511"/>
      <c r="H319" s="510"/>
      <c r="I319" s="510"/>
      <c r="J319" s="510"/>
      <c r="K319" s="510"/>
      <c r="L319" s="510"/>
      <c r="M319" s="510"/>
      <c r="N319" s="510"/>
      <c r="O319" s="510"/>
    </row>
    <row r="320" spans="1:15">
      <c r="A320" s="318" t="s">
        <v>519</v>
      </c>
      <c r="B320" s="510"/>
      <c r="C320" s="510"/>
      <c r="D320" s="510"/>
      <c r="E320" s="510"/>
      <c r="F320" s="511"/>
      <c r="G320" s="511"/>
      <c r="H320" s="510"/>
      <c r="I320" s="510"/>
      <c r="J320" s="510"/>
      <c r="K320" s="510"/>
      <c r="L320" s="510"/>
      <c r="M320" s="510"/>
      <c r="N320" s="510"/>
      <c r="O320" s="510"/>
    </row>
    <row r="321" spans="1:15">
      <c r="A321" s="318" t="s">
        <v>520</v>
      </c>
      <c r="B321" s="510"/>
      <c r="C321" s="510"/>
      <c r="D321" s="510"/>
      <c r="E321" s="510"/>
      <c r="F321" s="511"/>
      <c r="G321" s="511"/>
      <c r="H321" s="510"/>
      <c r="I321" s="510"/>
      <c r="J321" s="510"/>
      <c r="K321" s="510"/>
      <c r="L321" s="510"/>
      <c r="M321" s="510"/>
      <c r="N321" s="510"/>
      <c r="O321" s="510"/>
    </row>
    <row r="322" spans="1:15">
      <c r="A322" s="318" t="s">
        <v>521</v>
      </c>
      <c r="B322" s="510"/>
      <c r="C322" s="510"/>
      <c r="D322" s="510"/>
      <c r="E322" s="510"/>
      <c r="F322" s="511"/>
      <c r="G322" s="511"/>
      <c r="H322" s="510"/>
      <c r="I322" s="510"/>
      <c r="J322" s="510"/>
      <c r="K322" s="510"/>
      <c r="L322" s="510"/>
      <c r="M322" s="510"/>
      <c r="N322" s="510"/>
      <c r="O322" s="510"/>
    </row>
    <row r="323" spans="1:15" s="216" customFormat="1">
      <c r="A323" s="318" t="s">
        <v>522</v>
      </c>
      <c r="B323" s="510"/>
      <c r="C323" s="510"/>
      <c r="D323" s="510"/>
      <c r="E323" s="510"/>
      <c r="F323" s="510"/>
      <c r="G323" s="510"/>
      <c r="H323" s="510"/>
      <c r="I323" s="510"/>
      <c r="J323" s="510"/>
      <c r="K323" s="510"/>
      <c r="L323" s="510"/>
      <c r="M323" s="510"/>
      <c r="N323" s="510"/>
      <c r="O323" s="510"/>
    </row>
    <row r="324" spans="1:15">
      <c r="A324" s="318" t="s">
        <v>523</v>
      </c>
      <c r="B324" s="510"/>
      <c r="C324" s="510"/>
      <c r="D324" s="510"/>
      <c r="E324" s="510"/>
      <c r="F324" s="511"/>
      <c r="G324" s="511"/>
      <c r="H324" s="510"/>
      <c r="I324" s="510"/>
      <c r="J324" s="510"/>
      <c r="K324" s="510"/>
      <c r="L324" s="510"/>
      <c r="M324" s="510"/>
      <c r="N324" s="510"/>
      <c r="O324" s="510"/>
    </row>
    <row r="325" spans="1:15">
      <c r="A325" s="318" t="s">
        <v>524</v>
      </c>
      <c r="B325" s="510"/>
      <c r="C325" s="510"/>
      <c r="D325" s="510"/>
      <c r="E325" s="510"/>
      <c r="F325" s="511"/>
      <c r="G325" s="511"/>
      <c r="H325" s="510"/>
      <c r="I325" s="510"/>
      <c r="J325" s="510"/>
      <c r="K325" s="510"/>
      <c r="L325" s="510"/>
      <c r="M325" s="510"/>
      <c r="N325" s="510"/>
      <c r="O325" s="510"/>
    </row>
    <row r="326" spans="1:15">
      <c r="A326" s="319" t="s">
        <v>525</v>
      </c>
      <c r="B326" s="512"/>
      <c r="C326" s="512"/>
      <c r="D326" s="512"/>
      <c r="E326" s="512"/>
      <c r="F326" s="513"/>
      <c r="G326" s="513"/>
      <c r="H326" s="512"/>
      <c r="I326" s="512"/>
      <c r="J326" s="512"/>
      <c r="K326" s="512"/>
      <c r="L326" s="512"/>
      <c r="M326" s="512"/>
      <c r="N326" s="512"/>
      <c r="O326" s="512"/>
    </row>
    <row r="327" spans="1:15">
      <c r="A327" s="317"/>
      <c r="B327" s="322"/>
      <c r="C327" s="322"/>
      <c r="D327" s="322"/>
      <c r="E327" s="322"/>
      <c r="F327" s="322"/>
      <c r="G327" s="322"/>
      <c r="H327" s="322"/>
      <c r="I327" s="322"/>
      <c r="J327" s="216"/>
      <c r="K327" s="216"/>
      <c r="L327" s="322"/>
      <c r="M327" s="322"/>
      <c r="N327" s="322"/>
      <c r="O327" s="322"/>
    </row>
    <row r="328" spans="1:15">
      <c r="A328" s="317" t="s">
        <v>526</v>
      </c>
      <c r="B328" s="316">
        <f t="shared" ref="B328:I328" si="31">SUM(B329:B341)</f>
        <v>0</v>
      </c>
      <c r="C328" s="316">
        <f t="shared" si="31"/>
        <v>0</v>
      </c>
      <c r="D328" s="316">
        <f t="shared" si="31"/>
        <v>0</v>
      </c>
      <c r="E328" s="316">
        <f t="shared" si="31"/>
        <v>0</v>
      </c>
      <c r="F328" s="321">
        <f t="shared" si="31"/>
        <v>0</v>
      </c>
      <c r="G328" s="321">
        <f t="shared" si="31"/>
        <v>0</v>
      </c>
      <c r="H328" s="316">
        <f t="shared" si="31"/>
        <v>0</v>
      </c>
      <c r="I328" s="316">
        <f t="shared" si="31"/>
        <v>0</v>
      </c>
      <c r="J328" s="216">
        <v>0</v>
      </c>
      <c r="K328" s="216">
        <v>1</v>
      </c>
      <c r="L328" s="316">
        <f t="shared" ref="L328:O328" si="32">SUM(L329:L341)</f>
        <v>0</v>
      </c>
      <c r="M328" s="316">
        <f t="shared" si="32"/>
        <v>0</v>
      </c>
      <c r="N328" s="316">
        <f t="shared" si="32"/>
        <v>0</v>
      </c>
      <c r="O328" s="316">
        <f t="shared" si="32"/>
        <v>0</v>
      </c>
    </row>
    <row r="329" spans="1:15">
      <c r="A329" s="318" t="s">
        <v>527</v>
      </c>
      <c r="B329" s="510"/>
      <c r="C329" s="510"/>
      <c r="D329" s="510"/>
      <c r="E329" s="510"/>
      <c r="F329" s="511"/>
      <c r="G329" s="511"/>
      <c r="H329" s="510"/>
      <c r="I329" s="510"/>
      <c r="J329" s="510"/>
      <c r="K329" s="510"/>
      <c r="L329" s="510"/>
      <c r="M329" s="510"/>
      <c r="N329" s="510"/>
      <c r="O329" s="510"/>
    </row>
    <row r="330" spans="1:15">
      <c r="A330" s="318" t="s">
        <v>528</v>
      </c>
      <c r="B330" s="510"/>
      <c r="C330" s="510"/>
      <c r="D330" s="510"/>
      <c r="E330" s="510"/>
      <c r="F330" s="511"/>
      <c r="G330" s="511"/>
      <c r="H330" s="510"/>
      <c r="I330" s="510"/>
      <c r="J330" s="510"/>
      <c r="K330" s="510"/>
      <c r="L330" s="510"/>
      <c r="M330" s="510"/>
      <c r="N330" s="510"/>
      <c r="O330" s="510"/>
    </row>
    <row r="331" spans="1:15">
      <c r="A331" s="318" t="s">
        <v>529</v>
      </c>
      <c r="B331" s="510"/>
      <c r="C331" s="510"/>
      <c r="D331" s="510"/>
      <c r="E331" s="510"/>
      <c r="F331" s="511"/>
      <c r="G331" s="511"/>
      <c r="H331" s="510"/>
      <c r="I331" s="510"/>
      <c r="J331" s="510"/>
      <c r="K331" s="510"/>
      <c r="L331" s="510"/>
      <c r="M331" s="510"/>
      <c r="N331" s="510"/>
      <c r="O331" s="510"/>
    </row>
    <row r="332" spans="1:15">
      <c r="A332" s="318" t="s">
        <v>530</v>
      </c>
      <c r="B332" s="510"/>
      <c r="C332" s="510"/>
      <c r="D332" s="510"/>
      <c r="E332" s="510"/>
      <c r="F332" s="511"/>
      <c r="G332" s="511"/>
      <c r="H332" s="510"/>
      <c r="I332" s="510"/>
      <c r="J332" s="510"/>
      <c r="K332" s="510"/>
      <c r="L332" s="510"/>
      <c r="M332" s="510"/>
      <c r="N332" s="510"/>
      <c r="O332" s="510"/>
    </row>
    <row r="333" spans="1:15">
      <c r="A333" s="318" t="s">
        <v>531</v>
      </c>
      <c r="B333" s="510"/>
      <c r="C333" s="510"/>
      <c r="D333" s="510"/>
      <c r="E333" s="510"/>
      <c r="F333" s="511"/>
      <c r="G333" s="511"/>
      <c r="H333" s="510"/>
      <c r="I333" s="510"/>
      <c r="J333" s="510"/>
      <c r="K333" s="510"/>
      <c r="L333" s="510"/>
      <c r="M333" s="510"/>
      <c r="N333" s="510"/>
      <c r="O333" s="510"/>
    </row>
    <row r="334" spans="1:15">
      <c r="A334" s="318" t="s">
        <v>532</v>
      </c>
      <c r="B334" s="510"/>
      <c r="C334" s="510"/>
      <c r="D334" s="510"/>
      <c r="E334" s="510"/>
      <c r="F334" s="510"/>
      <c r="G334" s="510"/>
      <c r="H334" s="510"/>
      <c r="I334" s="510"/>
      <c r="J334" s="510"/>
      <c r="K334" s="510"/>
      <c r="L334" s="510"/>
      <c r="M334" s="510"/>
      <c r="N334" s="510"/>
      <c r="O334" s="510"/>
    </row>
    <row r="335" spans="1:15">
      <c r="A335" s="318" t="s">
        <v>533</v>
      </c>
      <c r="B335" s="510"/>
      <c r="C335" s="510"/>
      <c r="D335" s="510"/>
      <c r="E335" s="510"/>
      <c r="F335" s="510"/>
      <c r="G335" s="510"/>
      <c r="H335" s="510"/>
      <c r="I335" s="510"/>
      <c r="J335" s="510"/>
      <c r="K335" s="510"/>
      <c r="L335" s="510"/>
      <c r="M335" s="510"/>
      <c r="N335" s="510"/>
      <c r="O335" s="510"/>
    </row>
    <row r="336" spans="1:15">
      <c r="A336" s="318" t="s">
        <v>534</v>
      </c>
      <c r="B336" s="510"/>
      <c r="C336" s="510"/>
      <c r="D336" s="510"/>
      <c r="E336" s="510"/>
      <c r="F336" s="510"/>
      <c r="G336" s="510"/>
      <c r="H336" s="510"/>
      <c r="I336" s="510"/>
      <c r="J336" s="510"/>
      <c r="K336" s="510"/>
      <c r="L336" s="510"/>
      <c r="M336" s="510"/>
      <c r="N336" s="510"/>
      <c r="O336" s="510"/>
    </row>
    <row r="337" spans="1:16">
      <c r="A337" s="318" t="s">
        <v>535</v>
      </c>
      <c r="B337" s="510"/>
      <c r="C337" s="510"/>
      <c r="D337" s="510"/>
      <c r="E337" s="510"/>
      <c r="F337" s="511"/>
      <c r="G337" s="511"/>
      <c r="H337" s="510"/>
      <c r="I337" s="510"/>
      <c r="J337" s="510"/>
      <c r="K337" s="510"/>
      <c r="L337" s="510"/>
      <c r="M337" s="510"/>
      <c r="N337" s="510"/>
      <c r="O337" s="510"/>
    </row>
    <row r="338" spans="1:16" s="216" customFormat="1">
      <c r="A338" s="318" t="s">
        <v>536</v>
      </c>
      <c r="B338" s="510"/>
      <c r="C338" s="510"/>
      <c r="D338" s="510"/>
      <c r="E338" s="510"/>
      <c r="F338" s="511"/>
      <c r="G338" s="511"/>
      <c r="H338" s="510"/>
      <c r="I338" s="510"/>
      <c r="J338" s="510"/>
      <c r="K338" s="510"/>
      <c r="L338" s="510"/>
      <c r="M338" s="510"/>
      <c r="N338" s="510"/>
      <c r="O338" s="510"/>
    </row>
    <row r="339" spans="1:16">
      <c r="A339" s="318" t="s">
        <v>537</v>
      </c>
      <c r="B339" s="510"/>
      <c r="C339" s="510"/>
      <c r="D339" s="510"/>
      <c r="E339" s="510"/>
      <c r="F339" s="511"/>
      <c r="G339" s="511"/>
      <c r="H339" s="510"/>
      <c r="I339" s="510"/>
      <c r="J339" s="510"/>
      <c r="K339" s="510"/>
      <c r="L339" s="510"/>
      <c r="M339" s="510"/>
      <c r="N339" s="510"/>
      <c r="O339" s="510"/>
    </row>
    <row r="340" spans="1:16">
      <c r="A340" s="318" t="s">
        <v>538</v>
      </c>
      <c r="B340" s="510"/>
      <c r="C340" s="510"/>
      <c r="D340" s="510"/>
      <c r="E340" s="510"/>
      <c r="F340" s="511"/>
      <c r="G340" s="511"/>
      <c r="H340" s="510"/>
      <c r="I340" s="510"/>
      <c r="J340" s="510"/>
      <c r="K340" s="510"/>
      <c r="L340" s="510"/>
      <c r="M340" s="510"/>
      <c r="N340" s="510"/>
      <c r="O340" s="510"/>
    </row>
    <row r="341" spans="1:16">
      <c r="A341" s="319" t="s">
        <v>484</v>
      </c>
      <c r="B341" s="512"/>
      <c r="C341" s="512"/>
      <c r="D341" s="512"/>
      <c r="E341" s="512"/>
      <c r="F341" s="513"/>
      <c r="G341" s="513"/>
      <c r="H341" s="512"/>
      <c r="I341" s="512"/>
      <c r="J341" s="512"/>
      <c r="K341" s="512"/>
      <c r="L341" s="512"/>
      <c r="M341" s="512"/>
      <c r="N341" s="512"/>
      <c r="O341" s="512"/>
    </row>
    <row r="342" spans="1:16">
      <c r="A342" s="317"/>
      <c r="B342" s="322"/>
      <c r="C342" s="322"/>
      <c r="D342" s="322"/>
      <c r="E342" s="322"/>
      <c r="F342" s="322"/>
      <c r="G342" s="322"/>
      <c r="H342" s="322"/>
      <c r="I342" s="322"/>
      <c r="J342" s="216"/>
      <c r="K342" s="216"/>
      <c r="L342" s="322"/>
      <c r="M342" s="322"/>
      <c r="N342" s="322"/>
      <c r="O342" s="322"/>
    </row>
    <row r="343" spans="1:16">
      <c r="A343" s="317" t="s">
        <v>539</v>
      </c>
      <c r="B343" s="316">
        <f t="shared" ref="B343:O343" si="33">SUM(B344:B347)</f>
        <v>0</v>
      </c>
      <c r="C343" s="316">
        <f t="shared" si="33"/>
        <v>0</v>
      </c>
      <c r="D343" s="316">
        <f t="shared" si="33"/>
        <v>0</v>
      </c>
      <c r="E343" s="316">
        <f t="shared" si="33"/>
        <v>0</v>
      </c>
      <c r="F343" s="321">
        <f t="shared" si="33"/>
        <v>0</v>
      </c>
      <c r="G343" s="321">
        <f t="shared" si="33"/>
        <v>0</v>
      </c>
      <c r="H343" s="316">
        <f t="shared" si="33"/>
        <v>0</v>
      </c>
      <c r="I343" s="316">
        <f t="shared" si="33"/>
        <v>0</v>
      </c>
      <c r="J343" s="316">
        <f t="shared" si="33"/>
        <v>0</v>
      </c>
      <c r="K343" s="316">
        <f t="shared" si="33"/>
        <v>0</v>
      </c>
      <c r="L343" s="316">
        <f t="shared" si="33"/>
        <v>0</v>
      </c>
      <c r="M343" s="316">
        <f t="shared" si="33"/>
        <v>0</v>
      </c>
      <c r="N343" s="316">
        <f t="shared" si="33"/>
        <v>0</v>
      </c>
      <c r="O343" s="316">
        <f t="shared" si="33"/>
        <v>0</v>
      </c>
    </row>
    <row r="344" spans="1:16" s="216" customFormat="1">
      <c r="A344" s="318" t="s">
        <v>540</v>
      </c>
      <c r="B344" s="510"/>
      <c r="C344" s="510"/>
      <c r="D344" s="510"/>
      <c r="E344" s="510"/>
      <c r="F344" s="511"/>
      <c r="G344" s="511"/>
      <c r="H344" s="510"/>
      <c r="I344" s="510"/>
      <c r="J344" s="510"/>
      <c r="K344" s="510"/>
      <c r="L344" s="510"/>
      <c r="M344" s="510"/>
      <c r="N344" s="510"/>
      <c r="O344" s="510"/>
      <c r="P344" s="327"/>
    </row>
    <row r="345" spans="1:16">
      <c r="A345" s="318" t="s">
        <v>541</v>
      </c>
      <c r="B345" s="510"/>
      <c r="C345" s="510"/>
      <c r="D345" s="510"/>
      <c r="E345" s="510"/>
      <c r="F345" s="511"/>
      <c r="G345" s="511"/>
      <c r="H345" s="510"/>
      <c r="I345" s="510"/>
      <c r="J345" s="510"/>
      <c r="K345" s="510"/>
      <c r="L345" s="510"/>
      <c r="M345" s="510"/>
      <c r="N345" s="510"/>
      <c r="O345" s="510"/>
    </row>
    <row r="346" spans="1:16">
      <c r="A346" s="318" t="s">
        <v>542</v>
      </c>
      <c r="B346" s="510"/>
      <c r="C346" s="510"/>
      <c r="D346" s="510"/>
      <c r="E346" s="510"/>
      <c r="F346" s="511"/>
      <c r="G346" s="511"/>
      <c r="H346" s="510"/>
      <c r="I346" s="510"/>
      <c r="J346" s="510"/>
      <c r="K346" s="510"/>
      <c r="L346" s="510"/>
      <c r="M346" s="510"/>
      <c r="N346" s="510"/>
      <c r="O346" s="510"/>
    </row>
    <row r="347" spans="1:16">
      <c r="A347" s="319" t="s">
        <v>543</v>
      </c>
      <c r="B347" s="512"/>
      <c r="C347" s="512"/>
      <c r="D347" s="512"/>
      <c r="E347" s="512"/>
      <c r="F347" s="513"/>
      <c r="G347" s="513"/>
      <c r="H347" s="512"/>
      <c r="I347" s="512"/>
      <c r="J347" s="512"/>
      <c r="K347" s="512"/>
      <c r="L347" s="512"/>
      <c r="M347" s="512"/>
      <c r="N347" s="512"/>
      <c r="O347" s="512"/>
    </row>
    <row r="348" spans="1:16">
      <c r="A348" s="317"/>
      <c r="B348" s="322"/>
      <c r="C348" s="322"/>
      <c r="D348" s="322"/>
      <c r="E348" s="322"/>
      <c r="F348" s="322"/>
      <c r="G348" s="322"/>
      <c r="H348" s="322"/>
      <c r="I348" s="322"/>
      <c r="J348" s="216"/>
      <c r="K348" s="216"/>
      <c r="L348" s="322"/>
      <c r="M348" s="322"/>
      <c r="N348" s="322"/>
      <c r="O348" s="322"/>
    </row>
    <row r="349" spans="1:16">
      <c r="A349" s="317" t="s">
        <v>544</v>
      </c>
      <c r="B349" s="316">
        <f t="shared" ref="B349:O349" si="34">SUM(B350:B358)</f>
        <v>0</v>
      </c>
      <c r="C349" s="316">
        <f t="shared" si="34"/>
        <v>0</v>
      </c>
      <c r="D349" s="316">
        <f t="shared" si="34"/>
        <v>0</v>
      </c>
      <c r="E349" s="316">
        <f t="shared" si="34"/>
        <v>0</v>
      </c>
      <c r="F349" s="321">
        <f t="shared" si="34"/>
        <v>0</v>
      </c>
      <c r="G349" s="321">
        <f t="shared" si="34"/>
        <v>0</v>
      </c>
      <c r="H349" s="316">
        <f t="shared" si="34"/>
        <v>0</v>
      </c>
      <c r="I349" s="316">
        <f t="shared" si="34"/>
        <v>0</v>
      </c>
      <c r="J349" s="316">
        <f t="shared" si="34"/>
        <v>0</v>
      </c>
      <c r="K349" s="316">
        <f t="shared" si="34"/>
        <v>0</v>
      </c>
      <c r="L349" s="316">
        <f t="shared" si="34"/>
        <v>0</v>
      </c>
      <c r="M349" s="316">
        <f t="shared" si="34"/>
        <v>0</v>
      </c>
      <c r="N349" s="316">
        <f t="shared" si="34"/>
        <v>0</v>
      </c>
      <c r="O349" s="316">
        <f t="shared" si="34"/>
        <v>0</v>
      </c>
    </row>
    <row r="350" spans="1:16">
      <c r="A350" s="318" t="s">
        <v>545</v>
      </c>
      <c r="B350" s="510"/>
      <c r="C350" s="510"/>
      <c r="D350" s="510"/>
      <c r="E350" s="510"/>
      <c r="F350" s="510"/>
      <c r="G350" s="510"/>
      <c r="H350" s="510"/>
      <c r="I350" s="510"/>
      <c r="J350" s="510"/>
      <c r="K350" s="510"/>
      <c r="L350" s="510"/>
      <c r="M350" s="510"/>
      <c r="N350" s="510"/>
      <c r="O350" s="510"/>
    </row>
    <row r="351" spans="1:16">
      <c r="A351" s="318" t="s">
        <v>546</v>
      </c>
      <c r="B351" s="510"/>
      <c r="C351" s="510"/>
      <c r="D351" s="510"/>
      <c r="E351" s="510"/>
      <c r="F351" s="510"/>
      <c r="G351" s="510"/>
      <c r="H351" s="510"/>
      <c r="I351" s="510"/>
      <c r="J351" s="510"/>
      <c r="K351" s="510"/>
      <c r="L351" s="510"/>
      <c r="M351" s="510"/>
      <c r="N351" s="510"/>
      <c r="O351" s="510"/>
    </row>
    <row r="352" spans="1:16">
      <c r="A352" s="318" t="s">
        <v>547</v>
      </c>
      <c r="B352" s="510"/>
      <c r="C352" s="510"/>
      <c r="D352" s="510"/>
      <c r="E352" s="510"/>
      <c r="F352" s="511"/>
      <c r="G352" s="511"/>
      <c r="H352" s="510"/>
      <c r="I352" s="510"/>
      <c r="J352" s="510"/>
      <c r="K352" s="510"/>
      <c r="L352" s="510"/>
      <c r="M352" s="510"/>
      <c r="N352" s="510"/>
      <c r="O352" s="510"/>
    </row>
    <row r="353" spans="1:16">
      <c r="A353" s="318" t="s">
        <v>548</v>
      </c>
      <c r="B353" s="510"/>
      <c r="C353" s="510"/>
      <c r="D353" s="510"/>
      <c r="E353" s="510"/>
      <c r="F353" s="511"/>
      <c r="G353" s="511"/>
      <c r="H353" s="510"/>
      <c r="I353" s="510"/>
      <c r="J353" s="510"/>
      <c r="K353" s="510"/>
      <c r="L353" s="510"/>
      <c r="M353" s="510"/>
      <c r="N353" s="510"/>
      <c r="O353" s="510"/>
    </row>
    <row r="354" spans="1:16">
      <c r="A354" s="318" t="s">
        <v>549</v>
      </c>
      <c r="B354" s="510"/>
      <c r="C354" s="510"/>
      <c r="D354" s="510"/>
      <c r="E354" s="510"/>
      <c r="F354" s="511"/>
      <c r="G354" s="511"/>
      <c r="H354" s="510"/>
      <c r="I354" s="510"/>
      <c r="J354" s="510"/>
      <c r="K354" s="510"/>
      <c r="L354" s="510"/>
      <c r="M354" s="510"/>
      <c r="N354" s="510"/>
      <c r="O354" s="510"/>
    </row>
    <row r="355" spans="1:16" s="216" customFormat="1">
      <c r="A355" s="318" t="s">
        <v>550</v>
      </c>
      <c r="B355" s="510"/>
      <c r="C355" s="510"/>
      <c r="D355" s="510"/>
      <c r="E355" s="510"/>
      <c r="F355" s="511"/>
      <c r="G355" s="511"/>
      <c r="H355" s="510"/>
      <c r="I355" s="510"/>
      <c r="J355" s="510"/>
      <c r="K355" s="510"/>
      <c r="L355" s="510"/>
      <c r="M355" s="510"/>
      <c r="N355" s="510"/>
      <c r="O355" s="510"/>
      <c r="P355" s="327"/>
    </row>
    <row r="356" spans="1:16">
      <c r="A356" s="318" t="s">
        <v>551</v>
      </c>
      <c r="B356" s="510"/>
      <c r="C356" s="510"/>
      <c r="D356" s="510"/>
      <c r="E356" s="510"/>
      <c r="F356" s="511"/>
      <c r="G356" s="511"/>
      <c r="H356" s="510"/>
      <c r="I356" s="510"/>
      <c r="J356" s="510"/>
      <c r="K356" s="510"/>
      <c r="L356" s="510"/>
      <c r="M356" s="510"/>
      <c r="N356" s="510"/>
      <c r="O356" s="510"/>
    </row>
    <row r="357" spans="1:16">
      <c r="A357" s="318" t="s">
        <v>552</v>
      </c>
      <c r="B357" s="510"/>
      <c r="C357" s="510"/>
      <c r="D357" s="510"/>
      <c r="E357" s="510"/>
      <c r="F357" s="510"/>
      <c r="G357" s="510"/>
      <c r="H357" s="510"/>
      <c r="I357" s="510"/>
      <c r="J357" s="510"/>
      <c r="K357" s="510"/>
      <c r="L357" s="510"/>
      <c r="M357" s="510"/>
      <c r="N357" s="510"/>
      <c r="O357" s="510"/>
    </row>
    <row r="358" spans="1:16">
      <c r="A358" s="319" t="s">
        <v>553</v>
      </c>
      <c r="B358" s="512"/>
      <c r="C358" s="512"/>
      <c r="D358" s="512"/>
      <c r="E358" s="512"/>
      <c r="F358" s="512"/>
      <c r="G358" s="512"/>
      <c r="H358" s="512"/>
      <c r="I358" s="512"/>
      <c r="J358" s="512"/>
      <c r="K358" s="512"/>
      <c r="L358" s="512"/>
      <c r="M358" s="512"/>
      <c r="N358" s="512"/>
      <c r="O358" s="512"/>
    </row>
    <row r="359" spans="1:16">
      <c r="A359" s="317"/>
      <c r="B359" s="322"/>
      <c r="C359" s="322"/>
      <c r="D359" s="322"/>
      <c r="E359" s="322"/>
      <c r="F359" s="322"/>
      <c r="G359" s="322"/>
      <c r="H359" s="322"/>
      <c r="I359" s="322"/>
      <c r="J359" s="322"/>
      <c r="K359" s="322"/>
      <c r="L359" s="322"/>
      <c r="M359" s="322"/>
      <c r="N359" s="322"/>
      <c r="O359" s="322"/>
    </row>
    <row r="360" spans="1:16">
      <c r="A360" s="317" t="s">
        <v>554</v>
      </c>
      <c r="B360" s="316">
        <f t="shared" ref="B360:I360" si="35">SUM(B361:B368)</f>
        <v>0</v>
      </c>
      <c r="C360" s="316">
        <f t="shared" si="35"/>
        <v>0</v>
      </c>
      <c r="D360" s="316">
        <f t="shared" si="35"/>
        <v>0</v>
      </c>
      <c r="E360" s="316">
        <f t="shared" si="35"/>
        <v>0</v>
      </c>
      <c r="F360" s="316">
        <f t="shared" si="35"/>
        <v>0</v>
      </c>
      <c r="G360" s="316">
        <f t="shared" si="35"/>
        <v>0</v>
      </c>
      <c r="H360" s="316">
        <f t="shared" si="35"/>
        <v>0</v>
      </c>
      <c r="I360" s="316">
        <f t="shared" si="35"/>
        <v>0</v>
      </c>
      <c r="J360" s="316">
        <v>0</v>
      </c>
      <c r="K360" s="316">
        <v>0</v>
      </c>
      <c r="L360" s="316">
        <f t="shared" ref="L360:O360" si="36">SUM(L361:L368)</f>
        <v>0</v>
      </c>
      <c r="M360" s="316">
        <f t="shared" si="36"/>
        <v>0</v>
      </c>
      <c r="N360" s="316">
        <f t="shared" si="36"/>
        <v>0</v>
      </c>
      <c r="O360" s="316">
        <f t="shared" si="36"/>
        <v>0</v>
      </c>
    </row>
    <row r="361" spans="1:16">
      <c r="A361" s="318" t="s">
        <v>555</v>
      </c>
      <c r="B361" s="510"/>
      <c r="C361" s="510"/>
      <c r="D361" s="510"/>
      <c r="E361" s="510"/>
      <c r="F361" s="511"/>
      <c r="G361" s="511"/>
      <c r="H361" s="510"/>
      <c r="I361" s="510"/>
      <c r="J361" s="510"/>
      <c r="K361" s="510"/>
      <c r="L361" s="510"/>
      <c r="M361" s="510"/>
      <c r="N361" s="510"/>
      <c r="O361" s="510"/>
    </row>
    <row r="362" spans="1:16">
      <c r="A362" s="318" t="s">
        <v>556</v>
      </c>
      <c r="B362" s="510"/>
      <c r="C362" s="510"/>
      <c r="D362" s="510"/>
      <c r="E362" s="510"/>
      <c r="F362" s="511"/>
      <c r="G362" s="511"/>
      <c r="H362" s="510"/>
      <c r="I362" s="510"/>
      <c r="J362" s="510"/>
      <c r="K362" s="510"/>
      <c r="L362" s="510"/>
      <c r="M362" s="510"/>
      <c r="N362" s="510"/>
      <c r="O362" s="510"/>
    </row>
    <row r="363" spans="1:16">
      <c r="A363" s="318" t="s">
        <v>557</v>
      </c>
      <c r="B363" s="510"/>
      <c r="C363" s="510"/>
      <c r="D363" s="510"/>
      <c r="E363" s="510"/>
      <c r="F363" s="511"/>
      <c r="G363" s="511"/>
      <c r="H363" s="510"/>
      <c r="I363" s="510"/>
      <c r="J363" s="510"/>
      <c r="K363" s="510"/>
      <c r="L363" s="510"/>
      <c r="M363" s="510"/>
      <c r="N363" s="510"/>
      <c r="O363" s="510"/>
    </row>
    <row r="364" spans="1:16">
      <c r="A364" s="318" t="s">
        <v>558</v>
      </c>
      <c r="B364" s="510"/>
      <c r="C364" s="510"/>
      <c r="D364" s="510"/>
      <c r="E364" s="510"/>
      <c r="F364" s="511"/>
      <c r="G364" s="511"/>
      <c r="H364" s="510"/>
      <c r="I364" s="510"/>
      <c r="J364" s="510"/>
      <c r="K364" s="510"/>
      <c r="L364" s="510"/>
      <c r="M364" s="510"/>
      <c r="N364" s="510"/>
      <c r="O364" s="510"/>
    </row>
    <row r="365" spans="1:16" s="216" customFormat="1">
      <c r="A365" s="318" t="s">
        <v>532</v>
      </c>
      <c r="B365" s="510"/>
      <c r="C365" s="510"/>
      <c r="D365" s="510"/>
      <c r="E365" s="510"/>
      <c r="F365" s="511"/>
      <c r="G365" s="511"/>
      <c r="H365" s="510"/>
      <c r="I365" s="510"/>
      <c r="J365" s="510"/>
      <c r="K365" s="510"/>
      <c r="L365" s="510"/>
      <c r="M365" s="510"/>
      <c r="N365" s="510"/>
      <c r="O365" s="510"/>
    </row>
    <row r="366" spans="1:16">
      <c r="A366" s="323" t="s">
        <v>559</v>
      </c>
      <c r="B366" s="510"/>
      <c r="C366" s="510"/>
      <c r="D366" s="510"/>
      <c r="E366" s="510"/>
      <c r="F366" s="511"/>
      <c r="G366" s="511"/>
      <c r="H366" s="510"/>
      <c r="I366" s="510"/>
      <c r="J366" s="510"/>
      <c r="K366" s="510"/>
      <c r="L366" s="510"/>
      <c r="M366" s="510"/>
      <c r="N366" s="510"/>
      <c r="O366" s="510"/>
    </row>
    <row r="367" spans="1:16">
      <c r="A367" s="318" t="s">
        <v>560</v>
      </c>
      <c r="B367" s="510"/>
      <c r="C367" s="510"/>
      <c r="D367" s="510"/>
      <c r="E367" s="511"/>
      <c r="F367" s="511"/>
      <c r="G367" s="511"/>
      <c r="H367" s="510"/>
      <c r="I367" s="510"/>
      <c r="J367" s="510"/>
      <c r="K367" s="510"/>
      <c r="L367" s="510"/>
      <c r="M367" s="510"/>
      <c r="N367" s="510"/>
      <c r="O367" s="510"/>
    </row>
    <row r="368" spans="1:16">
      <c r="A368" s="319" t="s">
        <v>561</v>
      </c>
      <c r="B368" s="512"/>
      <c r="C368" s="512"/>
      <c r="D368" s="512"/>
      <c r="E368" s="512"/>
      <c r="F368" s="512"/>
      <c r="G368" s="512"/>
      <c r="H368" s="512"/>
      <c r="I368" s="512"/>
      <c r="J368" s="512"/>
      <c r="K368" s="512"/>
      <c r="L368" s="512"/>
      <c r="M368" s="512"/>
      <c r="N368" s="512"/>
      <c r="O368" s="512"/>
    </row>
    <row r="369" spans="1:15">
      <c r="A369" s="317"/>
      <c r="B369" s="322"/>
      <c r="C369" s="322"/>
      <c r="D369" s="322"/>
      <c r="E369" s="322"/>
      <c r="F369" s="322"/>
      <c r="G369" s="322"/>
      <c r="H369" s="322"/>
      <c r="I369" s="322"/>
      <c r="J369" s="216"/>
      <c r="K369" s="216"/>
      <c r="L369" s="322"/>
      <c r="M369" s="322"/>
      <c r="N369" s="322"/>
      <c r="O369" s="322"/>
    </row>
    <row r="370" spans="1:15">
      <c r="A370" s="317" t="s">
        <v>562</v>
      </c>
      <c r="B370" s="316">
        <f t="shared" ref="B370:O370" si="37">SUM(B371:B380)</f>
        <v>0</v>
      </c>
      <c r="C370" s="316">
        <f t="shared" si="37"/>
        <v>0</v>
      </c>
      <c r="D370" s="316">
        <f t="shared" si="37"/>
        <v>0</v>
      </c>
      <c r="E370" s="316">
        <f t="shared" si="37"/>
        <v>0</v>
      </c>
      <c r="F370" s="321">
        <f t="shared" si="37"/>
        <v>0</v>
      </c>
      <c r="G370" s="321">
        <f t="shared" si="37"/>
        <v>0</v>
      </c>
      <c r="H370" s="316">
        <f t="shared" si="37"/>
        <v>0</v>
      </c>
      <c r="I370" s="316">
        <f t="shared" si="37"/>
        <v>0</v>
      </c>
      <c r="J370" s="316">
        <f t="shared" si="37"/>
        <v>0</v>
      </c>
      <c r="K370" s="316">
        <f t="shared" si="37"/>
        <v>0</v>
      </c>
      <c r="L370" s="316">
        <f t="shared" si="37"/>
        <v>0</v>
      </c>
      <c r="M370" s="316">
        <f t="shared" si="37"/>
        <v>0</v>
      </c>
      <c r="N370" s="316">
        <f t="shared" si="37"/>
        <v>0</v>
      </c>
      <c r="O370" s="316">
        <f t="shared" si="37"/>
        <v>0</v>
      </c>
    </row>
    <row r="371" spans="1:15">
      <c r="A371" s="318" t="s">
        <v>517</v>
      </c>
      <c r="B371" s="510"/>
      <c r="C371" s="510"/>
      <c r="D371" s="510"/>
      <c r="E371" s="510"/>
      <c r="F371" s="511"/>
      <c r="G371" s="511"/>
      <c r="H371" s="510"/>
      <c r="I371" s="510"/>
      <c r="J371" s="510"/>
      <c r="K371" s="510"/>
      <c r="L371" s="510"/>
      <c r="M371" s="510"/>
      <c r="N371" s="510"/>
      <c r="O371" s="510"/>
    </row>
    <row r="372" spans="1:15">
      <c r="A372" s="318" t="s">
        <v>563</v>
      </c>
      <c r="B372" s="510"/>
      <c r="C372" s="510"/>
      <c r="D372" s="510"/>
      <c r="E372" s="510"/>
      <c r="F372" s="511"/>
      <c r="G372" s="511"/>
      <c r="H372" s="510"/>
      <c r="I372" s="510"/>
      <c r="J372" s="510"/>
      <c r="K372" s="510"/>
      <c r="L372" s="510"/>
      <c r="M372" s="510"/>
      <c r="N372" s="510"/>
      <c r="O372" s="510"/>
    </row>
    <row r="373" spans="1:15">
      <c r="A373" s="318" t="s">
        <v>564</v>
      </c>
      <c r="B373" s="510"/>
      <c r="C373" s="510"/>
      <c r="D373" s="510"/>
      <c r="E373" s="510"/>
      <c r="F373" s="511"/>
      <c r="G373" s="511"/>
      <c r="H373" s="510"/>
      <c r="I373" s="510"/>
      <c r="J373" s="510"/>
      <c r="K373" s="510"/>
      <c r="L373" s="510"/>
      <c r="M373" s="510"/>
      <c r="N373" s="510"/>
      <c r="O373" s="510"/>
    </row>
    <row r="374" spans="1:15">
      <c r="A374" s="318" t="s">
        <v>565</v>
      </c>
      <c r="B374" s="510"/>
      <c r="C374" s="510"/>
      <c r="D374" s="510"/>
      <c r="E374" s="510"/>
      <c r="F374" s="511"/>
      <c r="G374" s="511"/>
      <c r="H374" s="510"/>
      <c r="I374" s="510"/>
      <c r="J374" s="510"/>
      <c r="K374" s="510"/>
      <c r="L374" s="510"/>
      <c r="M374" s="510"/>
      <c r="N374" s="510"/>
      <c r="O374" s="510"/>
    </row>
    <row r="375" spans="1:15">
      <c r="A375" s="318" t="s">
        <v>566</v>
      </c>
      <c r="B375" s="510"/>
      <c r="C375" s="510"/>
      <c r="D375" s="510"/>
      <c r="E375" s="510"/>
      <c r="F375" s="511"/>
      <c r="G375" s="511"/>
      <c r="H375" s="510"/>
      <c r="I375" s="510"/>
      <c r="J375" s="510"/>
      <c r="K375" s="510"/>
      <c r="L375" s="510"/>
      <c r="M375" s="510"/>
      <c r="N375" s="510"/>
      <c r="O375" s="510"/>
    </row>
    <row r="376" spans="1:15">
      <c r="A376" s="323" t="s">
        <v>567</v>
      </c>
      <c r="B376" s="510"/>
      <c r="C376" s="510"/>
      <c r="D376" s="510"/>
      <c r="E376" s="510"/>
      <c r="F376" s="511"/>
      <c r="G376" s="511"/>
      <c r="H376" s="510"/>
      <c r="I376" s="510"/>
      <c r="J376" s="510"/>
      <c r="K376" s="510"/>
      <c r="L376" s="510"/>
      <c r="M376" s="510"/>
      <c r="N376" s="510"/>
      <c r="O376" s="510"/>
    </row>
    <row r="377" spans="1:15" s="216" customFormat="1">
      <c r="A377" s="323" t="s">
        <v>568</v>
      </c>
      <c r="B377" s="510"/>
      <c r="C377" s="510"/>
      <c r="D377" s="510"/>
      <c r="E377" s="510"/>
      <c r="F377" s="511"/>
      <c r="G377" s="511"/>
      <c r="H377" s="510"/>
      <c r="I377" s="510"/>
      <c r="J377" s="510"/>
      <c r="K377" s="510"/>
      <c r="L377" s="510"/>
      <c r="M377" s="510"/>
      <c r="N377" s="510"/>
      <c r="O377" s="510"/>
    </row>
    <row r="378" spans="1:15">
      <c r="A378" s="318" t="s">
        <v>457</v>
      </c>
      <c r="B378" s="510"/>
      <c r="C378" s="510"/>
      <c r="D378" s="510"/>
      <c r="E378" s="510"/>
      <c r="F378" s="511"/>
      <c r="G378" s="511"/>
      <c r="H378" s="510"/>
      <c r="I378" s="510"/>
      <c r="J378" s="510"/>
      <c r="K378" s="510"/>
      <c r="L378" s="510"/>
      <c r="M378" s="510"/>
      <c r="N378" s="510"/>
      <c r="O378" s="510"/>
    </row>
    <row r="379" spans="1:15">
      <c r="A379" s="318" t="s">
        <v>569</v>
      </c>
      <c r="B379" s="510"/>
      <c r="C379" s="510"/>
      <c r="D379" s="510"/>
      <c r="E379" s="510"/>
      <c r="F379" s="510"/>
      <c r="G379" s="510"/>
      <c r="H379" s="510"/>
      <c r="I379" s="510"/>
      <c r="J379" s="510"/>
      <c r="K379" s="510"/>
      <c r="L379" s="510"/>
      <c r="M379" s="510"/>
      <c r="N379" s="510"/>
      <c r="O379" s="510"/>
    </row>
    <row r="380" spans="1:15">
      <c r="A380" s="319" t="s">
        <v>570</v>
      </c>
      <c r="B380" s="512"/>
      <c r="C380" s="512"/>
      <c r="D380" s="512"/>
      <c r="E380" s="512"/>
      <c r="F380" s="512"/>
      <c r="G380" s="512"/>
      <c r="H380" s="512"/>
      <c r="I380" s="512"/>
      <c r="J380" s="512"/>
      <c r="K380" s="512"/>
      <c r="L380" s="512"/>
      <c r="M380" s="512"/>
      <c r="N380" s="512"/>
      <c r="O380" s="512"/>
    </row>
    <row r="381" spans="1:15">
      <c r="A381" s="317"/>
      <c r="B381" s="322"/>
      <c r="C381" s="322"/>
      <c r="D381" s="322"/>
      <c r="E381" s="322"/>
      <c r="F381" s="322"/>
      <c r="G381" s="322"/>
      <c r="H381" s="322"/>
      <c r="I381" s="322"/>
      <c r="J381" s="216"/>
      <c r="K381" s="216"/>
      <c r="L381" s="322"/>
      <c r="M381" s="322"/>
      <c r="N381" s="322"/>
      <c r="O381" s="322"/>
    </row>
    <row r="382" spans="1:15">
      <c r="A382" s="317" t="s">
        <v>571</v>
      </c>
      <c r="B382" s="316">
        <f t="shared" ref="B382:K382" si="38">SUM(B383:B387)</f>
        <v>0</v>
      </c>
      <c r="C382" s="316">
        <f t="shared" si="38"/>
        <v>0</v>
      </c>
      <c r="D382" s="316">
        <f t="shared" si="38"/>
        <v>0</v>
      </c>
      <c r="E382" s="316">
        <f t="shared" si="38"/>
        <v>0</v>
      </c>
      <c r="F382" s="321">
        <f t="shared" si="38"/>
        <v>0</v>
      </c>
      <c r="G382" s="321">
        <f t="shared" si="38"/>
        <v>0</v>
      </c>
      <c r="H382" s="316">
        <f t="shared" si="38"/>
        <v>0</v>
      </c>
      <c r="I382" s="316">
        <f t="shared" si="38"/>
        <v>0</v>
      </c>
      <c r="J382" s="316">
        <f t="shared" si="38"/>
        <v>0</v>
      </c>
      <c r="K382" s="316">
        <f t="shared" si="38"/>
        <v>0</v>
      </c>
      <c r="L382" s="316">
        <f>SUM(L383:L387)</f>
        <v>0</v>
      </c>
      <c r="M382" s="316">
        <f>SUM(M383:M387)</f>
        <v>0</v>
      </c>
      <c r="N382" s="316">
        <f>SUM(N383:N387)</f>
        <v>0</v>
      </c>
      <c r="O382" s="316">
        <f>SUM(O383:O387)</f>
        <v>0</v>
      </c>
    </row>
    <row r="383" spans="1:15">
      <c r="A383" s="318" t="s">
        <v>572</v>
      </c>
      <c r="B383" s="510"/>
      <c r="C383" s="510"/>
      <c r="D383" s="510"/>
      <c r="E383" s="510"/>
      <c r="F383" s="511"/>
      <c r="G383" s="511"/>
      <c r="H383" s="510"/>
      <c r="I383" s="510"/>
      <c r="J383" s="510"/>
      <c r="K383" s="510"/>
      <c r="L383" s="510"/>
      <c r="M383" s="510"/>
      <c r="N383" s="510"/>
      <c r="O383" s="510"/>
    </row>
    <row r="384" spans="1:15" s="216" customFormat="1">
      <c r="A384" s="318" t="s">
        <v>573</v>
      </c>
      <c r="B384" s="510"/>
      <c r="C384" s="510"/>
      <c r="D384" s="510"/>
      <c r="E384" s="510"/>
      <c r="F384" s="511"/>
      <c r="G384" s="511"/>
      <c r="H384" s="510"/>
      <c r="I384" s="510"/>
      <c r="J384" s="510"/>
      <c r="K384" s="510"/>
      <c r="L384" s="510"/>
      <c r="M384" s="510"/>
      <c r="N384" s="510"/>
      <c r="O384" s="510"/>
    </row>
    <row r="385" spans="1:15">
      <c r="A385" s="318" t="s">
        <v>574</v>
      </c>
      <c r="B385" s="510"/>
      <c r="C385" s="510"/>
      <c r="D385" s="510"/>
      <c r="E385" s="510"/>
      <c r="F385" s="511"/>
      <c r="G385" s="511"/>
      <c r="H385" s="510"/>
      <c r="I385" s="510"/>
      <c r="J385" s="510"/>
      <c r="K385" s="510"/>
      <c r="L385" s="510"/>
      <c r="M385" s="510"/>
      <c r="N385" s="510"/>
      <c r="O385" s="510"/>
    </row>
    <row r="386" spans="1:15">
      <c r="A386" s="318" t="s">
        <v>575</v>
      </c>
      <c r="B386" s="510"/>
      <c r="C386" s="510"/>
      <c r="D386" s="510"/>
      <c r="E386" s="510"/>
      <c r="F386" s="511"/>
      <c r="G386" s="511"/>
      <c r="H386" s="510"/>
      <c r="I386" s="510"/>
      <c r="J386" s="510"/>
      <c r="K386" s="510"/>
      <c r="L386" s="510"/>
      <c r="M386" s="510"/>
      <c r="N386" s="510"/>
      <c r="O386" s="510"/>
    </row>
    <row r="387" spans="1:15">
      <c r="A387" s="319" t="s">
        <v>576</v>
      </c>
      <c r="B387" s="512"/>
      <c r="C387" s="512"/>
      <c r="D387" s="512"/>
      <c r="E387" s="512"/>
      <c r="F387" s="513"/>
      <c r="G387" s="513"/>
      <c r="H387" s="512"/>
      <c r="I387" s="512"/>
      <c r="J387" s="512"/>
      <c r="K387" s="512"/>
      <c r="L387" s="512"/>
      <c r="M387" s="512"/>
      <c r="N387" s="512"/>
      <c r="O387" s="512"/>
    </row>
    <row r="388" spans="1:15">
      <c r="A388" s="317"/>
      <c r="B388" s="322"/>
      <c r="C388" s="322"/>
      <c r="D388" s="322"/>
      <c r="E388" s="322"/>
      <c r="F388" s="322"/>
      <c r="G388" s="322"/>
      <c r="H388" s="322"/>
      <c r="I388" s="322"/>
      <c r="J388" s="216"/>
      <c r="K388" s="216"/>
      <c r="L388" s="322"/>
      <c r="M388" s="322"/>
      <c r="N388" s="322"/>
      <c r="O388" s="322"/>
    </row>
    <row r="389" spans="1:15">
      <c r="A389" s="317" t="s">
        <v>577</v>
      </c>
      <c r="B389" s="316">
        <f t="shared" ref="B389:O389" si="39">SUM(B390:B397)</f>
        <v>0</v>
      </c>
      <c r="C389" s="316">
        <f t="shared" si="39"/>
        <v>0</v>
      </c>
      <c r="D389" s="316">
        <f t="shared" si="39"/>
        <v>0</v>
      </c>
      <c r="E389" s="316">
        <f t="shared" si="39"/>
        <v>0</v>
      </c>
      <c r="F389" s="316">
        <f t="shared" si="39"/>
        <v>0</v>
      </c>
      <c r="G389" s="316">
        <f t="shared" si="39"/>
        <v>0</v>
      </c>
      <c r="H389" s="316">
        <f t="shared" si="39"/>
        <v>0</v>
      </c>
      <c r="I389" s="316">
        <f t="shared" si="39"/>
        <v>0</v>
      </c>
      <c r="J389" s="316">
        <f t="shared" si="39"/>
        <v>0</v>
      </c>
      <c r="K389" s="316">
        <f t="shared" si="39"/>
        <v>0</v>
      </c>
      <c r="L389" s="316">
        <f t="shared" si="39"/>
        <v>0</v>
      </c>
      <c r="M389" s="316">
        <f t="shared" si="39"/>
        <v>0</v>
      </c>
      <c r="N389" s="316">
        <f t="shared" si="39"/>
        <v>0</v>
      </c>
      <c r="O389" s="316">
        <f t="shared" si="39"/>
        <v>0</v>
      </c>
    </row>
    <row r="390" spans="1:15">
      <c r="A390" s="318" t="s">
        <v>578</v>
      </c>
      <c r="B390" s="510"/>
      <c r="C390" s="510"/>
      <c r="D390" s="510"/>
      <c r="E390" s="510"/>
      <c r="F390" s="511"/>
      <c r="G390" s="511"/>
      <c r="H390" s="510"/>
      <c r="I390" s="510"/>
      <c r="J390" s="510"/>
      <c r="K390" s="510"/>
      <c r="L390" s="510"/>
      <c r="M390" s="510"/>
      <c r="N390" s="510"/>
      <c r="O390" s="510"/>
    </row>
    <row r="391" spans="1:15">
      <c r="A391" s="318" t="s">
        <v>579</v>
      </c>
      <c r="B391" s="510"/>
      <c r="C391" s="510"/>
      <c r="D391" s="510"/>
      <c r="E391" s="510"/>
      <c r="F391" s="510"/>
      <c r="G391" s="510"/>
      <c r="H391" s="510"/>
      <c r="I391" s="510"/>
      <c r="J391" s="510"/>
      <c r="K391" s="510"/>
      <c r="L391" s="510"/>
      <c r="M391" s="510"/>
      <c r="N391" s="510"/>
      <c r="O391" s="510"/>
    </row>
    <row r="392" spans="1:15">
      <c r="A392" s="318" t="s">
        <v>580</v>
      </c>
      <c r="B392" s="510"/>
      <c r="C392" s="510"/>
      <c r="D392" s="510"/>
      <c r="E392" s="510"/>
      <c r="F392" s="511"/>
      <c r="G392" s="511"/>
      <c r="H392" s="510"/>
      <c r="I392" s="510"/>
      <c r="J392" s="510"/>
      <c r="K392" s="510"/>
      <c r="L392" s="510"/>
      <c r="M392" s="510"/>
      <c r="N392" s="510"/>
      <c r="O392" s="510"/>
    </row>
    <row r="393" spans="1:15">
      <c r="A393" s="318" t="s">
        <v>581</v>
      </c>
      <c r="B393" s="510"/>
      <c r="C393" s="510"/>
      <c r="D393" s="510"/>
      <c r="E393" s="510"/>
      <c r="F393" s="511"/>
      <c r="G393" s="511"/>
      <c r="H393" s="510"/>
      <c r="I393" s="510"/>
      <c r="J393" s="510"/>
      <c r="K393" s="510"/>
      <c r="L393" s="510"/>
      <c r="M393" s="510"/>
      <c r="N393" s="510"/>
      <c r="O393" s="510"/>
    </row>
    <row r="394" spans="1:15" s="216" customFormat="1">
      <c r="A394" s="318" t="s">
        <v>582</v>
      </c>
      <c r="B394" s="510"/>
      <c r="C394" s="510"/>
      <c r="D394" s="510"/>
      <c r="E394" s="510"/>
      <c r="F394" s="511"/>
      <c r="G394" s="511"/>
      <c r="H394" s="510"/>
      <c r="I394" s="510"/>
      <c r="J394" s="510"/>
      <c r="K394" s="510"/>
      <c r="L394" s="510"/>
      <c r="M394" s="510"/>
      <c r="N394" s="510"/>
      <c r="O394" s="510"/>
    </row>
    <row r="395" spans="1:15">
      <c r="A395" s="318" t="s">
        <v>583</v>
      </c>
      <c r="B395" s="510"/>
      <c r="C395" s="510"/>
      <c r="D395" s="510"/>
      <c r="E395" s="510"/>
      <c r="F395" s="511"/>
      <c r="G395" s="511"/>
      <c r="H395" s="510"/>
      <c r="I395" s="510"/>
      <c r="J395" s="510"/>
      <c r="K395" s="510"/>
      <c r="L395" s="510"/>
      <c r="M395" s="510"/>
      <c r="N395" s="510"/>
      <c r="O395" s="510"/>
    </row>
    <row r="396" spans="1:15">
      <c r="A396" s="318" t="s">
        <v>584</v>
      </c>
      <c r="B396" s="510"/>
      <c r="C396" s="510"/>
      <c r="D396" s="510"/>
      <c r="E396" s="510"/>
      <c r="F396" s="511"/>
      <c r="G396" s="511"/>
      <c r="H396" s="510"/>
      <c r="I396" s="510"/>
      <c r="J396" s="510"/>
      <c r="K396" s="510"/>
      <c r="L396" s="510"/>
      <c r="M396" s="510"/>
      <c r="N396" s="510"/>
      <c r="O396" s="510"/>
    </row>
    <row r="397" spans="1:15">
      <c r="A397" s="319" t="s">
        <v>522</v>
      </c>
      <c r="B397" s="512"/>
      <c r="C397" s="512"/>
      <c r="D397" s="512"/>
      <c r="E397" s="512"/>
      <c r="F397" s="512"/>
      <c r="G397" s="512"/>
      <c r="H397" s="512"/>
      <c r="I397" s="512"/>
      <c r="J397" s="512"/>
      <c r="K397" s="512"/>
      <c r="L397" s="512"/>
      <c r="M397" s="512"/>
      <c r="N397" s="512"/>
      <c r="O397" s="512"/>
    </row>
    <row r="398" spans="1:15">
      <c r="A398" s="317"/>
      <c r="B398" s="322"/>
      <c r="C398" s="322"/>
      <c r="D398" s="322"/>
      <c r="E398" s="322"/>
      <c r="F398" s="322"/>
      <c r="G398" s="322"/>
      <c r="H398" s="322"/>
      <c r="I398" s="322"/>
      <c r="J398" s="216"/>
      <c r="K398" s="216"/>
      <c r="L398" s="322"/>
      <c r="M398" s="322"/>
      <c r="N398" s="322"/>
      <c r="O398" s="322"/>
    </row>
    <row r="399" spans="1:15">
      <c r="A399" s="317" t="s">
        <v>585</v>
      </c>
      <c r="B399" s="316">
        <f t="shared" ref="B399:O399" si="40">SUM(B400:B404)</f>
        <v>0</v>
      </c>
      <c r="C399" s="316">
        <f t="shared" si="40"/>
        <v>0</v>
      </c>
      <c r="D399" s="316">
        <f t="shared" si="40"/>
        <v>0</v>
      </c>
      <c r="E399" s="316">
        <f t="shared" si="40"/>
        <v>0</v>
      </c>
      <c r="F399" s="321">
        <f t="shared" si="40"/>
        <v>0</v>
      </c>
      <c r="G399" s="321">
        <f t="shared" si="40"/>
        <v>0</v>
      </c>
      <c r="H399" s="316">
        <f t="shared" si="40"/>
        <v>0</v>
      </c>
      <c r="I399" s="316">
        <f t="shared" si="40"/>
        <v>0</v>
      </c>
      <c r="J399" s="316">
        <f t="shared" si="40"/>
        <v>0</v>
      </c>
      <c r="K399" s="316">
        <f t="shared" si="40"/>
        <v>0</v>
      </c>
      <c r="L399" s="316">
        <f t="shared" si="40"/>
        <v>0</v>
      </c>
      <c r="M399" s="316">
        <f t="shared" si="40"/>
        <v>0</v>
      </c>
      <c r="N399" s="316">
        <f t="shared" si="40"/>
        <v>0</v>
      </c>
      <c r="O399" s="316">
        <f t="shared" si="40"/>
        <v>0</v>
      </c>
    </row>
    <row r="400" spans="1:15">
      <c r="A400" s="318" t="s">
        <v>586</v>
      </c>
      <c r="B400" s="510"/>
      <c r="C400" s="510"/>
      <c r="D400" s="510"/>
      <c r="E400" s="510"/>
      <c r="F400" s="511"/>
      <c r="G400" s="511"/>
      <c r="H400" s="510"/>
      <c r="I400" s="510"/>
      <c r="J400" s="510"/>
      <c r="K400" s="510"/>
      <c r="L400" s="510"/>
      <c r="M400" s="510"/>
      <c r="N400" s="510"/>
      <c r="O400" s="510"/>
    </row>
    <row r="401" spans="1:15" s="216" customFormat="1">
      <c r="A401" s="318" t="s">
        <v>587</v>
      </c>
      <c r="B401" s="510"/>
      <c r="C401" s="510"/>
      <c r="D401" s="510"/>
      <c r="E401" s="510"/>
      <c r="F401" s="511"/>
      <c r="G401" s="511"/>
      <c r="H401" s="510"/>
      <c r="I401" s="510"/>
      <c r="J401" s="510"/>
      <c r="K401" s="510"/>
      <c r="L401" s="510"/>
      <c r="M401" s="510"/>
      <c r="N401" s="510"/>
      <c r="O401" s="510"/>
    </row>
    <row r="402" spans="1:15">
      <c r="A402" s="318" t="s">
        <v>505</v>
      </c>
      <c r="B402" s="510"/>
      <c r="C402" s="510"/>
      <c r="D402" s="510"/>
      <c r="E402" s="510"/>
      <c r="F402" s="511"/>
      <c r="G402" s="511"/>
      <c r="H402" s="510"/>
      <c r="I402" s="510"/>
      <c r="J402" s="510"/>
      <c r="K402" s="510"/>
      <c r="L402" s="510"/>
      <c r="M402" s="510"/>
      <c r="N402" s="510"/>
      <c r="O402" s="510"/>
    </row>
    <row r="403" spans="1:15">
      <c r="A403" s="318" t="s">
        <v>588</v>
      </c>
      <c r="B403" s="510"/>
      <c r="C403" s="510"/>
      <c r="D403" s="510"/>
      <c r="E403" s="510"/>
      <c r="F403" s="511"/>
      <c r="G403" s="511"/>
      <c r="H403" s="510"/>
      <c r="I403" s="510"/>
      <c r="J403" s="510"/>
      <c r="K403" s="510"/>
      <c r="L403" s="510"/>
      <c r="M403" s="510"/>
      <c r="N403" s="510"/>
      <c r="O403" s="510"/>
    </row>
    <row r="404" spans="1:15">
      <c r="A404" s="319" t="s">
        <v>589</v>
      </c>
      <c r="B404" s="512"/>
      <c r="C404" s="512"/>
      <c r="D404" s="512"/>
      <c r="E404" s="512"/>
      <c r="F404" s="513"/>
      <c r="G404" s="513"/>
      <c r="H404" s="512"/>
      <c r="I404" s="512"/>
      <c r="J404" s="512"/>
      <c r="K404" s="512"/>
      <c r="L404" s="512"/>
      <c r="M404" s="512"/>
      <c r="N404" s="512"/>
      <c r="O404" s="512"/>
    </row>
    <row r="405" spans="1:15">
      <c r="A405" s="317"/>
      <c r="B405" s="322"/>
      <c r="C405" s="322"/>
      <c r="D405" s="322"/>
      <c r="E405" s="322"/>
      <c r="F405" s="322"/>
      <c r="G405" s="322"/>
      <c r="H405" s="322"/>
      <c r="I405" s="322"/>
      <c r="J405" s="216"/>
      <c r="K405" s="216"/>
      <c r="L405" s="322"/>
      <c r="M405" s="322"/>
      <c r="N405" s="322"/>
      <c r="O405" s="322"/>
    </row>
    <row r="406" spans="1:15">
      <c r="A406" s="317" t="s">
        <v>590</v>
      </c>
      <c r="B406" s="316">
        <f t="shared" ref="B406:O406" si="41">SUM(B407:B413)</f>
        <v>0</v>
      </c>
      <c r="C406" s="316">
        <f t="shared" si="41"/>
        <v>0</v>
      </c>
      <c r="D406" s="316">
        <f t="shared" si="41"/>
        <v>0</v>
      </c>
      <c r="E406" s="316">
        <f t="shared" si="41"/>
        <v>0</v>
      </c>
      <c r="F406" s="321">
        <f t="shared" si="41"/>
        <v>0</v>
      </c>
      <c r="G406" s="321">
        <f t="shared" si="41"/>
        <v>0</v>
      </c>
      <c r="H406" s="316">
        <f t="shared" si="41"/>
        <v>0</v>
      </c>
      <c r="I406" s="316">
        <f t="shared" si="41"/>
        <v>0</v>
      </c>
      <c r="J406" s="316">
        <f t="shared" si="41"/>
        <v>0</v>
      </c>
      <c r="K406" s="316">
        <f t="shared" si="41"/>
        <v>0</v>
      </c>
      <c r="L406" s="316">
        <f t="shared" si="41"/>
        <v>0</v>
      </c>
      <c r="M406" s="316">
        <f t="shared" si="41"/>
        <v>0</v>
      </c>
      <c r="N406" s="316">
        <f t="shared" si="41"/>
        <v>0</v>
      </c>
      <c r="O406" s="316">
        <f t="shared" si="41"/>
        <v>0</v>
      </c>
    </row>
    <row r="407" spans="1:15">
      <c r="A407" s="318" t="s">
        <v>517</v>
      </c>
      <c r="B407" s="510"/>
      <c r="C407" s="510"/>
      <c r="D407" s="510"/>
      <c r="E407" s="510"/>
      <c r="F407" s="511"/>
      <c r="G407" s="511"/>
      <c r="H407" s="510"/>
      <c r="I407" s="510"/>
      <c r="J407" s="510"/>
      <c r="K407" s="510"/>
      <c r="L407" s="510"/>
      <c r="M407" s="510"/>
      <c r="N407" s="510"/>
      <c r="O407" s="510"/>
    </row>
    <row r="408" spans="1:15">
      <c r="A408" s="318" t="s">
        <v>591</v>
      </c>
      <c r="B408" s="510"/>
      <c r="C408" s="510"/>
      <c r="D408" s="510"/>
      <c r="E408" s="510"/>
      <c r="F408" s="511"/>
      <c r="G408" s="511"/>
      <c r="H408" s="510"/>
      <c r="I408" s="510"/>
      <c r="J408" s="510"/>
      <c r="K408" s="510"/>
      <c r="L408" s="510"/>
      <c r="M408" s="510"/>
      <c r="N408" s="510"/>
      <c r="O408" s="510"/>
    </row>
    <row r="409" spans="1:15">
      <c r="A409" s="318" t="s">
        <v>592</v>
      </c>
      <c r="B409" s="510"/>
      <c r="C409" s="510"/>
      <c r="D409" s="510"/>
      <c r="E409" s="510"/>
      <c r="F409" s="510"/>
      <c r="G409" s="510"/>
      <c r="H409" s="510"/>
      <c r="I409" s="510"/>
      <c r="J409" s="510"/>
      <c r="K409" s="510"/>
      <c r="L409" s="510"/>
      <c r="M409" s="510"/>
      <c r="N409" s="510"/>
      <c r="O409" s="510"/>
    </row>
    <row r="410" spans="1:15" s="216" customFormat="1">
      <c r="A410" s="318" t="s">
        <v>593</v>
      </c>
      <c r="B410" s="510"/>
      <c r="C410" s="510"/>
      <c r="D410" s="510"/>
      <c r="E410" s="510"/>
      <c r="F410" s="510"/>
      <c r="G410" s="510"/>
      <c r="H410" s="510"/>
      <c r="I410" s="510"/>
      <c r="J410" s="510"/>
      <c r="K410" s="510"/>
      <c r="L410" s="510"/>
      <c r="M410" s="510"/>
      <c r="N410" s="510"/>
      <c r="O410" s="510"/>
    </row>
    <row r="411" spans="1:15">
      <c r="A411" s="318" t="s">
        <v>594</v>
      </c>
      <c r="B411" s="510"/>
      <c r="C411" s="510"/>
      <c r="D411" s="510"/>
      <c r="E411" s="510"/>
      <c r="F411" s="511"/>
      <c r="G411" s="511"/>
      <c r="H411" s="510"/>
      <c r="I411" s="510"/>
      <c r="J411" s="510"/>
      <c r="K411" s="510"/>
      <c r="L411" s="510"/>
      <c r="M411" s="510"/>
      <c r="N411" s="510"/>
      <c r="O411" s="510"/>
    </row>
    <row r="412" spans="1:15">
      <c r="A412" s="318" t="s">
        <v>595</v>
      </c>
      <c r="B412" s="510"/>
      <c r="C412" s="510"/>
      <c r="D412" s="510"/>
      <c r="E412" s="510"/>
      <c r="F412" s="511"/>
      <c r="G412" s="511"/>
      <c r="H412" s="510"/>
      <c r="I412" s="510"/>
      <c r="J412" s="510"/>
      <c r="K412" s="510"/>
      <c r="L412" s="510"/>
      <c r="M412" s="510"/>
      <c r="N412" s="510"/>
      <c r="O412" s="510"/>
    </row>
    <row r="413" spans="1:15">
      <c r="A413" s="319" t="s">
        <v>596</v>
      </c>
      <c r="B413" s="512"/>
      <c r="C413" s="512"/>
      <c r="D413" s="512"/>
      <c r="E413" s="512"/>
      <c r="F413" s="513"/>
      <c r="G413" s="513"/>
      <c r="H413" s="512"/>
      <c r="I413" s="512"/>
      <c r="J413" s="512"/>
      <c r="K413" s="512"/>
      <c r="L413" s="512"/>
      <c r="M413" s="512"/>
      <c r="N413" s="512"/>
      <c r="O413" s="512"/>
    </row>
    <row r="414" spans="1:15">
      <c r="A414" s="317"/>
      <c r="B414" s="322"/>
      <c r="C414" s="322"/>
      <c r="D414" s="322"/>
      <c r="E414" s="322"/>
      <c r="F414" s="322"/>
      <c r="G414" s="322"/>
      <c r="H414" s="322"/>
      <c r="I414" s="322"/>
      <c r="J414" s="216"/>
      <c r="K414" s="216"/>
      <c r="L414" s="322"/>
      <c r="M414" s="322"/>
      <c r="N414" s="322"/>
      <c r="O414" s="322"/>
    </row>
    <row r="415" spans="1:15">
      <c r="A415" s="317" t="s">
        <v>597</v>
      </c>
      <c r="B415" s="316">
        <f t="shared" ref="B415:O415" si="42">SUM(B416:B428)</f>
        <v>0</v>
      </c>
      <c r="C415" s="316">
        <f t="shared" si="42"/>
        <v>0</v>
      </c>
      <c r="D415" s="316">
        <f t="shared" si="42"/>
        <v>0</v>
      </c>
      <c r="E415" s="316">
        <f t="shared" si="42"/>
        <v>0</v>
      </c>
      <c r="F415" s="321">
        <f t="shared" si="42"/>
        <v>0</v>
      </c>
      <c r="G415" s="321">
        <f t="shared" si="42"/>
        <v>0</v>
      </c>
      <c r="H415" s="316">
        <f t="shared" si="42"/>
        <v>0</v>
      </c>
      <c r="I415" s="316">
        <f t="shared" si="42"/>
        <v>0</v>
      </c>
      <c r="J415" s="316">
        <f t="shared" si="42"/>
        <v>0</v>
      </c>
      <c r="K415" s="316">
        <f t="shared" si="42"/>
        <v>0</v>
      </c>
      <c r="L415" s="316">
        <f t="shared" si="42"/>
        <v>0</v>
      </c>
      <c r="M415" s="316">
        <f t="shared" si="42"/>
        <v>0</v>
      </c>
      <c r="N415" s="316">
        <f t="shared" si="42"/>
        <v>0</v>
      </c>
      <c r="O415" s="316">
        <f t="shared" si="42"/>
        <v>0</v>
      </c>
    </row>
    <row r="416" spans="1:15">
      <c r="A416" s="318" t="s">
        <v>598</v>
      </c>
      <c r="B416" s="510"/>
      <c r="C416" s="510"/>
      <c r="D416" s="510"/>
      <c r="E416" s="510"/>
      <c r="F416" s="510"/>
      <c r="G416" s="510"/>
      <c r="H416" s="510"/>
      <c r="I416" s="510"/>
      <c r="J416" s="510"/>
      <c r="K416" s="510"/>
      <c r="L416" s="510"/>
      <c r="M416" s="510"/>
      <c r="N416" s="510"/>
      <c r="O416" s="510"/>
    </row>
    <row r="417" spans="1:15">
      <c r="A417" s="318" t="s">
        <v>599</v>
      </c>
      <c r="B417" s="510"/>
      <c r="C417" s="510"/>
      <c r="D417" s="510"/>
      <c r="E417" s="510"/>
      <c r="F417" s="510"/>
      <c r="G417" s="510"/>
      <c r="H417" s="510"/>
      <c r="I417" s="510"/>
      <c r="J417" s="510"/>
      <c r="K417" s="510"/>
      <c r="L417" s="510"/>
      <c r="M417" s="510"/>
      <c r="N417" s="510"/>
      <c r="O417" s="510"/>
    </row>
    <row r="418" spans="1:15">
      <c r="A418" s="318" t="s">
        <v>600</v>
      </c>
      <c r="B418" s="510"/>
      <c r="C418" s="510"/>
      <c r="D418" s="510"/>
      <c r="E418" s="510"/>
      <c r="F418" s="511"/>
      <c r="G418" s="511"/>
      <c r="H418" s="510"/>
      <c r="I418" s="510"/>
      <c r="J418" s="510"/>
      <c r="K418" s="510"/>
      <c r="L418" s="510"/>
      <c r="M418" s="510"/>
      <c r="N418" s="510"/>
      <c r="O418" s="510"/>
    </row>
    <row r="419" spans="1:15">
      <c r="A419" s="318" t="s">
        <v>601</v>
      </c>
      <c r="B419" s="510"/>
      <c r="C419" s="510"/>
      <c r="D419" s="510"/>
      <c r="E419" s="510"/>
      <c r="F419" s="511"/>
      <c r="G419" s="511"/>
      <c r="H419" s="510"/>
      <c r="I419" s="510"/>
      <c r="J419" s="510"/>
      <c r="K419" s="510"/>
      <c r="L419" s="510"/>
      <c r="M419" s="510"/>
      <c r="N419" s="510"/>
      <c r="O419" s="510"/>
    </row>
    <row r="420" spans="1:15">
      <c r="A420" s="318" t="s">
        <v>546</v>
      </c>
      <c r="B420" s="510"/>
      <c r="C420" s="510"/>
      <c r="D420" s="510"/>
      <c r="E420" s="510"/>
      <c r="F420" s="511"/>
      <c r="G420" s="511"/>
      <c r="H420" s="510"/>
      <c r="I420" s="510"/>
      <c r="J420" s="510"/>
      <c r="K420" s="510"/>
      <c r="L420" s="510"/>
      <c r="M420" s="510"/>
      <c r="N420" s="510"/>
      <c r="O420" s="510"/>
    </row>
    <row r="421" spans="1:15">
      <c r="A421" s="318" t="s">
        <v>602</v>
      </c>
      <c r="B421" s="510"/>
      <c r="C421" s="510"/>
      <c r="D421" s="510"/>
      <c r="E421" s="510"/>
      <c r="F421" s="511"/>
      <c r="G421" s="511"/>
      <c r="H421" s="510"/>
      <c r="I421" s="510"/>
      <c r="J421" s="510"/>
      <c r="K421" s="510"/>
      <c r="L421" s="510"/>
      <c r="M421" s="510"/>
      <c r="N421" s="510"/>
      <c r="O421" s="510"/>
    </row>
    <row r="422" spans="1:15">
      <c r="A422" s="318" t="s">
        <v>603</v>
      </c>
      <c r="B422" s="510"/>
      <c r="C422" s="510"/>
      <c r="D422" s="510"/>
      <c r="E422" s="510"/>
      <c r="F422" s="511"/>
      <c r="G422" s="511"/>
      <c r="H422" s="510"/>
      <c r="I422" s="510"/>
      <c r="J422" s="510"/>
      <c r="K422" s="510"/>
      <c r="L422" s="510"/>
      <c r="M422" s="510"/>
      <c r="N422" s="510"/>
      <c r="O422" s="510"/>
    </row>
    <row r="423" spans="1:15">
      <c r="A423" s="318" t="s">
        <v>604</v>
      </c>
      <c r="B423" s="510"/>
      <c r="C423" s="510"/>
      <c r="D423" s="510"/>
      <c r="E423" s="510"/>
      <c r="F423" s="511"/>
      <c r="G423" s="511"/>
      <c r="H423" s="510"/>
      <c r="I423" s="510"/>
      <c r="J423" s="510"/>
      <c r="K423" s="510"/>
      <c r="L423" s="510"/>
      <c r="M423" s="510"/>
      <c r="N423" s="510"/>
      <c r="O423" s="510"/>
    </row>
    <row r="424" spans="1:15">
      <c r="A424" s="318" t="s">
        <v>605</v>
      </c>
      <c r="B424" s="510"/>
      <c r="C424" s="510"/>
      <c r="D424" s="510"/>
      <c r="E424" s="510"/>
      <c r="F424" s="511"/>
      <c r="G424" s="511"/>
      <c r="H424" s="510"/>
      <c r="I424" s="510"/>
      <c r="J424" s="510"/>
      <c r="K424" s="510"/>
      <c r="L424" s="510"/>
      <c r="M424" s="510"/>
      <c r="N424" s="510"/>
      <c r="O424" s="510"/>
    </row>
    <row r="425" spans="1:15" s="216" customFormat="1">
      <c r="A425" s="318" t="s">
        <v>606</v>
      </c>
      <c r="B425" s="510"/>
      <c r="C425" s="510"/>
      <c r="D425" s="510"/>
      <c r="E425" s="510"/>
      <c r="F425" s="511"/>
      <c r="G425" s="511"/>
      <c r="H425" s="510"/>
      <c r="I425" s="510"/>
      <c r="J425" s="510"/>
      <c r="K425" s="510"/>
      <c r="L425" s="510"/>
      <c r="M425" s="510"/>
      <c r="N425" s="510"/>
      <c r="O425" s="510"/>
    </row>
    <row r="426" spans="1:15">
      <c r="A426" s="318" t="s">
        <v>563</v>
      </c>
      <c r="B426" s="510"/>
      <c r="C426" s="510"/>
      <c r="D426" s="510"/>
      <c r="E426" s="510"/>
      <c r="F426" s="510"/>
      <c r="G426" s="510"/>
      <c r="H426" s="510"/>
      <c r="I426" s="510"/>
      <c r="J426" s="510"/>
      <c r="K426" s="510"/>
      <c r="L426" s="510"/>
      <c r="M426" s="510"/>
      <c r="N426" s="510"/>
      <c r="O426" s="510"/>
    </row>
    <row r="427" spans="1:15">
      <c r="A427" s="318" t="s">
        <v>607</v>
      </c>
      <c r="B427" s="510"/>
      <c r="C427" s="510"/>
      <c r="D427" s="510"/>
      <c r="E427" s="510"/>
      <c r="F427" s="510"/>
      <c r="G427" s="510"/>
      <c r="H427" s="510"/>
      <c r="I427" s="510"/>
      <c r="J427" s="510"/>
      <c r="K427" s="510"/>
      <c r="L427" s="510"/>
      <c r="M427" s="510"/>
      <c r="N427" s="510"/>
      <c r="O427" s="510"/>
    </row>
    <row r="428" spans="1:15">
      <c r="A428" s="319" t="s">
        <v>608</v>
      </c>
      <c r="B428" s="512"/>
      <c r="C428" s="512"/>
      <c r="D428" s="512"/>
      <c r="E428" s="512"/>
      <c r="F428" s="513"/>
      <c r="G428" s="513"/>
      <c r="H428" s="512"/>
      <c r="I428" s="512"/>
      <c r="J428" s="512"/>
      <c r="K428" s="512"/>
      <c r="L428" s="512"/>
      <c r="M428" s="512"/>
      <c r="N428" s="512"/>
      <c r="O428" s="512"/>
    </row>
    <row r="429" spans="1:15">
      <c r="A429" s="317"/>
      <c r="B429" s="322"/>
      <c r="C429" s="322"/>
      <c r="D429" s="322"/>
      <c r="E429" s="322"/>
      <c r="F429" s="322"/>
      <c r="G429" s="322"/>
      <c r="H429" s="322"/>
      <c r="I429" s="322"/>
      <c r="J429" s="216"/>
      <c r="K429" s="216"/>
      <c r="L429" s="322"/>
      <c r="M429" s="322"/>
      <c r="N429" s="322"/>
      <c r="O429" s="322"/>
    </row>
    <row r="430" spans="1:15">
      <c r="A430" s="317" t="s">
        <v>609</v>
      </c>
      <c r="B430" s="316">
        <f t="shared" ref="B430:O430" si="43">SUM(B431:B442)</f>
        <v>0</v>
      </c>
      <c r="C430" s="316">
        <f t="shared" si="43"/>
        <v>0</v>
      </c>
      <c r="D430" s="316">
        <f t="shared" si="43"/>
        <v>0</v>
      </c>
      <c r="E430" s="316">
        <f t="shared" si="43"/>
        <v>0</v>
      </c>
      <c r="F430" s="321">
        <f t="shared" si="43"/>
        <v>0</v>
      </c>
      <c r="G430" s="321">
        <f t="shared" si="43"/>
        <v>0</v>
      </c>
      <c r="H430" s="316">
        <f t="shared" si="43"/>
        <v>0</v>
      </c>
      <c r="I430" s="316">
        <f t="shared" si="43"/>
        <v>0</v>
      </c>
      <c r="J430" s="316">
        <f t="shared" si="43"/>
        <v>0</v>
      </c>
      <c r="K430" s="316">
        <f t="shared" si="43"/>
        <v>0</v>
      </c>
      <c r="L430" s="316">
        <f t="shared" si="43"/>
        <v>0</v>
      </c>
      <c r="M430" s="316">
        <f t="shared" si="43"/>
        <v>0</v>
      </c>
      <c r="N430" s="316">
        <f t="shared" si="43"/>
        <v>0</v>
      </c>
      <c r="O430" s="316">
        <f t="shared" si="43"/>
        <v>0</v>
      </c>
    </row>
    <row r="431" spans="1:15">
      <c r="A431" s="318" t="s">
        <v>610</v>
      </c>
      <c r="B431" s="510"/>
      <c r="C431" s="510"/>
      <c r="D431" s="510"/>
      <c r="E431" s="510"/>
      <c r="F431" s="511"/>
      <c r="G431" s="511"/>
      <c r="H431" s="510"/>
      <c r="I431" s="510"/>
      <c r="J431" s="510"/>
      <c r="K431" s="510"/>
      <c r="L431" s="510"/>
      <c r="M431" s="510"/>
      <c r="N431" s="510"/>
      <c r="O431" s="510"/>
    </row>
    <row r="432" spans="1:15">
      <c r="A432" s="318" t="s">
        <v>611</v>
      </c>
      <c r="B432" s="510"/>
      <c r="C432" s="510"/>
      <c r="D432" s="510"/>
      <c r="E432" s="510"/>
      <c r="F432" s="511"/>
      <c r="G432" s="511"/>
      <c r="H432" s="510"/>
      <c r="I432" s="510"/>
      <c r="J432" s="510"/>
      <c r="K432" s="510"/>
      <c r="L432" s="510"/>
      <c r="M432" s="510"/>
      <c r="N432" s="510"/>
      <c r="O432" s="510"/>
    </row>
    <row r="433" spans="1:15">
      <c r="A433" s="318" t="s">
        <v>612</v>
      </c>
      <c r="B433" s="510"/>
      <c r="C433" s="510"/>
      <c r="D433" s="510"/>
      <c r="E433" s="510"/>
      <c r="F433" s="511"/>
      <c r="G433" s="511"/>
      <c r="H433" s="510"/>
      <c r="I433" s="510"/>
      <c r="J433" s="510"/>
      <c r="K433" s="510"/>
      <c r="L433" s="510"/>
      <c r="M433" s="510"/>
      <c r="N433" s="510"/>
      <c r="O433" s="510"/>
    </row>
    <row r="434" spans="1:15">
      <c r="A434" s="318" t="s">
        <v>613</v>
      </c>
      <c r="B434" s="510"/>
      <c r="C434" s="510"/>
      <c r="D434" s="510"/>
      <c r="E434" s="510"/>
      <c r="F434" s="511"/>
      <c r="G434" s="511"/>
      <c r="H434" s="510"/>
      <c r="I434" s="510"/>
      <c r="J434" s="510"/>
      <c r="K434" s="510"/>
      <c r="L434" s="510"/>
      <c r="M434" s="510"/>
      <c r="N434" s="510"/>
      <c r="O434" s="510"/>
    </row>
    <row r="435" spans="1:15">
      <c r="A435" s="318" t="s">
        <v>614</v>
      </c>
      <c r="B435" s="510"/>
      <c r="C435" s="510"/>
      <c r="D435" s="510"/>
      <c r="E435" s="510"/>
      <c r="F435" s="511"/>
      <c r="G435" s="511"/>
      <c r="H435" s="510"/>
      <c r="I435" s="510"/>
      <c r="J435" s="510"/>
      <c r="K435" s="510"/>
      <c r="L435" s="510"/>
      <c r="M435" s="510"/>
      <c r="N435" s="510"/>
      <c r="O435" s="510"/>
    </row>
    <row r="436" spans="1:15">
      <c r="A436" s="318" t="s">
        <v>615</v>
      </c>
      <c r="B436" s="510"/>
      <c r="C436" s="510"/>
      <c r="D436" s="510"/>
      <c r="E436" s="510"/>
      <c r="F436" s="511"/>
      <c r="G436" s="511"/>
      <c r="H436" s="510"/>
      <c r="I436" s="510"/>
      <c r="J436" s="510"/>
      <c r="K436" s="510"/>
      <c r="L436" s="510"/>
      <c r="M436" s="510"/>
      <c r="N436" s="510"/>
      <c r="O436" s="510"/>
    </row>
    <row r="437" spans="1:15">
      <c r="A437" s="318" t="s">
        <v>616</v>
      </c>
      <c r="B437" s="510"/>
      <c r="C437" s="510"/>
      <c r="D437" s="510"/>
      <c r="E437" s="510"/>
      <c r="F437" s="511"/>
      <c r="G437" s="511"/>
      <c r="H437" s="510"/>
      <c r="I437" s="510"/>
      <c r="J437" s="510"/>
      <c r="K437" s="510"/>
      <c r="L437" s="510"/>
      <c r="M437" s="510"/>
      <c r="N437" s="510"/>
      <c r="O437" s="510"/>
    </row>
    <row r="438" spans="1:15">
      <c r="A438" s="318" t="s">
        <v>617</v>
      </c>
      <c r="B438" s="510"/>
      <c r="C438" s="510"/>
      <c r="D438" s="510"/>
      <c r="E438" s="510"/>
      <c r="F438" s="511"/>
      <c r="G438" s="511"/>
      <c r="H438" s="510"/>
      <c r="I438" s="510"/>
      <c r="J438" s="510"/>
      <c r="K438" s="510"/>
      <c r="L438" s="510"/>
      <c r="M438" s="510"/>
      <c r="N438" s="510"/>
      <c r="O438" s="510"/>
    </row>
    <row r="439" spans="1:15" s="216" customFormat="1">
      <c r="A439" s="318" t="s">
        <v>618</v>
      </c>
      <c r="B439" s="510"/>
      <c r="C439" s="510"/>
      <c r="D439" s="510"/>
      <c r="E439" s="510"/>
      <c r="F439" s="511"/>
      <c r="G439" s="511"/>
      <c r="H439" s="510"/>
      <c r="I439" s="510"/>
      <c r="J439" s="510"/>
      <c r="K439" s="510"/>
      <c r="L439" s="510"/>
      <c r="M439" s="510"/>
      <c r="N439" s="510"/>
      <c r="O439" s="510"/>
    </row>
    <row r="440" spans="1:15">
      <c r="A440" s="318" t="s">
        <v>619</v>
      </c>
      <c r="B440" s="510"/>
      <c r="C440" s="510"/>
      <c r="D440" s="510"/>
      <c r="E440" s="510"/>
      <c r="F440" s="511"/>
      <c r="G440" s="511"/>
      <c r="H440" s="510"/>
      <c r="I440" s="510"/>
      <c r="J440" s="510"/>
      <c r="K440" s="510"/>
      <c r="L440" s="510"/>
      <c r="M440" s="510"/>
      <c r="N440" s="510"/>
      <c r="O440" s="510"/>
    </row>
    <row r="441" spans="1:15">
      <c r="A441" s="318" t="s">
        <v>620</v>
      </c>
      <c r="B441" s="510"/>
      <c r="C441" s="510"/>
      <c r="D441" s="510"/>
      <c r="E441" s="510"/>
      <c r="F441" s="510"/>
      <c r="G441" s="510"/>
      <c r="H441" s="510"/>
      <c r="I441" s="510"/>
      <c r="J441" s="510"/>
      <c r="K441" s="510"/>
      <c r="L441" s="510"/>
      <c r="M441" s="510"/>
      <c r="N441" s="510"/>
      <c r="O441" s="510"/>
    </row>
    <row r="442" spans="1:15">
      <c r="A442" s="319" t="s">
        <v>863</v>
      </c>
      <c r="B442" s="512"/>
      <c r="C442" s="512"/>
      <c r="D442" s="512"/>
      <c r="E442" s="512"/>
      <c r="F442" s="512"/>
      <c r="G442" s="512"/>
      <c r="H442" s="512"/>
      <c r="I442" s="512"/>
      <c r="J442" s="512"/>
      <c r="K442" s="512"/>
      <c r="L442" s="512"/>
      <c r="M442" s="512"/>
      <c r="N442" s="512"/>
      <c r="O442" s="512"/>
    </row>
    <row r="443" spans="1:15">
      <c r="A443" s="324"/>
      <c r="B443" s="322"/>
      <c r="C443" s="322"/>
      <c r="D443" s="322"/>
      <c r="E443" s="322"/>
      <c r="F443" s="322"/>
      <c r="G443" s="322"/>
      <c r="H443" s="322"/>
      <c r="I443" s="322"/>
      <c r="J443" s="216"/>
      <c r="K443" s="216"/>
      <c r="L443" s="322"/>
      <c r="M443" s="322"/>
      <c r="N443" s="322"/>
      <c r="O443" s="322"/>
    </row>
    <row r="444" spans="1:15">
      <c r="A444" s="317" t="s">
        <v>622</v>
      </c>
      <c r="B444" s="316">
        <f t="shared" ref="B444:O444" si="44">SUM(B445:B453)</f>
        <v>0</v>
      </c>
      <c r="C444" s="316">
        <f t="shared" si="44"/>
        <v>0</v>
      </c>
      <c r="D444" s="316">
        <f t="shared" si="44"/>
        <v>0</v>
      </c>
      <c r="E444" s="316">
        <f t="shared" si="44"/>
        <v>0</v>
      </c>
      <c r="F444" s="316">
        <f t="shared" si="44"/>
        <v>0</v>
      </c>
      <c r="G444" s="316">
        <f t="shared" si="44"/>
        <v>0</v>
      </c>
      <c r="H444" s="316">
        <f t="shared" si="44"/>
        <v>0</v>
      </c>
      <c r="I444" s="316">
        <f t="shared" si="44"/>
        <v>0</v>
      </c>
      <c r="J444" s="316">
        <f t="shared" si="44"/>
        <v>0</v>
      </c>
      <c r="K444" s="316">
        <f t="shared" si="44"/>
        <v>0</v>
      </c>
      <c r="L444" s="316">
        <f t="shared" si="44"/>
        <v>0</v>
      </c>
      <c r="M444" s="316">
        <f t="shared" si="44"/>
        <v>0</v>
      </c>
      <c r="N444" s="316">
        <f t="shared" si="44"/>
        <v>0</v>
      </c>
      <c r="O444" s="316">
        <f t="shared" si="44"/>
        <v>0</v>
      </c>
    </row>
    <row r="445" spans="1:15">
      <c r="A445" s="318" t="s">
        <v>623</v>
      </c>
      <c r="B445" s="510"/>
      <c r="C445" s="510"/>
      <c r="D445" s="510"/>
      <c r="E445" s="510"/>
      <c r="F445" s="511"/>
      <c r="G445" s="511"/>
      <c r="H445" s="510"/>
      <c r="I445" s="510"/>
      <c r="J445" s="510"/>
      <c r="K445" s="510"/>
      <c r="L445" s="510"/>
      <c r="M445" s="510"/>
      <c r="N445" s="510"/>
      <c r="O445" s="510"/>
    </row>
    <row r="446" spans="1:15">
      <c r="A446" s="318" t="s">
        <v>624</v>
      </c>
      <c r="B446" s="510"/>
      <c r="C446" s="510"/>
      <c r="D446" s="510"/>
      <c r="E446" s="510"/>
      <c r="F446" s="511"/>
      <c r="G446" s="511"/>
      <c r="H446" s="510"/>
      <c r="I446" s="510"/>
      <c r="J446" s="510"/>
      <c r="K446" s="510"/>
      <c r="L446" s="510"/>
      <c r="M446" s="510"/>
      <c r="N446" s="510"/>
      <c r="O446" s="510"/>
    </row>
    <row r="447" spans="1:15">
      <c r="A447" s="318" t="s">
        <v>618</v>
      </c>
      <c r="B447" s="510"/>
      <c r="C447" s="510"/>
      <c r="D447" s="510"/>
      <c r="E447" s="510"/>
      <c r="F447" s="511"/>
      <c r="G447" s="511"/>
      <c r="H447" s="510"/>
      <c r="I447" s="510"/>
      <c r="J447" s="510"/>
      <c r="K447" s="510"/>
      <c r="L447" s="510"/>
      <c r="M447" s="510"/>
      <c r="N447" s="510"/>
      <c r="O447" s="510"/>
    </row>
    <row r="448" spans="1:15">
      <c r="A448" s="318" t="s">
        <v>586</v>
      </c>
      <c r="B448" s="510"/>
      <c r="C448" s="510"/>
      <c r="D448" s="510"/>
      <c r="E448" s="510"/>
      <c r="F448" s="511"/>
      <c r="G448" s="511"/>
      <c r="H448" s="510"/>
      <c r="I448" s="510"/>
      <c r="J448" s="510"/>
      <c r="K448" s="510"/>
      <c r="L448" s="510"/>
      <c r="M448" s="510"/>
      <c r="N448" s="510"/>
      <c r="O448" s="510"/>
    </row>
    <row r="449" spans="1:15">
      <c r="A449" s="318" t="s">
        <v>625</v>
      </c>
      <c r="B449" s="510"/>
      <c r="C449" s="510"/>
      <c r="D449" s="510"/>
      <c r="E449" s="510"/>
      <c r="F449" s="511"/>
      <c r="G449" s="511"/>
      <c r="H449" s="510"/>
      <c r="I449" s="510"/>
      <c r="J449" s="510"/>
      <c r="K449" s="510"/>
      <c r="L449" s="510"/>
      <c r="M449" s="510"/>
      <c r="N449" s="510"/>
      <c r="O449" s="510"/>
    </row>
    <row r="450" spans="1:15" s="216" customFormat="1">
      <c r="A450" s="318" t="s">
        <v>626</v>
      </c>
      <c r="B450" s="510"/>
      <c r="C450" s="510"/>
      <c r="D450" s="510"/>
      <c r="E450" s="510"/>
      <c r="F450" s="511"/>
      <c r="G450" s="511"/>
      <c r="H450" s="510"/>
      <c r="I450" s="510"/>
      <c r="J450" s="510"/>
      <c r="K450" s="510"/>
      <c r="L450" s="510"/>
      <c r="M450" s="510"/>
      <c r="N450" s="510"/>
      <c r="O450" s="510"/>
    </row>
    <row r="451" spans="1:15">
      <c r="A451" s="318" t="s">
        <v>627</v>
      </c>
      <c r="B451" s="510"/>
      <c r="C451" s="510"/>
      <c r="D451" s="510"/>
      <c r="E451" s="510"/>
      <c r="F451" s="511"/>
      <c r="G451" s="511"/>
      <c r="H451" s="510"/>
      <c r="I451" s="510"/>
      <c r="J451" s="510"/>
      <c r="K451" s="510"/>
      <c r="L451" s="510"/>
      <c r="M451" s="510"/>
      <c r="N451" s="510"/>
      <c r="O451" s="510"/>
    </row>
    <row r="452" spans="1:15">
      <c r="A452" s="318" t="s">
        <v>628</v>
      </c>
      <c r="B452" s="510"/>
      <c r="C452" s="510"/>
      <c r="D452" s="510"/>
      <c r="E452" s="510"/>
      <c r="F452" s="511"/>
      <c r="G452" s="511"/>
      <c r="H452" s="510"/>
      <c r="I452" s="510"/>
      <c r="J452" s="510"/>
      <c r="K452" s="510"/>
      <c r="L452" s="510"/>
      <c r="M452" s="510"/>
      <c r="N452" s="510"/>
      <c r="O452" s="510"/>
    </row>
    <row r="453" spans="1:15">
      <c r="A453" s="319" t="s">
        <v>629</v>
      </c>
      <c r="B453" s="512"/>
      <c r="C453" s="512"/>
      <c r="D453" s="512"/>
      <c r="E453" s="512"/>
      <c r="F453" s="513"/>
      <c r="G453" s="513"/>
      <c r="H453" s="512"/>
      <c r="I453" s="512"/>
      <c r="J453" s="512"/>
      <c r="K453" s="512"/>
      <c r="L453" s="512"/>
      <c r="M453" s="512"/>
      <c r="N453" s="512"/>
      <c r="O453" s="512"/>
    </row>
    <row r="454" spans="1:15">
      <c r="A454" s="317"/>
      <c r="B454" s="322"/>
      <c r="C454" s="322"/>
      <c r="D454" s="322"/>
      <c r="E454" s="322"/>
      <c r="F454" s="322"/>
      <c r="G454" s="322"/>
      <c r="H454" s="322"/>
      <c r="I454" s="322"/>
      <c r="J454" s="216"/>
      <c r="K454" s="216"/>
      <c r="L454" s="322"/>
      <c r="M454" s="322"/>
      <c r="N454" s="322"/>
      <c r="O454" s="322"/>
    </row>
    <row r="455" spans="1:15">
      <c r="A455" s="317" t="s">
        <v>630</v>
      </c>
      <c r="B455" s="316">
        <f t="shared" ref="B455:O455" si="45">SUM(B456:B464)</f>
        <v>0</v>
      </c>
      <c r="C455" s="316">
        <f t="shared" si="45"/>
        <v>0</v>
      </c>
      <c r="D455" s="316">
        <f t="shared" si="45"/>
        <v>0</v>
      </c>
      <c r="E455" s="316">
        <f t="shared" si="45"/>
        <v>0</v>
      </c>
      <c r="F455" s="321">
        <f t="shared" si="45"/>
        <v>0</v>
      </c>
      <c r="G455" s="321">
        <f t="shared" si="45"/>
        <v>0</v>
      </c>
      <c r="H455" s="316">
        <f t="shared" si="45"/>
        <v>0</v>
      </c>
      <c r="I455" s="316">
        <f t="shared" si="45"/>
        <v>0</v>
      </c>
      <c r="J455" s="316">
        <f t="shared" si="45"/>
        <v>0</v>
      </c>
      <c r="K455" s="316">
        <f t="shared" si="45"/>
        <v>0</v>
      </c>
      <c r="L455" s="316">
        <f t="shared" si="45"/>
        <v>0</v>
      </c>
      <c r="M455" s="316">
        <f t="shared" si="45"/>
        <v>0</v>
      </c>
      <c r="N455" s="316">
        <f t="shared" si="45"/>
        <v>0</v>
      </c>
      <c r="O455" s="316">
        <f t="shared" si="45"/>
        <v>0</v>
      </c>
    </row>
    <row r="456" spans="1:15">
      <c r="A456" s="318" t="s">
        <v>573</v>
      </c>
      <c r="B456" s="510"/>
      <c r="C456" s="510"/>
      <c r="D456" s="510"/>
      <c r="E456" s="510"/>
      <c r="F456" s="510"/>
      <c r="G456" s="510"/>
      <c r="H456" s="510"/>
      <c r="I456" s="510"/>
      <c r="J456" s="510"/>
      <c r="K456" s="510"/>
      <c r="L456" s="510"/>
      <c r="M456" s="510"/>
      <c r="N456" s="510"/>
      <c r="O456" s="510"/>
    </row>
    <row r="457" spans="1:15">
      <c r="A457" s="318" t="s">
        <v>631</v>
      </c>
      <c r="B457" s="510"/>
      <c r="C457" s="510"/>
      <c r="D457" s="510"/>
      <c r="E457" s="510"/>
      <c r="F457" s="511"/>
      <c r="G457" s="511"/>
      <c r="H457" s="510"/>
      <c r="I457" s="510"/>
      <c r="J457" s="510"/>
      <c r="K457" s="510"/>
      <c r="L457" s="510"/>
      <c r="M457" s="510"/>
      <c r="N457" s="510"/>
      <c r="O457" s="510"/>
    </row>
    <row r="458" spans="1:15">
      <c r="A458" s="318" t="s">
        <v>632</v>
      </c>
      <c r="B458" s="510"/>
      <c r="C458" s="510"/>
      <c r="D458" s="510"/>
      <c r="E458" s="510"/>
      <c r="F458" s="511"/>
      <c r="G458" s="511"/>
      <c r="H458" s="510"/>
      <c r="I458" s="510"/>
      <c r="J458" s="510"/>
      <c r="K458" s="510"/>
      <c r="L458" s="510"/>
      <c r="M458" s="510"/>
      <c r="N458" s="510"/>
      <c r="O458" s="510"/>
    </row>
    <row r="459" spans="1:15">
      <c r="A459" s="318" t="s">
        <v>633</v>
      </c>
      <c r="B459" s="510"/>
      <c r="C459" s="510"/>
      <c r="D459" s="510"/>
      <c r="E459" s="510"/>
      <c r="F459" s="511"/>
      <c r="G459" s="511"/>
      <c r="H459" s="510"/>
      <c r="I459" s="510"/>
      <c r="J459" s="510"/>
      <c r="K459" s="510"/>
      <c r="L459" s="510"/>
      <c r="M459" s="510"/>
      <c r="N459" s="510"/>
      <c r="O459" s="510"/>
    </row>
    <row r="460" spans="1:15">
      <c r="A460" s="318" t="s">
        <v>513</v>
      </c>
      <c r="B460" s="510"/>
      <c r="C460" s="510"/>
      <c r="D460" s="510"/>
      <c r="E460" s="510"/>
      <c r="F460" s="511"/>
      <c r="G460" s="511"/>
      <c r="H460" s="510"/>
      <c r="I460" s="510"/>
      <c r="J460" s="510"/>
      <c r="K460" s="510"/>
      <c r="L460" s="510"/>
      <c r="M460" s="510"/>
      <c r="N460" s="510"/>
      <c r="O460" s="510"/>
    </row>
    <row r="461" spans="1:15" s="216" customFormat="1">
      <c r="A461" s="318" t="s">
        <v>634</v>
      </c>
      <c r="B461" s="510"/>
      <c r="C461" s="510"/>
      <c r="D461" s="510"/>
      <c r="E461" s="510"/>
      <c r="F461" s="511"/>
      <c r="G461" s="511"/>
      <c r="H461" s="510"/>
      <c r="I461" s="510"/>
      <c r="J461" s="510"/>
      <c r="K461" s="510"/>
      <c r="L461" s="510"/>
      <c r="M461" s="510"/>
      <c r="N461" s="510"/>
      <c r="O461" s="510"/>
    </row>
    <row r="462" spans="1:15" s="216" customFormat="1">
      <c r="A462" s="318" t="s">
        <v>635</v>
      </c>
      <c r="B462" s="510"/>
      <c r="C462" s="510"/>
      <c r="D462" s="510"/>
      <c r="E462" s="510"/>
      <c r="F462" s="511"/>
      <c r="G462" s="511"/>
      <c r="H462" s="510"/>
      <c r="I462" s="510"/>
      <c r="J462" s="510"/>
      <c r="K462" s="510"/>
      <c r="L462" s="510"/>
      <c r="M462" s="510"/>
      <c r="N462" s="510"/>
      <c r="O462" s="510"/>
    </row>
    <row r="463" spans="1:15">
      <c r="A463" s="318" t="s">
        <v>636</v>
      </c>
      <c r="B463" s="510"/>
      <c r="C463" s="510"/>
      <c r="D463" s="510"/>
      <c r="E463" s="510"/>
      <c r="F463" s="511"/>
      <c r="G463" s="511"/>
      <c r="H463" s="510"/>
      <c r="I463" s="510"/>
      <c r="J463" s="510"/>
      <c r="K463" s="510"/>
      <c r="L463" s="510"/>
      <c r="M463" s="510"/>
      <c r="N463" s="510"/>
      <c r="O463" s="510"/>
    </row>
    <row r="464" spans="1:15">
      <c r="A464" s="319" t="s">
        <v>637</v>
      </c>
      <c r="B464" s="512"/>
      <c r="C464" s="512"/>
      <c r="D464" s="512"/>
      <c r="E464" s="512"/>
      <c r="F464" s="513"/>
      <c r="G464" s="513"/>
      <c r="H464" s="512"/>
      <c r="I464" s="512"/>
      <c r="J464" s="512"/>
      <c r="K464" s="512"/>
      <c r="L464" s="512"/>
      <c r="M464" s="512"/>
      <c r="N464" s="512"/>
      <c r="O464" s="512"/>
    </row>
    <row r="465" spans="1:15">
      <c r="A465" s="317"/>
      <c r="B465" s="322"/>
      <c r="C465" s="322"/>
      <c r="D465" s="322"/>
      <c r="E465" s="322"/>
      <c r="F465" s="322"/>
      <c r="G465" s="322"/>
      <c r="H465" s="322"/>
      <c r="I465" s="322"/>
      <c r="J465" s="322"/>
      <c r="K465" s="322"/>
      <c r="L465" s="322"/>
      <c r="M465" s="322"/>
      <c r="N465" s="322"/>
      <c r="O465" s="322"/>
    </row>
    <row r="466" spans="1:15">
      <c r="A466" s="317" t="s">
        <v>638</v>
      </c>
      <c r="B466" s="316">
        <f>SUM(B467)</f>
        <v>0</v>
      </c>
      <c r="C466" s="316">
        <f t="shared" ref="C466:O466" si="46">SUM(C467)</f>
        <v>0</v>
      </c>
      <c r="D466" s="316">
        <f t="shared" si="46"/>
        <v>0</v>
      </c>
      <c r="E466" s="316">
        <f t="shared" si="46"/>
        <v>0</v>
      </c>
      <c r="F466" s="316">
        <f t="shared" si="46"/>
        <v>0</v>
      </c>
      <c r="G466" s="316">
        <f>SUM(G467)</f>
        <v>0</v>
      </c>
      <c r="H466" s="316">
        <f t="shared" si="46"/>
        <v>0</v>
      </c>
      <c r="I466" s="316">
        <f t="shared" si="46"/>
        <v>0</v>
      </c>
      <c r="J466" s="316">
        <f t="shared" si="46"/>
        <v>0</v>
      </c>
      <c r="K466" s="316">
        <f t="shared" si="46"/>
        <v>0</v>
      </c>
      <c r="L466" s="316">
        <f t="shared" si="46"/>
        <v>0</v>
      </c>
      <c r="M466" s="316">
        <f t="shared" si="46"/>
        <v>0</v>
      </c>
      <c r="N466" s="316">
        <f t="shared" si="46"/>
        <v>0</v>
      </c>
      <c r="O466" s="316">
        <f t="shared" si="46"/>
        <v>0</v>
      </c>
    </row>
    <row r="467" spans="1:15">
      <c r="A467" s="319" t="s">
        <v>639</v>
      </c>
      <c r="B467" s="512"/>
      <c r="C467" s="512"/>
      <c r="D467" s="512"/>
      <c r="E467" s="512"/>
      <c r="F467" s="512"/>
      <c r="G467" s="512"/>
      <c r="H467" s="512"/>
      <c r="I467" s="512"/>
      <c r="J467" s="512"/>
      <c r="K467" s="512"/>
      <c r="L467" s="512"/>
      <c r="M467" s="512"/>
      <c r="N467" s="512"/>
      <c r="O467" s="512"/>
    </row>
    <row r="468" spans="1:15">
      <c r="A468" s="318"/>
      <c r="B468" s="325"/>
      <c r="C468" s="325"/>
      <c r="D468" s="325"/>
      <c r="E468" s="325"/>
      <c r="F468" s="325"/>
      <c r="G468" s="325"/>
      <c r="H468" s="325"/>
      <c r="I468" s="325"/>
      <c r="J468" s="325"/>
      <c r="K468" s="325"/>
      <c r="L468" s="325"/>
      <c r="M468" s="325"/>
      <c r="N468" s="325"/>
      <c r="O468" s="325"/>
    </row>
    <row r="469" spans="1:15">
      <c r="A469" s="317" t="s">
        <v>640</v>
      </c>
      <c r="B469" s="322">
        <f t="shared" ref="B469:O469" si="47">SUM(B470:B475)</f>
        <v>0</v>
      </c>
      <c r="C469" s="322">
        <f t="shared" si="47"/>
        <v>0</v>
      </c>
      <c r="D469" s="316">
        <f t="shared" si="47"/>
        <v>0</v>
      </c>
      <c r="E469" s="316">
        <f t="shared" si="47"/>
        <v>0</v>
      </c>
      <c r="F469" s="316">
        <f t="shared" si="47"/>
        <v>0</v>
      </c>
      <c r="G469" s="322">
        <f t="shared" si="47"/>
        <v>0</v>
      </c>
      <c r="H469" s="322">
        <f t="shared" si="47"/>
        <v>0</v>
      </c>
      <c r="I469" s="322">
        <f t="shared" si="47"/>
        <v>0</v>
      </c>
      <c r="J469" s="322">
        <f t="shared" si="47"/>
        <v>0</v>
      </c>
      <c r="K469" s="322">
        <f t="shared" si="47"/>
        <v>0</v>
      </c>
      <c r="L469" s="322">
        <f t="shared" si="47"/>
        <v>0</v>
      </c>
      <c r="M469" s="322">
        <f t="shared" si="47"/>
        <v>0</v>
      </c>
      <c r="N469" s="322">
        <f t="shared" si="47"/>
        <v>0</v>
      </c>
      <c r="O469" s="322">
        <f t="shared" si="47"/>
        <v>0</v>
      </c>
    </row>
    <row r="470" spans="1:15">
      <c r="A470" s="318" t="s">
        <v>619</v>
      </c>
      <c r="B470" s="675"/>
      <c r="C470" s="675"/>
      <c r="D470" s="676"/>
      <c r="E470" s="676"/>
      <c r="F470" s="676"/>
      <c r="G470" s="676"/>
      <c r="H470" s="676"/>
      <c r="I470" s="676"/>
      <c r="J470" s="676"/>
      <c r="K470" s="676"/>
      <c r="L470" s="676"/>
      <c r="M470" s="676"/>
      <c r="N470" s="676"/>
      <c r="O470" s="676"/>
    </row>
    <row r="471" spans="1:15">
      <c r="A471" s="318" t="s">
        <v>641</v>
      </c>
      <c r="B471" s="675"/>
      <c r="C471" s="675"/>
      <c r="D471" s="676"/>
      <c r="E471" s="676"/>
      <c r="F471" s="675"/>
      <c r="G471" s="675"/>
      <c r="H471" s="676"/>
      <c r="I471" s="676"/>
      <c r="J471" s="676"/>
      <c r="K471" s="676"/>
      <c r="L471" s="676"/>
      <c r="M471" s="676"/>
      <c r="N471" s="676"/>
      <c r="O471" s="676"/>
    </row>
    <row r="472" spans="1:15">
      <c r="A472" s="318" t="s">
        <v>642</v>
      </c>
      <c r="B472" s="675"/>
      <c r="C472" s="675"/>
      <c r="D472" s="676"/>
      <c r="E472" s="676"/>
      <c r="F472" s="675"/>
      <c r="G472" s="675"/>
      <c r="H472" s="676"/>
      <c r="I472" s="676"/>
      <c r="J472" s="676"/>
      <c r="K472" s="676"/>
      <c r="L472" s="676"/>
      <c r="M472" s="676"/>
      <c r="N472" s="676"/>
      <c r="O472" s="676"/>
    </row>
    <row r="473" spans="1:15">
      <c r="A473" s="318" t="s">
        <v>485</v>
      </c>
      <c r="B473" s="675"/>
      <c r="C473" s="675"/>
      <c r="D473" s="676"/>
      <c r="E473" s="676"/>
      <c r="F473" s="675"/>
      <c r="G473" s="675"/>
      <c r="H473" s="676"/>
      <c r="I473" s="676"/>
      <c r="J473" s="676"/>
      <c r="K473" s="676"/>
      <c r="L473" s="676"/>
      <c r="M473" s="676"/>
      <c r="N473" s="676"/>
      <c r="O473" s="676"/>
    </row>
    <row r="474" spans="1:15">
      <c r="A474" s="318" t="s">
        <v>643</v>
      </c>
      <c r="B474" s="675"/>
      <c r="C474" s="675"/>
      <c r="D474" s="676"/>
      <c r="E474" s="676"/>
      <c r="F474" s="675"/>
      <c r="G474" s="675"/>
      <c r="H474" s="676"/>
      <c r="I474" s="676"/>
      <c r="J474" s="676"/>
      <c r="K474" s="676"/>
      <c r="L474" s="676"/>
      <c r="M474" s="676"/>
      <c r="N474" s="676"/>
      <c r="O474" s="676"/>
    </row>
    <row r="475" spans="1:15">
      <c r="A475" s="326" t="s">
        <v>517</v>
      </c>
      <c r="B475" s="677"/>
      <c r="C475" s="677"/>
      <c r="D475" s="678"/>
      <c r="E475" s="678"/>
      <c r="F475" s="677"/>
      <c r="G475" s="677"/>
      <c r="H475" s="678"/>
      <c r="I475" s="678"/>
      <c r="J475" s="678"/>
      <c r="K475" s="678"/>
      <c r="L475" s="678"/>
      <c r="M475" s="678"/>
      <c r="N475" s="678"/>
      <c r="O475" s="678"/>
    </row>
    <row r="476" spans="1:15">
      <c r="A476" s="232" t="s">
        <v>352</v>
      </c>
      <c r="B476" s="327"/>
      <c r="C476" s="327"/>
      <c r="D476" s="328"/>
      <c r="E476" s="328"/>
      <c r="F476" s="788"/>
      <c r="G476" s="788"/>
    </row>
    <row r="477" spans="1:15">
      <c r="A477" s="297" t="s">
        <v>644</v>
      </c>
      <c r="B477" s="327"/>
      <c r="C477" s="327"/>
      <c r="D477" s="327"/>
      <c r="E477" s="327"/>
      <c r="F477" s="327"/>
      <c r="G477" s="327"/>
      <c r="J477" s="327"/>
      <c r="K477" s="327"/>
      <c r="L477" s="327"/>
      <c r="M477" s="327"/>
      <c r="N477" s="327"/>
      <c r="O477" s="327"/>
    </row>
    <row r="479" spans="1:15" s="216" customFormat="1" ht="26.25" customHeight="1">
      <c r="A479" s="779" t="s">
        <v>1001</v>
      </c>
      <c r="B479" s="779"/>
      <c r="C479" s="779"/>
      <c r="D479" s="779"/>
      <c r="E479" s="779"/>
      <c r="F479" s="779"/>
      <c r="G479" s="779"/>
      <c r="H479" s="779"/>
      <c r="I479" s="779"/>
      <c r="J479" s="779"/>
      <c r="K479" s="779"/>
      <c r="L479" s="779"/>
      <c r="M479" s="779"/>
      <c r="N479" s="779"/>
      <c r="O479" s="779"/>
    </row>
    <row r="480" spans="1:15" s="216" customFormat="1" ht="30.75" customHeight="1">
      <c r="A480" s="782" t="s">
        <v>1002</v>
      </c>
      <c r="B480" s="782"/>
      <c r="C480" s="782"/>
      <c r="D480" s="782"/>
      <c r="E480" s="782"/>
      <c r="F480" s="782"/>
      <c r="G480" s="782"/>
      <c r="H480" s="782"/>
      <c r="I480" s="782"/>
      <c r="J480" s="782"/>
      <c r="K480" s="782"/>
      <c r="L480" s="782"/>
      <c r="M480" s="782"/>
      <c r="N480" s="782"/>
      <c r="O480" s="782"/>
    </row>
    <row r="481" spans="1:26" s="216" customFormat="1" ht="36.75" customHeight="1">
      <c r="A481" s="789" t="s">
        <v>332</v>
      </c>
      <c r="B481" s="791" t="s">
        <v>333</v>
      </c>
      <c r="C481" s="792"/>
      <c r="D481" s="793" t="s">
        <v>334</v>
      </c>
      <c r="E481" s="794"/>
      <c r="F481" s="793" t="s">
        <v>335</v>
      </c>
      <c r="G481" s="794"/>
      <c r="H481" s="793" t="s">
        <v>448</v>
      </c>
      <c r="I481" s="794"/>
      <c r="J481" s="793" t="s">
        <v>337</v>
      </c>
      <c r="K481" s="794"/>
      <c r="L481" s="793" t="s">
        <v>338</v>
      </c>
      <c r="M481" s="794"/>
      <c r="N481" s="793" t="s">
        <v>339</v>
      </c>
      <c r="O481" s="795"/>
    </row>
    <row r="482" spans="1:26" ht="42.75" customHeight="1">
      <c r="A482" s="790"/>
      <c r="B482" s="313" t="s">
        <v>340</v>
      </c>
      <c r="C482" s="313" t="s">
        <v>341</v>
      </c>
      <c r="D482" s="313" t="s">
        <v>340</v>
      </c>
      <c r="E482" s="313" t="s">
        <v>341</v>
      </c>
      <c r="F482" s="313" t="s">
        <v>340</v>
      </c>
      <c r="G482" s="313" t="s">
        <v>341</v>
      </c>
      <c r="H482" s="313" t="s">
        <v>340</v>
      </c>
      <c r="I482" s="313" t="s">
        <v>341</v>
      </c>
      <c r="J482" s="313" t="s">
        <v>340</v>
      </c>
      <c r="K482" s="313" t="s">
        <v>341</v>
      </c>
      <c r="L482" s="313" t="s">
        <v>340</v>
      </c>
      <c r="M482" s="314" t="s">
        <v>341</v>
      </c>
      <c r="N482" s="313" t="s">
        <v>340</v>
      </c>
      <c r="O482" s="314" t="s">
        <v>341</v>
      </c>
    </row>
    <row r="483" spans="1:26" ht="17.25" customHeight="1">
      <c r="A483" s="315" t="s">
        <v>11</v>
      </c>
      <c r="B483" s="316">
        <f t="shared" ref="B483:I483" si="48">B484+B500+B518+B534+B549+B566+B581+B587+B598+B608+B620+B627+B637+B644+B653+B668+B682+B693+B704+B707</f>
        <v>0</v>
      </c>
      <c r="C483" s="316">
        <f t="shared" si="48"/>
        <v>0</v>
      </c>
      <c r="D483" s="316">
        <f t="shared" si="48"/>
        <v>0</v>
      </c>
      <c r="E483" s="316">
        <f t="shared" si="48"/>
        <v>0</v>
      </c>
      <c r="F483" s="316">
        <f t="shared" si="48"/>
        <v>0</v>
      </c>
      <c r="G483" s="316">
        <f t="shared" si="48"/>
        <v>0</v>
      </c>
      <c r="H483" s="316">
        <f t="shared" si="48"/>
        <v>0</v>
      </c>
      <c r="I483" s="316">
        <f t="shared" si="48"/>
        <v>0</v>
      </c>
      <c r="J483" s="316">
        <f>J484+J500+J518+J534+J549+J566+J581+J587+J598+J608+J620+J627+J637+J644+J653+J668+J682+J693+J704+J707</f>
        <v>0</v>
      </c>
      <c r="K483" s="316">
        <f>K484+K500+K518+K534+K549+K566+K581+K587+K598+K608+K620+K627+K637+K644+K653+K668+K682+K693+K704+K707</f>
        <v>5</v>
      </c>
      <c r="L483" s="316">
        <f t="shared" ref="L483:O483" si="49">L484+L500+L518+L534+L549+L566+L581+L587+L598+L608+L620+L627+L637+L644+L653+L668+L682+L693+L704+L707</f>
        <v>0</v>
      </c>
      <c r="M483" s="316">
        <f t="shared" si="49"/>
        <v>0</v>
      </c>
      <c r="N483" s="316">
        <f t="shared" si="49"/>
        <v>0</v>
      </c>
      <c r="O483" s="316">
        <f t="shared" si="49"/>
        <v>0</v>
      </c>
    </row>
    <row r="484" spans="1:26" ht="17.25" customHeight="1">
      <c r="A484" s="317" t="s">
        <v>449</v>
      </c>
      <c r="B484" s="316">
        <f t="shared" ref="B484:O484" si="50">SUM(B485:B498)</f>
        <v>0</v>
      </c>
      <c r="C484" s="316">
        <f t="shared" si="50"/>
        <v>0</v>
      </c>
      <c r="D484" s="316">
        <f t="shared" si="50"/>
        <v>0</v>
      </c>
      <c r="E484" s="316">
        <f t="shared" si="50"/>
        <v>0</v>
      </c>
      <c r="F484" s="316">
        <f t="shared" si="50"/>
        <v>0</v>
      </c>
      <c r="G484" s="316">
        <f t="shared" si="50"/>
        <v>0</v>
      </c>
      <c r="H484" s="316">
        <f t="shared" si="50"/>
        <v>0</v>
      </c>
      <c r="I484" s="316">
        <f t="shared" si="50"/>
        <v>0</v>
      </c>
      <c r="J484" s="316">
        <f t="shared" si="50"/>
        <v>0</v>
      </c>
      <c r="K484" s="316">
        <f t="shared" si="50"/>
        <v>0</v>
      </c>
      <c r="L484" s="316">
        <f t="shared" si="50"/>
        <v>0</v>
      </c>
      <c r="M484" s="316">
        <f t="shared" si="50"/>
        <v>0</v>
      </c>
      <c r="N484" s="316">
        <f t="shared" si="50"/>
        <v>0</v>
      </c>
      <c r="O484" s="316">
        <f t="shared" si="50"/>
        <v>0</v>
      </c>
    </row>
    <row r="485" spans="1:26" ht="17.25" customHeight="1">
      <c r="A485" s="318" t="s">
        <v>450</v>
      </c>
      <c r="B485" s="510"/>
      <c r="C485" s="510"/>
      <c r="D485" s="510"/>
      <c r="E485" s="510"/>
      <c r="F485" s="511"/>
      <c r="G485" s="511"/>
      <c r="H485" s="510"/>
      <c r="I485" s="510"/>
      <c r="J485" s="510"/>
      <c r="K485" s="510"/>
      <c r="L485" s="510"/>
      <c r="M485" s="510"/>
      <c r="N485" s="510"/>
      <c r="O485" s="510"/>
    </row>
    <row r="486" spans="1:26" ht="17.25" customHeight="1">
      <c r="A486" s="318" t="s">
        <v>451</v>
      </c>
      <c r="B486" s="510"/>
      <c r="C486" s="510"/>
      <c r="D486" s="510"/>
      <c r="E486" s="510"/>
      <c r="F486" s="511"/>
      <c r="G486" s="511"/>
      <c r="H486" s="510"/>
      <c r="I486" s="510"/>
      <c r="J486" s="510"/>
      <c r="K486" s="510"/>
      <c r="L486" s="510"/>
      <c r="M486" s="510"/>
      <c r="N486" s="510"/>
      <c r="O486" s="510"/>
      <c r="V486" s="216"/>
    </row>
    <row r="487" spans="1:26" ht="17.25" customHeight="1">
      <c r="A487" s="318" t="s">
        <v>452</v>
      </c>
      <c r="B487" s="510"/>
      <c r="C487" s="510"/>
      <c r="D487" s="510"/>
      <c r="E487" s="510"/>
      <c r="F487" s="511"/>
      <c r="G487" s="511"/>
      <c r="H487" s="510"/>
      <c r="I487" s="510"/>
      <c r="J487" s="510"/>
      <c r="K487" s="510"/>
      <c r="L487" s="510"/>
      <c r="M487" s="510"/>
      <c r="N487" s="510"/>
      <c r="O487" s="510"/>
      <c r="V487" s="787"/>
      <c r="W487" s="787"/>
      <c r="X487" s="787"/>
      <c r="Y487" s="787"/>
      <c r="Z487" s="787"/>
    </row>
    <row r="488" spans="1:26" ht="17.25" customHeight="1">
      <c r="A488" s="318" t="s">
        <v>453</v>
      </c>
      <c r="B488" s="510"/>
      <c r="C488" s="510"/>
      <c r="D488" s="510"/>
      <c r="E488" s="510"/>
      <c r="F488" s="511"/>
      <c r="G488" s="511"/>
      <c r="H488" s="510"/>
      <c r="I488" s="510"/>
      <c r="J488" s="510"/>
      <c r="K488" s="510"/>
      <c r="L488" s="510"/>
      <c r="M488" s="510"/>
      <c r="N488" s="510"/>
      <c r="O488" s="510"/>
    </row>
    <row r="489" spans="1:26" ht="17.25" customHeight="1">
      <c r="A489" s="318" t="s">
        <v>454</v>
      </c>
      <c r="B489" s="510"/>
      <c r="C489" s="510"/>
      <c r="D489" s="510"/>
      <c r="E489" s="510"/>
      <c r="F489" s="511"/>
      <c r="G489" s="511"/>
      <c r="H489" s="510"/>
      <c r="I489" s="510"/>
      <c r="J489" s="510"/>
      <c r="K489" s="510"/>
      <c r="L489" s="510"/>
      <c r="M489" s="510"/>
      <c r="N489" s="510"/>
      <c r="O489" s="510"/>
    </row>
    <row r="490" spans="1:26" ht="17.25" customHeight="1">
      <c r="A490" s="318" t="s">
        <v>455</v>
      </c>
      <c r="B490" s="510"/>
      <c r="C490" s="510"/>
      <c r="D490" s="510"/>
      <c r="E490" s="510"/>
      <c r="F490" s="511"/>
      <c r="G490" s="511"/>
      <c r="H490" s="510"/>
      <c r="I490" s="510"/>
      <c r="J490" s="510"/>
      <c r="K490" s="510"/>
      <c r="L490" s="510"/>
      <c r="M490" s="510"/>
      <c r="N490" s="510"/>
      <c r="O490" s="510"/>
    </row>
    <row r="491" spans="1:26">
      <c r="A491" s="318" t="s">
        <v>456</v>
      </c>
      <c r="B491" s="510"/>
      <c r="C491" s="510"/>
      <c r="D491" s="510"/>
      <c r="E491" s="510"/>
      <c r="F491" s="511"/>
      <c r="G491" s="511"/>
      <c r="H491" s="510"/>
      <c r="I491" s="510"/>
      <c r="J491" s="510"/>
      <c r="K491" s="510"/>
      <c r="L491" s="510"/>
      <c r="M491" s="510"/>
      <c r="N491" s="510"/>
      <c r="O491" s="510"/>
    </row>
    <row r="492" spans="1:26">
      <c r="A492" s="318" t="s">
        <v>457</v>
      </c>
      <c r="B492" s="510"/>
      <c r="C492" s="510"/>
      <c r="D492" s="510"/>
      <c r="E492" s="510"/>
      <c r="F492" s="511"/>
      <c r="G492" s="511"/>
      <c r="H492" s="510"/>
      <c r="I492" s="510"/>
      <c r="J492" s="510"/>
      <c r="K492" s="510"/>
      <c r="L492" s="510"/>
      <c r="M492" s="510"/>
      <c r="N492" s="510"/>
      <c r="O492" s="510"/>
    </row>
    <row r="493" spans="1:26">
      <c r="A493" s="318" t="s">
        <v>458</v>
      </c>
      <c r="B493" s="510"/>
      <c r="C493" s="510"/>
      <c r="D493" s="510"/>
      <c r="E493" s="510"/>
      <c r="F493" s="511"/>
      <c r="G493" s="511"/>
      <c r="H493" s="510"/>
      <c r="I493" s="510"/>
      <c r="J493" s="510"/>
      <c r="K493" s="510"/>
      <c r="L493" s="510"/>
      <c r="M493" s="510"/>
      <c r="N493" s="510"/>
      <c r="O493" s="510"/>
    </row>
    <row r="494" spans="1:26">
      <c r="A494" s="318" t="s">
        <v>459</v>
      </c>
      <c r="B494" s="510"/>
      <c r="C494" s="510"/>
      <c r="D494" s="510"/>
      <c r="E494" s="510"/>
      <c r="F494" s="511"/>
      <c r="G494" s="511"/>
      <c r="H494" s="510"/>
      <c r="I494" s="510"/>
      <c r="J494" s="510"/>
      <c r="K494" s="510"/>
      <c r="L494" s="510"/>
      <c r="M494" s="510"/>
      <c r="N494" s="510"/>
      <c r="O494" s="510"/>
    </row>
    <row r="495" spans="1:26">
      <c r="A495" s="318" t="s">
        <v>460</v>
      </c>
      <c r="B495" s="510"/>
      <c r="C495" s="510"/>
      <c r="D495" s="510"/>
      <c r="E495" s="510"/>
      <c r="F495" s="511"/>
      <c r="G495" s="511"/>
      <c r="H495" s="510"/>
      <c r="I495" s="510"/>
      <c r="J495" s="510"/>
      <c r="K495" s="510"/>
      <c r="L495" s="510"/>
      <c r="M495" s="510"/>
      <c r="N495" s="510"/>
      <c r="O495" s="510"/>
    </row>
    <row r="496" spans="1:26">
      <c r="A496" s="318" t="s">
        <v>461</v>
      </c>
      <c r="B496" s="510"/>
      <c r="C496" s="510"/>
      <c r="D496" s="510"/>
      <c r="E496" s="510"/>
      <c r="F496" s="511"/>
      <c r="G496" s="511"/>
      <c r="H496" s="510"/>
      <c r="I496" s="510"/>
      <c r="J496" s="510"/>
      <c r="K496" s="510"/>
      <c r="L496" s="510"/>
      <c r="M496" s="510"/>
      <c r="N496" s="510"/>
      <c r="O496" s="510"/>
    </row>
    <row r="497" spans="1:15">
      <c r="A497" s="318" t="s">
        <v>462</v>
      </c>
      <c r="B497" s="510"/>
      <c r="C497" s="510"/>
      <c r="D497" s="510"/>
      <c r="E497" s="510"/>
      <c r="F497" s="511"/>
      <c r="G497" s="511"/>
      <c r="H497" s="510"/>
      <c r="I497" s="510"/>
      <c r="J497" s="510"/>
      <c r="K497" s="510"/>
      <c r="L497" s="510"/>
      <c r="M497" s="510"/>
      <c r="N497" s="510"/>
      <c r="O497" s="510"/>
    </row>
    <row r="498" spans="1:15">
      <c r="A498" s="319" t="s">
        <v>463</v>
      </c>
      <c r="B498" s="512"/>
      <c r="C498" s="512"/>
      <c r="D498" s="512"/>
      <c r="E498" s="512"/>
      <c r="F498" s="513"/>
      <c r="G498" s="513"/>
      <c r="H498" s="512"/>
      <c r="I498" s="512"/>
      <c r="J498" s="512"/>
      <c r="K498" s="512"/>
      <c r="L498" s="512"/>
      <c r="M498" s="512"/>
      <c r="N498" s="512"/>
      <c r="O498" s="512"/>
    </row>
    <row r="499" spans="1:15">
      <c r="A499" s="318"/>
      <c r="B499" s="320"/>
      <c r="C499" s="320"/>
      <c r="D499" s="320"/>
      <c r="E499" s="320"/>
      <c r="F499" s="320"/>
      <c r="G499" s="320"/>
      <c r="H499" s="320"/>
      <c r="I499" s="320"/>
      <c r="L499" s="320"/>
      <c r="M499" s="320"/>
      <c r="N499" s="320"/>
      <c r="O499" s="320"/>
    </row>
    <row r="500" spans="1:15">
      <c r="A500" s="317" t="s">
        <v>464</v>
      </c>
      <c r="B500" s="316">
        <f>B501+B502+B503+B504+B505+B506+B507+B508+B509+B510+B511+B512+B513+B514+B515+B516</f>
        <v>0</v>
      </c>
      <c r="C500" s="316">
        <f t="shared" ref="C500:O500" si="51">SUM(C501:C516)</f>
        <v>0</v>
      </c>
      <c r="D500" s="316">
        <f t="shared" si="51"/>
        <v>0</v>
      </c>
      <c r="E500" s="316">
        <f t="shared" si="51"/>
        <v>0</v>
      </c>
      <c r="F500" s="321">
        <f t="shared" si="51"/>
        <v>0</v>
      </c>
      <c r="G500" s="321">
        <f t="shared" si="51"/>
        <v>0</v>
      </c>
      <c r="H500" s="316">
        <f t="shared" si="51"/>
        <v>0</v>
      </c>
      <c r="I500" s="316">
        <f t="shared" si="51"/>
        <v>0</v>
      </c>
      <c r="J500" s="316">
        <f t="shared" si="51"/>
        <v>0</v>
      </c>
      <c r="K500" s="316">
        <f t="shared" si="51"/>
        <v>0</v>
      </c>
      <c r="L500" s="316">
        <f t="shared" si="51"/>
        <v>0</v>
      </c>
      <c r="M500" s="316">
        <f t="shared" si="51"/>
        <v>0</v>
      </c>
      <c r="N500" s="316">
        <f t="shared" si="51"/>
        <v>0</v>
      </c>
      <c r="O500" s="316">
        <f t="shared" si="51"/>
        <v>0</v>
      </c>
    </row>
    <row r="501" spans="1:15">
      <c r="A501" s="318" t="s">
        <v>465</v>
      </c>
      <c r="B501" s="510"/>
      <c r="C501" s="510"/>
      <c r="D501" s="510"/>
      <c r="E501" s="510"/>
      <c r="F501" s="510"/>
      <c r="G501" s="510"/>
      <c r="H501" s="510"/>
      <c r="I501" s="510"/>
      <c r="J501" s="510"/>
      <c r="K501" s="510"/>
      <c r="L501" s="510"/>
      <c r="M501" s="510"/>
      <c r="N501" s="510"/>
      <c r="O501" s="510"/>
    </row>
    <row r="502" spans="1:15">
      <c r="A502" s="318" t="s">
        <v>466</v>
      </c>
      <c r="B502" s="510"/>
      <c r="C502" s="510"/>
      <c r="D502" s="510"/>
      <c r="E502" s="510"/>
      <c r="F502" s="510"/>
      <c r="G502" s="510"/>
      <c r="H502" s="510"/>
      <c r="I502" s="510"/>
      <c r="J502" s="510"/>
      <c r="K502" s="510"/>
      <c r="L502" s="510"/>
      <c r="M502" s="510"/>
      <c r="N502" s="510"/>
      <c r="O502" s="510"/>
    </row>
    <row r="503" spans="1:15">
      <c r="A503" s="318" t="s">
        <v>467</v>
      </c>
      <c r="B503" s="510"/>
      <c r="C503" s="510"/>
      <c r="D503" s="510"/>
      <c r="E503" s="510"/>
      <c r="F503" s="510"/>
      <c r="G503" s="510"/>
      <c r="H503" s="510"/>
      <c r="I503" s="510"/>
      <c r="J503" s="510"/>
      <c r="K503" s="510"/>
      <c r="L503" s="510"/>
      <c r="M503" s="510"/>
      <c r="N503" s="510"/>
      <c r="O503" s="510"/>
    </row>
    <row r="504" spans="1:15">
      <c r="A504" s="318" t="s">
        <v>468</v>
      </c>
      <c r="B504" s="510"/>
      <c r="C504" s="510"/>
      <c r="D504" s="510"/>
      <c r="E504" s="510"/>
      <c r="F504" s="511"/>
      <c r="G504" s="511"/>
      <c r="H504" s="510"/>
      <c r="I504" s="510"/>
      <c r="J504" s="510"/>
      <c r="K504" s="510"/>
      <c r="L504" s="510"/>
      <c r="M504" s="510"/>
      <c r="N504" s="510"/>
      <c r="O504" s="510"/>
    </row>
    <row r="505" spans="1:15">
      <c r="A505" s="318" t="s">
        <v>469</v>
      </c>
      <c r="B505" s="510"/>
      <c r="C505" s="510"/>
      <c r="D505" s="510"/>
      <c r="E505" s="510"/>
      <c r="F505" s="511"/>
      <c r="G505" s="511"/>
      <c r="H505" s="510"/>
      <c r="I505" s="510"/>
      <c r="J505" s="510"/>
      <c r="K505" s="510"/>
      <c r="L505" s="510"/>
      <c r="M505" s="510"/>
      <c r="N505" s="510"/>
      <c r="O505" s="510"/>
    </row>
    <row r="506" spans="1:15">
      <c r="A506" s="318" t="s">
        <v>470</v>
      </c>
      <c r="B506" s="510"/>
      <c r="C506" s="510"/>
      <c r="D506" s="510"/>
      <c r="E506" s="510"/>
      <c r="F506" s="511"/>
      <c r="G506" s="511"/>
      <c r="H506" s="510"/>
      <c r="I506" s="510"/>
      <c r="J506" s="510"/>
      <c r="K506" s="510"/>
      <c r="L506" s="510"/>
      <c r="M506" s="510"/>
      <c r="N506" s="510"/>
      <c r="O506" s="510"/>
    </row>
    <row r="507" spans="1:15">
      <c r="A507" s="318" t="s">
        <v>471</v>
      </c>
      <c r="B507" s="510"/>
      <c r="C507" s="510"/>
      <c r="D507" s="510"/>
      <c r="E507" s="510"/>
      <c r="F507" s="511"/>
      <c r="G507" s="511"/>
      <c r="H507" s="510"/>
      <c r="I507" s="510"/>
      <c r="J507" s="510"/>
      <c r="K507" s="510"/>
      <c r="L507" s="510"/>
      <c r="M507" s="510"/>
      <c r="N507" s="510"/>
      <c r="O507" s="510"/>
    </row>
    <row r="508" spans="1:15">
      <c r="A508" s="318" t="s">
        <v>472</v>
      </c>
      <c r="B508" s="510"/>
      <c r="C508" s="510"/>
      <c r="D508" s="510"/>
      <c r="E508" s="510"/>
      <c r="F508" s="511"/>
      <c r="G508" s="511"/>
      <c r="H508" s="510"/>
      <c r="I508" s="510"/>
      <c r="J508" s="510"/>
      <c r="K508" s="510"/>
      <c r="L508" s="510"/>
      <c r="M508" s="510"/>
      <c r="N508" s="510"/>
      <c r="O508" s="510"/>
    </row>
    <row r="509" spans="1:15">
      <c r="A509" s="318" t="s">
        <v>473</v>
      </c>
      <c r="B509" s="510"/>
      <c r="C509" s="510"/>
      <c r="D509" s="510"/>
      <c r="E509" s="510"/>
      <c r="F509" s="511"/>
      <c r="G509" s="511"/>
      <c r="H509" s="510"/>
      <c r="I509" s="510"/>
      <c r="J509" s="510"/>
      <c r="K509" s="510"/>
      <c r="L509" s="510"/>
      <c r="M509" s="510"/>
      <c r="N509" s="510"/>
      <c r="O509" s="510"/>
    </row>
    <row r="510" spans="1:15">
      <c r="A510" s="318" t="s">
        <v>474</v>
      </c>
      <c r="B510" s="510"/>
      <c r="C510" s="510"/>
      <c r="D510" s="510"/>
      <c r="E510" s="510"/>
      <c r="F510" s="510"/>
      <c r="G510" s="510"/>
      <c r="H510" s="510"/>
      <c r="I510" s="510"/>
      <c r="J510" s="510"/>
      <c r="K510" s="510"/>
      <c r="L510" s="510"/>
      <c r="M510" s="510"/>
      <c r="N510" s="510"/>
      <c r="O510" s="510"/>
    </row>
    <row r="511" spans="1:15">
      <c r="A511" s="318" t="s">
        <v>475</v>
      </c>
      <c r="B511" s="510"/>
      <c r="C511" s="510"/>
      <c r="D511" s="510"/>
      <c r="E511" s="510"/>
      <c r="F511" s="511"/>
      <c r="G511" s="511"/>
      <c r="H511" s="510"/>
      <c r="I511" s="510"/>
      <c r="J511" s="510"/>
      <c r="K511" s="510"/>
      <c r="L511" s="510"/>
      <c r="M511" s="510"/>
      <c r="N511" s="510"/>
      <c r="O511" s="510"/>
    </row>
    <row r="512" spans="1:15">
      <c r="A512" s="318" t="s">
        <v>476</v>
      </c>
      <c r="B512" s="510"/>
      <c r="C512" s="510"/>
      <c r="D512" s="510"/>
      <c r="E512" s="510"/>
      <c r="F512" s="511"/>
      <c r="G512" s="511"/>
      <c r="H512" s="510"/>
      <c r="I512" s="510"/>
      <c r="J512" s="510"/>
      <c r="K512" s="510"/>
      <c r="L512" s="510"/>
      <c r="M512" s="510"/>
      <c r="N512" s="510"/>
      <c r="O512" s="510"/>
    </row>
    <row r="513" spans="1:15" s="216" customFormat="1">
      <c r="A513" s="318" t="s">
        <v>477</v>
      </c>
      <c r="B513" s="510"/>
      <c r="C513" s="510"/>
      <c r="D513" s="510"/>
      <c r="E513" s="510"/>
      <c r="F513" s="511"/>
      <c r="G513" s="511"/>
      <c r="H513" s="510"/>
      <c r="I513" s="510"/>
      <c r="J513" s="510"/>
      <c r="K513" s="510"/>
      <c r="L513" s="510"/>
      <c r="M513" s="510"/>
      <c r="N513" s="510"/>
      <c r="O513" s="510"/>
    </row>
    <row r="514" spans="1:15">
      <c r="A514" s="318" t="s">
        <v>478</v>
      </c>
      <c r="B514" s="510"/>
      <c r="C514" s="510"/>
      <c r="D514" s="510"/>
      <c r="E514" s="510"/>
      <c r="F514" s="511"/>
      <c r="G514" s="511"/>
      <c r="H514" s="510"/>
      <c r="I514" s="510"/>
      <c r="J514" s="510"/>
      <c r="K514" s="510"/>
      <c r="L514" s="510"/>
      <c r="M514" s="510"/>
      <c r="N514" s="510"/>
      <c r="O514" s="510"/>
    </row>
    <row r="515" spans="1:15">
      <c r="A515" s="318" t="s">
        <v>479</v>
      </c>
      <c r="B515" s="510"/>
      <c r="C515" s="510"/>
      <c r="D515" s="510"/>
      <c r="E515" s="510"/>
      <c r="F515" s="510"/>
      <c r="G515" s="510"/>
      <c r="H515" s="510"/>
      <c r="I515" s="510"/>
      <c r="J515" s="510"/>
      <c r="K515" s="510"/>
      <c r="L515" s="510"/>
      <c r="M515" s="510"/>
      <c r="N515" s="510"/>
      <c r="O515" s="510"/>
    </row>
    <row r="516" spans="1:15">
      <c r="A516" s="319" t="s">
        <v>480</v>
      </c>
      <c r="B516" s="512"/>
      <c r="C516" s="512"/>
      <c r="D516" s="512"/>
      <c r="E516" s="512"/>
      <c r="F516" s="513"/>
      <c r="G516" s="513"/>
      <c r="H516" s="512"/>
      <c r="I516" s="512"/>
      <c r="J516" s="512"/>
      <c r="K516" s="512"/>
      <c r="L516" s="512"/>
      <c r="M516" s="512"/>
      <c r="N516" s="512"/>
      <c r="O516" s="512"/>
    </row>
    <row r="517" spans="1:15">
      <c r="A517" s="317"/>
      <c r="B517" s="322"/>
      <c r="C517" s="322"/>
      <c r="D517" s="322"/>
      <c r="E517" s="322"/>
      <c r="F517" s="322"/>
      <c r="G517" s="322"/>
      <c r="H517" s="322"/>
      <c r="I517" s="322"/>
      <c r="J517" s="216"/>
      <c r="K517" s="216"/>
      <c r="L517" s="322"/>
      <c r="M517" s="322"/>
      <c r="N517" s="322"/>
      <c r="O517" s="322"/>
    </row>
    <row r="518" spans="1:15">
      <c r="A518" s="317" t="s">
        <v>481</v>
      </c>
      <c r="B518" s="316">
        <f t="shared" ref="B518:O518" si="52">SUM(B519:B532)</f>
        <v>0</v>
      </c>
      <c r="C518" s="316">
        <f t="shared" si="52"/>
        <v>0</v>
      </c>
      <c r="D518" s="316">
        <f t="shared" si="52"/>
        <v>0</v>
      </c>
      <c r="E518" s="316">
        <f t="shared" si="52"/>
        <v>0</v>
      </c>
      <c r="F518" s="321">
        <f t="shared" si="52"/>
        <v>0</v>
      </c>
      <c r="G518" s="321">
        <f t="shared" si="52"/>
        <v>0</v>
      </c>
      <c r="H518" s="316">
        <f t="shared" si="52"/>
        <v>0</v>
      </c>
      <c r="I518" s="316">
        <f t="shared" si="52"/>
        <v>0</v>
      </c>
      <c r="J518" s="316">
        <f t="shared" si="52"/>
        <v>0</v>
      </c>
      <c r="K518" s="316">
        <f t="shared" si="52"/>
        <v>0</v>
      </c>
      <c r="L518" s="316">
        <f t="shared" si="52"/>
        <v>0</v>
      </c>
      <c r="M518" s="316">
        <f t="shared" si="52"/>
        <v>0</v>
      </c>
      <c r="N518" s="316">
        <f t="shared" si="52"/>
        <v>0</v>
      </c>
      <c r="O518" s="316">
        <f t="shared" si="52"/>
        <v>0</v>
      </c>
    </row>
    <row r="519" spans="1:15">
      <c r="A519" s="318" t="s">
        <v>482</v>
      </c>
      <c r="B519" s="510"/>
      <c r="C519" s="510"/>
      <c r="D519" s="510"/>
      <c r="E519" s="510"/>
      <c r="F519" s="511"/>
      <c r="G519" s="511"/>
      <c r="H519" s="510"/>
      <c r="I519" s="510"/>
      <c r="J519" s="510"/>
      <c r="K519" s="510"/>
      <c r="L519" s="510"/>
      <c r="M519" s="510"/>
      <c r="N519" s="510"/>
      <c r="O519" s="510"/>
    </row>
    <row r="520" spans="1:15">
      <c r="A520" s="318" t="s">
        <v>483</v>
      </c>
      <c r="B520" s="510"/>
      <c r="C520" s="510"/>
      <c r="D520" s="510"/>
      <c r="E520" s="510"/>
      <c r="F520" s="510"/>
      <c r="G520" s="510"/>
      <c r="H520" s="510"/>
      <c r="I520" s="510"/>
      <c r="J520" s="510"/>
      <c r="K520" s="510"/>
      <c r="L520" s="510"/>
      <c r="M520" s="510"/>
      <c r="N520" s="510"/>
      <c r="O520" s="510"/>
    </row>
    <row r="521" spans="1:15">
      <c r="A521" s="318" t="s">
        <v>484</v>
      </c>
      <c r="B521" s="510"/>
      <c r="C521" s="510"/>
      <c r="D521" s="510"/>
      <c r="E521" s="510"/>
      <c r="F521" s="510"/>
      <c r="G521" s="510"/>
      <c r="H521" s="510"/>
      <c r="I521" s="510"/>
      <c r="J521" s="510"/>
      <c r="K521" s="510"/>
      <c r="L521" s="510"/>
      <c r="M521" s="510"/>
      <c r="N521" s="510"/>
      <c r="O521" s="510"/>
    </row>
    <row r="522" spans="1:15">
      <c r="A522" s="318" t="s">
        <v>485</v>
      </c>
      <c r="B522" s="510"/>
      <c r="C522" s="510"/>
      <c r="D522" s="510"/>
      <c r="E522" s="510"/>
      <c r="F522" s="511"/>
      <c r="G522" s="511"/>
      <c r="H522" s="510"/>
      <c r="I522" s="510"/>
      <c r="J522" s="510"/>
      <c r="K522" s="510"/>
      <c r="L522" s="510"/>
      <c r="M522" s="510"/>
      <c r="N522" s="510"/>
      <c r="O522" s="510"/>
    </row>
    <row r="523" spans="1:15">
      <c r="A523" s="318" t="s">
        <v>486</v>
      </c>
      <c r="B523" s="510"/>
      <c r="C523" s="510"/>
      <c r="D523" s="510"/>
      <c r="E523" s="510"/>
      <c r="F523" s="511"/>
      <c r="G523" s="511"/>
      <c r="H523" s="510"/>
      <c r="I523" s="510"/>
      <c r="J523" s="510"/>
      <c r="K523" s="510"/>
      <c r="L523" s="510"/>
      <c r="M523" s="510"/>
      <c r="N523" s="510"/>
      <c r="O523" s="510"/>
    </row>
    <row r="524" spans="1:15">
      <c r="A524" s="318" t="s">
        <v>487</v>
      </c>
      <c r="B524" s="510"/>
      <c r="C524" s="510"/>
      <c r="D524" s="510"/>
      <c r="E524" s="510"/>
      <c r="F524" s="511"/>
      <c r="G524" s="511"/>
      <c r="H524" s="510"/>
      <c r="I524" s="510"/>
      <c r="J524" s="510"/>
      <c r="K524" s="510"/>
      <c r="L524" s="510"/>
      <c r="M524" s="510"/>
      <c r="N524" s="510"/>
      <c r="O524" s="510"/>
    </row>
    <row r="525" spans="1:15">
      <c r="A525" s="318" t="s">
        <v>488</v>
      </c>
      <c r="B525" s="510"/>
      <c r="C525" s="510"/>
      <c r="D525" s="510"/>
      <c r="E525" s="510"/>
      <c r="F525" s="511"/>
      <c r="G525" s="511"/>
      <c r="H525" s="510"/>
      <c r="I525" s="510"/>
      <c r="J525" s="510"/>
      <c r="K525" s="510"/>
      <c r="L525" s="510"/>
      <c r="M525" s="510"/>
      <c r="N525" s="510"/>
      <c r="O525" s="510"/>
    </row>
    <row r="526" spans="1:15">
      <c r="A526" s="318" t="s">
        <v>489</v>
      </c>
      <c r="B526" s="510"/>
      <c r="C526" s="510"/>
      <c r="D526" s="510"/>
      <c r="E526" s="510"/>
      <c r="F526" s="511"/>
      <c r="G526" s="511"/>
      <c r="H526" s="510"/>
      <c r="I526" s="510"/>
      <c r="J526" s="510"/>
      <c r="K526" s="510"/>
      <c r="L526" s="510"/>
      <c r="M526" s="510"/>
      <c r="N526" s="510"/>
      <c r="O526" s="510"/>
    </row>
    <row r="527" spans="1:15">
      <c r="A527" s="318" t="s">
        <v>490</v>
      </c>
      <c r="B527" s="510"/>
      <c r="C527" s="510"/>
      <c r="D527" s="510"/>
      <c r="E527" s="510"/>
      <c r="F527" s="511"/>
      <c r="G527" s="511"/>
      <c r="H527" s="510"/>
      <c r="I527" s="510"/>
      <c r="J527" s="510"/>
      <c r="K527" s="510"/>
      <c r="L527" s="510"/>
      <c r="M527" s="510"/>
      <c r="N527" s="510"/>
      <c r="O527" s="510"/>
    </row>
    <row r="528" spans="1:15">
      <c r="A528" s="318" t="s">
        <v>491</v>
      </c>
      <c r="B528" s="510"/>
      <c r="C528" s="510"/>
      <c r="D528" s="510"/>
      <c r="E528" s="510"/>
      <c r="F528" s="511"/>
      <c r="G528" s="511"/>
      <c r="H528" s="510"/>
      <c r="I528" s="510"/>
      <c r="J528" s="510"/>
      <c r="K528" s="510"/>
      <c r="L528" s="510"/>
      <c r="M528" s="510"/>
      <c r="N528" s="510"/>
      <c r="O528" s="510"/>
    </row>
    <row r="529" spans="1:16" s="216" customFormat="1">
      <c r="A529" s="318" t="s">
        <v>492</v>
      </c>
      <c r="B529" s="510"/>
      <c r="C529" s="510"/>
      <c r="D529" s="510"/>
      <c r="E529" s="510"/>
      <c r="F529" s="511"/>
      <c r="G529" s="511"/>
      <c r="H529" s="510"/>
      <c r="I529" s="510"/>
      <c r="J529" s="510"/>
      <c r="K529" s="510"/>
      <c r="L529" s="510"/>
      <c r="M529" s="510"/>
      <c r="N529" s="510"/>
      <c r="O529" s="510"/>
    </row>
    <row r="530" spans="1:16">
      <c r="A530" s="318" t="s">
        <v>493</v>
      </c>
      <c r="B530" s="510"/>
      <c r="C530" s="510"/>
      <c r="D530" s="510"/>
      <c r="E530" s="510"/>
      <c r="F530" s="511"/>
      <c r="G530" s="511"/>
      <c r="H530" s="510"/>
      <c r="I530" s="510"/>
      <c r="J530" s="510"/>
      <c r="K530" s="510"/>
      <c r="L530" s="510"/>
      <c r="M530" s="510"/>
      <c r="N530" s="510"/>
      <c r="O530" s="510"/>
      <c r="P530" s="316"/>
    </row>
    <row r="531" spans="1:16">
      <c r="A531" s="318" t="s">
        <v>494</v>
      </c>
      <c r="B531" s="510"/>
      <c r="C531" s="510"/>
      <c r="D531" s="510"/>
      <c r="E531" s="510"/>
      <c r="F531" s="511"/>
      <c r="G531" s="511"/>
      <c r="H531" s="510"/>
      <c r="I531" s="510"/>
      <c r="J531" s="510"/>
      <c r="K531" s="510"/>
      <c r="L531" s="510"/>
      <c r="M531" s="510"/>
      <c r="N531" s="510"/>
      <c r="O531" s="510"/>
    </row>
    <row r="532" spans="1:16">
      <c r="A532" s="319" t="s">
        <v>495</v>
      </c>
      <c r="B532" s="512"/>
      <c r="C532" s="512"/>
      <c r="D532" s="512"/>
      <c r="E532" s="512"/>
      <c r="F532" s="513"/>
      <c r="G532" s="513"/>
      <c r="H532" s="512"/>
      <c r="I532" s="512"/>
      <c r="J532" s="512"/>
      <c r="K532" s="512"/>
      <c r="L532" s="512"/>
      <c r="M532" s="512"/>
      <c r="N532" s="512"/>
      <c r="O532" s="512"/>
    </row>
    <row r="533" spans="1:16">
      <c r="A533" s="317"/>
      <c r="B533" s="322"/>
      <c r="C533" s="322"/>
      <c r="D533" s="322"/>
      <c r="E533" s="322"/>
      <c r="F533" s="322"/>
      <c r="G533" s="322"/>
      <c r="H533" s="322"/>
      <c r="I533" s="322"/>
      <c r="J533" s="216"/>
      <c r="K533" s="216"/>
      <c r="L533" s="322"/>
      <c r="M533" s="322"/>
      <c r="N533" s="322"/>
      <c r="O533" s="322"/>
    </row>
    <row r="534" spans="1:16">
      <c r="A534" s="317" t="s">
        <v>496</v>
      </c>
      <c r="B534" s="316">
        <f t="shared" ref="B534:O534" si="53">SUM(B535:B547)</f>
        <v>0</v>
      </c>
      <c r="C534" s="316">
        <f t="shared" si="53"/>
        <v>0</v>
      </c>
      <c r="D534" s="316">
        <f t="shared" si="53"/>
        <v>0</v>
      </c>
      <c r="E534" s="316">
        <f t="shared" si="53"/>
        <v>0</v>
      </c>
      <c r="F534" s="321">
        <f t="shared" si="53"/>
        <v>0</v>
      </c>
      <c r="G534" s="321">
        <f t="shared" si="53"/>
        <v>0</v>
      </c>
      <c r="H534" s="316">
        <f t="shared" si="53"/>
        <v>0</v>
      </c>
      <c r="I534" s="316">
        <f t="shared" si="53"/>
        <v>0</v>
      </c>
      <c r="J534" s="316">
        <f t="shared" si="53"/>
        <v>0</v>
      </c>
      <c r="K534" s="316">
        <f t="shared" si="53"/>
        <v>0</v>
      </c>
      <c r="L534" s="316">
        <f t="shared" si="53"/>
        <v>0</v>
      </c>
      <c r="M534" s="316">
        <f t="shared" si="53"/>
        <v>0</v>
      </c>
      <c r="N534" s="316">
        <f t="shared" si="53"/>
        <v>0</v>
      </c>
      <c r="O534" s="316">
        <f t="shared" si="53"/>
        <v>0</v>
      </c>
    </row>
    <row r="535" spans="1:16">
      <c r="A535" s="318" t="s">
        <v>497</v>
      </c>
      <c r="B535" s="510"/>
      <c r="C535" s="510"/>
      <c r="D535" s="510"/>
      <c r="E535" s="510"/>
      <c r="F535" s="511"/>
      <c r="G535" s="511"/>
      <c r="H535" s="510"/>
      <c r="I535" s="510"/>
      <c r="J535" s="510"/>
      <c r="K535" s="510"/>
      <c r="L535" s="510"/>
      <c r="M535" s="510"/>
      <c r="N535" s="510"/>
      <c r="O535" s="510"/>
    </row>
    <row r="536" spans="1:16">
      <c r="A536" s="318" t="s">
        <v>498</v>
      </c>
      <c r="B536" s="510"/>
      <c r="C536" s="510"/>
      <c r="D536" s="510"/>
      <c r="E536" s="510"/>
      <c r="F536" s="511"/>
      <c r="G536" s="511"/>
      <c r="H536" s="510"/>
      <c r="I536" s="510"/>
      <c r="J536" s="510"/>
      <c r="K536" s="510"/>
      <c r="L536" s="510"/>
      <c r="M536" s="510"/>
      <c r="N536" s="510"/>
      <c r="O536" s="510"/>
    </row>
    <row r="537" spans="1:16">
      <c r="A537" s="318" t="s">
        <v>499</v>
      </c>
      <c r="B537" s="510"/>
      <c r="C537" s="510"/>
      <c r="D537" s="510"/>
      <c r="E537" s="510"/>
      <c r="F537" s="511"/>
      <c r="G537" s="511"/>
      <c r="H537" s="510"/>
      <c r="I537" s="510"/>
      <c r="J537" s="510"/>
      <c r="K537" s="510"/>
      <c r="L537" s="510"/>
      <c r="M537" s="510"/>
      <c r="N537" s="510"/>
      <c r="O537" s="510"/>
    </row>
    <row r="538" spans="1:16">
      <c r="A538" s="318" t="s">
        <v>500</v>
      </c>
      <c r="B538" s="510"/>
      <c r="C538" s="510"/>
      <c r="D538" s="510"/>
      <c r="E538" s="510"/>
      <c r="F538" s="510"/>
      <c r="G538" s="510"/>
      <c r="H538" s="510"/>
      <c r="I538" s="510"/>
      <c r="J538" s="510"/>
      <c r="K538" s="510"/>
      <c r="L538" s="510"/>
      <c r="M538" s="510"/>
      <c r="N538" s="510"/>
      <c r="O538" s="510"/>
    </row>
    <row r="539" spans="1:16">
      <c r="A539" s="318" t="s">
        <v>501</v>
      </c>
      <c r="B539" s="510"/>
      <c r="C539" s="510"/>
      <c r="D539" s="510"/>
      <c r="E539" s="510"/>
      <c r="F539" s="510"/>
      <c r="G539" s="510"/>
      <c r="H539" s="510"/>
      <c r="I539" s="510"/>
      <c r="J539" s="510"/>
      <c r="K539" s="510"/>
      <c r="L539" s="510"/>
      <c r="M539" s="510"/>
      <c r="N539" s="510"/>
      <c r="O539" s="510"/>
    </row>
    <row r="540" spans="1:16">
      <c r="A540" s="318" t="s">
        <v>502</v>
      </c>
      <c r="B540" s="510"/>
      <c r="C540" s="510"/>
      <c r="D540" s="510"/>
      <c r="E540" s="510"/>
      <c r="F540" s="510"/>
      <c r="G540" s="510"/>
      <c r="H540" s="510"/>
      <c r="I540" s="510"/>
      <c r="J540" s="510"/>
      <c r="K540" s="510"/>
      <c r="L540" s="510"/>
      <c r="M540" s="510"/>
      <c r="N540" s="510"/>
      <c r="O540" s="510"/>
    </row>
    <row r="541" spans="1:16">
      <c r="A541" s="318" t="s">
        <v>503</v>
      </c>
      <c r="B541" s="510"/>
      <c r="C541" s="510"/>
      <c r="D541" s="510"/>
      <c r="E541" s="510"/>
      <c r="F541" s="511"/>
      <c r="G541" s="511"/>
      <c r="H541" s="510"/>
      <c r="I541" s="510"/>
      <c r="J541" s="510"/>
      <c r="K541" s="510"/>
      <c r="L541" s="510"/>
      <c r="M541" s="510"/>
      <c r="N541" s="510"/>
      <c r="O541" s="510"/>
    </row>
    <row r="542" spans="1:16">
      <c r="A542" s="318" t="s">
        <v>504</v>
      </c>
      <c r="B542" s="510"/>
      <c r="C542" s="510"/>
      <c r="D542" s="510"/>
      <c r="E542" s="510"/>
      <c r="F542" s="511"/>
      <c r="G542" s="511"/>
      <c r="H542" s="510"/>
      <c r="I542" s="510"/>
      <c r="J542" s="510"/>
      <c r="K542" s="510"/>
      <c r="L542" s="510"/>
      <c r="M542" s="510"/>
      <c r="N542" s="510"/>
      <c r="O542" s="510"/>
    </row>
    <row r="543" spans="1:16">
      <c r="A543" s="318" t="s">
        <v>505</v>
      </c>
      <c r="B543" s="510"/>
      <c r="C543" s="510"/>
      <c r="D543" s="510"/>
      <c r="E543" s="510"/>
      <c r="F543" s="511"/>
      <c r="G543" s="511"/>
      <c r="H543" s="510"/>
      <c r="I543" s="510"/>
      <c r="J543" s="510"/>
      <c r="K543" s="510"/>
      <c r="L543" s="510"/>
      <c r="M543" s="510"/>
      <c r="N543" s="510"/>
      <c r="O543" s="510"/>
    </row>
    <row r="544" spans="1:16" s="216" customFormat="1">
      <c r="A544" s="318" t="s">
        <v>506</v>
      </c>
      <c r="B544" s="510"/>
      <c r="C544" s="510"/>
      <c r="D544" s="510"/>
      <c r="E544" s="510"/>
      <c r="F544" s="511"/>
      <c r="G544" s="511"/>
      <c r="H544" s="510"/>
      <c r="I544" s="510"/>
      <c r="J544" s="510"/>
      <c r="K544" s="510"/>
      <c r="L544" s="510"/>
      <c r="M544" s="510"/>
      <c r="N544" s="510"/>
      <c r="O544" s="510"/>
    </row>
    <row r="545" spans="1:15">
      <c r="A545" s="318" t="s">
        <v>507</v>
      </c>
      <c r="B545" s="510"/>
      <c r="C545" s="510"/>
      <c r="D545" s="510"/>
      <c r="E545" s="510"/>
      <c r="F545" s="511"/>
      <c r="G545" s="511"/>
      <c r="H545" s="510"/>
      <c r="I545" s="510"/>
      <c r="J545" s="510"/>
      <c r="K545" s="510"/>
      <c r="L545" s="510"/>
      <c r="M545" s="510"/>
      <c r="N545" s="510"/>
      <c r="O545" s="510"/>
    </row>
    <row r="546" spans="1:15">
      <c r="A546" s="318" t="s">
        <v>508</v>
      </c>
      <c r="B546" s="510"/>
      <c r="C546" s="510"/>
      <c r="D546" s="510"/>
      <c r="E546" s="510"/>
      <c r="F546" s="511"/>
      <c r="G546" s="511"/>
      <c r="H546" s="510"/>
      <c r="I546" s="510"/>
      <c r="J546" s="510"/>
      <c r="K546" s="510"/>
      <c r="L546" s="510"/>
      <c r="M546" s="510"/>
      <c r="N546" s="510"/>
      <c r="O546" s="510"/>
    </row>
    <row r="547" spans="1:15">
      <c r="A547" s="319" t="s">
        <v>509</v>
      </c>
      <c r="B547" s="512"/>
      <c r="C547" s="512"/>
      <c r="D547" s="512"/>
      <c r="E547" s="512"/>
      <c r="F547" s="513"/>
      <c r="G547" s="513"/>
      <c r="H547" s="512"/>
      <c r="I547" s="512"/>
      <c r="J547" s="512"/>
      <c r="K547" s="512"/>
      <c r="L547" s="512"/>
      <c r="M547" s="512"/>
      <c r="N547" s="512"/>
      <c r="O547" s="512"/>
    </row>
    <row r="548" spans="1:15">
      <c r="A548" s="317"/>
      <c r="B548" s="322"/>
      <c r="C548" s="322"/>
      <c r="D548" s="322"/>
      <c r="E548" s="322"/>
      <c r="F548" s="322"/>
      <c r="G548" s="322"/>
      <c r="H548" s="322"/>
      <c r="I548" s="322"/>
      <c r="J548" s="216"/>
      <c r="K548" s="216"/>
      <c r="L548" s="322"/>
      <c r="M548" s="322"/>
      <c r="N548" s="322"/>
      <c r="O548" s="322"/>
    </row>
    <row r="549" spans="1:15">
      <c r="A549" s="317" t="s">
        <v>510</v>
      </c>
      <c r="B549" s="316">
        <f t="shared" ref="B549:I549" si="54">SUM(B550:B564)</f>
        <v>0</v>
      </c>
      <c r="C549" s="316">
        <f t="shared" si="54"/>
        <v>0</v>
      </c>
      <c r="D549" s="316">
        <f t="shared" si="54"/>
        <v>0</v>
      </c>
      <c r="E549" s="316">
        <f t="shared" si="54"/>
        <v>0</v>
      </c>
      <c r="F549" s="321">
        <f t="shared" si="54"/>
        <v>0</v>
      </c>
      <c r="G549" s="321">
        <f t="shared" si="54"/>
        <v>0</v>
      </c>
      <c r="H549" s="316">
        <f t="shared" si="54"/>
        <v>0</v>
      </c>
      <c r="I549" s="316">
        <f t="shared" si="54"/>
        <v>0</v>
      </c>
      <c r="J549" s="216">
        <v>0</v>
      </c>
      <c r="K549" s="216">
        <v>4</v>
      </c>
      <c r="L549" s="316">
        <f t="shared" ref="L549:O549" si="55">SUM(L550:L564)</f>
        <v>0</v>
      </c>
      <c r="M549" s="316">
        <f t="shared" si="55"/>
        <v>0</v>
      </c>
      <c r="N549" s="316">
        <f t="shared" si="55"/>
        <v>0</v>
      </c>
      <c r="O549" s="316">
        <f t="shared" si="55"/>
        <v>0</v>
      </c>
    </row>
    <row r="550" spans="1:15">
      <c r="A550" s="318" t="s">
        <v>511</v>
      </c>
      <c r="B550" s="510"/>
      <c r="C550" s="510"/>
      <c r="D550" s="510"/>
      <c r="E550" s="510"/>
      <c r="F550" s="511"/>
      <c r="G550" s="511"/>
      <c r="H550" s="510"/>
      <c r="I550" s="510"/>
      <c r="J550" s="510"/>
      <c r="K550" s="510"/>
      <c r="L550" s="510"/>
      <c r="M550" s="510"/>
      <c r="N550" s="510"/>
      <c r="O550" s="510"/>
    </row>
    <row r="551" spans="1:15">
      <c r="A551" s="318" t="s">
        <v>512</v>
      </c>
      <c r="B551" s="510"/>
      <c r="C551" s="510"/>
      <c r="D551" s="510"/>
      <c r="E551" s="510"/>
      <c r="F551" s="511"/>
      <c r="G551" s="511"/>
      <c r="H551" s="510"/>
      <c r="I551" s="510"/>
      <c r="J551" s="510"/>
      <c r="K551" s="510"/>
      <c r="L551" s="510"/>
      <c r="M551" s="510"/>
      <c r="N551" s="510"/>
      <c r="O551" s="510"/>
    </row>
    <row r="552" spans="1:15">
      <c r="A552" s="318" t="s">
        <v>513</v>
      </c>
      <c r="B552" s="510"/>
      <c r="C552" s="510"/>
      <c r="D552" s="510"/>
      <c r="E552" s="510"/>
      <c r="F552" s="511"/>
      <c r="G552" s="511"/>
      <c r="H552" s="510"/>
      <c r="I552" s="510"/>
      <c r="J552" s="510"/>
      <c r="K552" s="510"/>
      <c r="L552" s="510"/>
      <c r="M552" s="510"/>
      <c r="N552" s="510"/>
      <c r="O552" s="510"/>
    </row>
    <row r="553" spans="1:15">
      <c r="A553" s="318" t="s">
        <v>514</v>
      </c>
      <c r="B553" s="510"/>
      <c r="C553" s="510"/>
      <c r="D553" s="510"/>
      <c r="E553" s="510"/>
      <c r="F553" s="511"/>
      <c r="G553" s="511"/>
      <c r="H553" s="510"/>
      <c r="I553" s="510"/>
      <c r="J553" s="510"/>
      <c r="K553" s="510"/>
      <c r="L553" s="510"/>
      <c r="M553" s="510"/>
      <c r="N553" s="510"/>
      <c r="O553" s="510"/>
    </row>
    <row r="554" spans="1:15">
      <c r="A554" s="318" t="s">
        <v>515</v>
      </c>
      <c r="B554" s="510"/>
      <c r="C554" s="510"/>
      <c r="D554" s="510"/>
      <c r="E554" s="510"/>
      <c r="F554" s="510"/>
      <c r="G554" s="510"/>
      <c r="H554" s="510"/>
      <c r="I554" s="510"/>
      <c r="J554" s="510"/>
      <c r="K554" s="510"/>
      <c r="L554" s="510"/>
      <c r="M554" s="510"/>
      <c r="N554" s="510"/>
      <c r="O554" s="510"/>
    </row>
    <row r="555" spans="1:15">
      <c r="A555" s="318" t="s">
        <v>516</v>
      </c>
      <c r="B555" s="510"/>
      <c r="C555" s="510"/>
      <c r="D555" s="510"/>
      <c r="E555" s="510"/>
      <c r="F555" s="510"/>
      <c r="G555" s="510"/>
      <c r="H555" s="510"/>
      <c r="I555" s="510"/>
      <c r="J555" s="510"/>
      <c r="K555" s="510"/>
      <c r="L555" s="510"/>
      <c r="M555" s="510"/>
      <c r="N555" s="510"/>
      <c r="O555" s="510"/>
    </row>
    <row r="556" spans="1:15">
      <c r="A556" s="318" t="s">
        <v>517</v>
      </c>
      <c r="B556" s="510"/>
      <c r="C556" s="510"/>
      <c r="D556" s="510"/>
      <c r="E556" s="510"/>
      <c r="F556" s="511"/>
      <c r="G556" s="511"/>
      <c r="H556" s="510"/>
      <c r="I556" s="510"/>
      <c r="J556" s="510"/>
      <c r="K556" s="510"/>
      <c r="L556" s="510"/>
      <c r="M556" s="510"/>
      <c r="N556" s="510"/>
      <c r="O556" s="510"/>
    </row>
    <row r="557" spans="1:15">
      <c r="A557" s="318" t="s">
        <v>518</v>
      </c>
      <c r="B557" s="510"/>
      <c r="C557" s="510"/>
      <c r="D557" s="510"/>
      <c r="E557" s="510"/>
      <c r="F557" s="511"/>
      <c r="G557" s="511"/>
      <c r="H557" s="510"/>
      <c r="I557" s="510"/>
      <c r="J557" s="510"/>
      <c r="K557" s="510"/>
      <c r="L557" s="510"/>
      <c r="M557" s="510"/>
      <c r="N557" s="510"/>
      <c r="O557" s="510"/>
    </row>
    <row r="558" spans="1:15">
      <c r="A558" s="318" t="s">
        <v>519</v>
      </c>
      <c r="B558" s="510"/>
      <c r="C558" s="510"/>
      <c r="D558" s="510"/>
      <c r="E558" s="510"/>
      <c r="F558" s="511"/>
      <c r="G558" s="511"/>
      <c r="H558" s="510"/>
      <c r="I558" s="510"/>
      <c r="J558" s="510"/>
      <c r="K558" s="510"/>
      <c r="L558" s="510"/>
      <c r="M558" s="510"/>
      <c r="N558" s="510"/>
      <c r="O558" s="510"/>
    </row>
    <row r="559" spans="1:15">
      <c r="A559" s="318" t="s">
        <v>520</v>
      </c>
      <c r="B559" s="510"/>
      <c r="C559" s="510"/>
      <c r="D559" s="510"/>
      <c r="E559" s="510"/>
      <c r="F559" s="511"/>
      <c r="G559" s="511"/>
      <c r="H559" s="510"/>
      <c r="I559" s="510"/>
      <c r="J559" s="510"/>
      <c r="K559" s="510"/>
      <c r="L559" s="510"/>
      <c r="M559" s="510"/>
      <c r="N559" s="510"/>
      <c r="O559" s="510"/>
    </row>
    <row r="560" spans="1:15">
      <c r="A560" s="318" t="s">
        <v>521</v>
      </c>
      <c r="B560" s="510"/>
      <c r="C560" s="510"/>
      <c r="D560" s="510"/>
      <c r="E560" s="510"/>
      <c r="F560" s="511"/>
      <c r="G560" s="511"/>
      <c r="H560" s="510"/>
      <c r="I560" s="510"/>
      <c r="J560" s="510"/>
      <c r="K560" s="510"/>
      <c r="L560" s="510"/>
      <c r="M560" s="510"/>
      <c r="N560" s="510"/>
      <c r="O560" s="510"/>
    </row>
    <row r="561" spans="1:15" s="216" customFormat="1">
      <c r="A561" s="318" t="s">
        <v>522</v>
      </c>
      <c r="B561" s="510"/>
      <c r="C561" s="510"/>
      <c r="D561" s="510"/>
      <c r="E561" s="510"/>
      <c r="F561" s="510"/>
      <c r="G561" s="510"/>
      <c r="H561" s="510"/>
      <c r="I561" s="510"/>
      <c r="J561" s="510"/>
      <c r="K561" s="510"/>
      <c r="L561" s="510"/>
      <c r="M561" s="510"/>
      <c r="N561" s="510"/>
      <c r="O561" s="510"/>
    </row>
    <row r="562" spans="1:15">
      <c r="A562" s="318" t="s">
        <v>523</v>
      </c>
      <c r="B562" s="510"/>
      <c r="C562" s="510"/>
      <c r="D562" s="510"/>
      <c r="E562" s="510"/>
      <c r="F562" s="511"/>
      <c r="G562" s="511"/>
      <c r="H562" s="510"/>
      <c r="I562" s="510"/>
      <c r="J562" s="510"/>
      <c r="K562" s="510"/>
      <c r="L562" s="510"/>
      <c r="M562" s="510"/>
      <c r="N562" s="510"/>
      <c r="O562" s="510"/>
    </row>
    <row r="563" spans="1:15">
      <c r="A563" s="318" t="s">
        <v>524</v>
      </c>
      <c r="B563" s="510"/>
      <c r="C563" s="510"/>
      <c r="D563" s="510"/>
      <c r="E563" s="510"/>
      <c r="F563" s="511"/>
      <c r="G563" s="511"/>
      <c r="H563" s="510"/>
      <c r="I563" s="510"/>
      <c r="J563" s="510"/>
      <c r="K563" s="510"/>
      <c r="L563" s="510"/>
      <c r="M563" s="510"/>
      <c r="N563" s="510"/>
      <c r="O563" s="510"/>
    </row>
    <row r="564" spans="1:15">
      <c r="A564" s="319" t="s">
        <v>525</v>
      </c>
      <c r="B564" s="512"/>
      <c r="C564" s="512"/>
      <c r="D564" s="512"/>
      <c r="E564" s="512"/>
      <c r="F564" s="513"/>
      <c r="G564" s="513"/>
      <c r="H564" s="512"/>
      <c r="I564" s="512"/>
      <c r="J564" s="512"/>
      <c r="K564" s="512"/>
      <c r="L564" s="512"/>
      <c r="M564" s="512"/>
      <c r="N564" s="512"/>
      <c r="O564" s="512"/>
    </row>
    <row r="565" spans="1:15">
      <c r="A565" s="317"/>
      <c r="B565" s="322"/>
      <c r="C565" s="322"/>
      <c r="D565" s="322"/>
      <c r="E565" s="322"/>
      <c r="F565" s="322"/>
      <c r="G565" s="322"/>
      <c r="H565" s="322"/>
      <c r="I565" s="322"/>
      <c r="J565" s="216"/>
      <c r="K565" s="216"/>
      <c r="L565" s="322"/>
      <c r="M565" s="322"/>
      <c r="N565" s="322"/>
      <c r="O565" s="322"/>
    </row>
    <row r="566" spans="1:15">
      <c r="A566" s="317" t="s">
        <v>526</v>
      </c>
      <c r="B566" s="316">
        <f t="shared" ref="B566:I566" si="56">SUM(B567:B579)</f>
        <v>0</v>
      </c>
      <c r="C566" s="316">
        <f t="shared" si="56"/>
        <v>0</v>
      </c>
      <c r="D566" s="316">
        <f t="shared" si="56"/>
        <v>0</v>
      </c>
      <c r="E566" s="316">
        <f t="shared" si="56"/>
        <v>0</v>
      </c>
      <c r="F566" s="321">
        <f t="shared" si="56"/>
        <v>0</v>
      </c>
      <c r="G566" s="321">
        <f t="shared" si="56"/>
        <v>0</v>
      </c>
      <c r="H566" s="316">
        <f t="shared" si="56"/>
        <v>0</v>
      </c>
      <c r="I566" s="316">
        <f t="shared" si="56"/>
        <v>0</v>
      </c>
      <c r="J566" s="216">
        <v>0</v>
      </c>
      <c r="K566" s="216">
        <v>1</v>
      </c>
      <c r="L566" s="316">
        <f t="shared" ref="L566:O566" si="57">SUM(L567:L579)</f>
        <v>0</v>
      </c>
      <c r="M566" s="316">
        <f t="shared" si="57"/>
        <v>0</v>
      </c>
      <c r="N566" s="316">
        <f t="shared" si="57"/>
        <v>0</v>
      </c>
      <c r="O566" s="316">
        <f t="shared" si="57"/>
        <v>0</v>
      </c>
    </row>
    <row r="567" spans="1:15">
      <c r="A567" s="318" t="s">
        <v>527</v>
      </c>
      <c r="B567" s="510"/>
      <c r="C567" s="510"/>
      <c r="D567" s="510"/>
      <c r="E567" s="510"/>
      <c r="F567" s="511"/>
      <c r="G567" s="511"/>
      <c r="H567" s="510"/>
      <c r="I567" s="510"/>
      <c r="J567" s="510"/>
      <c r="K567" s="510"/>
      <c r="L567" s="510"/>
      <c r="M567" s="510"/>
      <c r="N567" s="510"/>
      <c r="O567" s="510"/>
    </row>
    <row r="568" spans="1:15">
      <c r="A568" s="318" t="s">
        <v>528</v>
      </c>
      <c r="B568" s="510"/>
      <c r="C568" s="510"/>
      <c r="D568" s="510"/>
      <c r="E568" s="510"/>
      <c r="F568" s="511"/>
      <c r="G568" s="511"/>
      <c r="H568" s="510"/>
      <c r="I568" s="510"/>
      <c r="J568" s="510"/>
      <c r="K568" s="510"/>
      <c r="L568" s="510"/>
      <c r="M568" s="510"/>
      <c r="N568" s="510"/>
      <c r="O568" s="510"/>
    </row>
    <row r="569" spans="1:15">
      <c r="A569" s="318" t="s">
        <v>529</v>
      </c>
      <c r="B569" s="510"/>
      <c r="C569" s="510"/>
      <c r="D569" s="510"/>
      <c r="E569" s="510"/>
      <c r="F569" s="511"/>
      <c r="G569" s="511"/>
      <c r="H569" s="510"/>
      <c r="I569" s="510"/>
      <c r="J569" s="510"/>
      <c r="K569" s="510"/>
      <c r="L569" s="510"/>
      <c r="M569" s="510"/>
      <c r="N569" s="510"/>
      <c r="O569" s="510"/>
    </row>
    <row r="570" spans="1:15">
      <c r="A570" s="318" t="s">
        <v>530</v>
      </c>
      <c r="B570" s="510"/>
      <c r="C570" s="510"/>
      <c r="D570" s="510"/>
      <c r="E570" s="510"/>
      <c r="F570" s="511"/>
      <c r="G570" s="511"/>
      <c r="H570" s="510"/>
      <c r="I570" s="510"/>
      <c r="J570" s="510"/>
      <c r="K570" s="510"/>
      <c r="L570" s="510"/>
      <c r="M570" s="510"/>
      <c r="N570" s="510"/>
      <c r="O570" s="510"/>
    </row>
    <row r="571" spans="1:15">
      <c r="A571" s="318" t="s">
        <v>531</v>
      </c>
      <c r="B571" s="510"/>
      <c r="C571" s="510"/>
      <c r="D571" s="510"/>
      <c r="E571" s="510"/>
      <c r="F571" s="511"/>
      <c r="G571" s="511"/>
      <c r="H571" s="510"/>
      <c r="I571" s="510"/>
      <c r="J571" s="510"/>
      <c r="K571" s="510"/>
      <c r="L571" s="510"/>
      <c r="M571" s="510"/>
      <c r="N571" s="510"/>
      <c r="O571" s="510"/>
    </row>
    <row r="572" spans="1:15">
      <c r="A572" s="318" t="s">
        <v>532</v>
      </c>
      <c r="B572" s="510"/>
      <c r="C572" s="510"/>
      <c r="D572" s="510"/>
      <c r="E572" s="510"/>
      <c r="F572" s="510"/>
      <c r="G572" s="510"/>
      <c r="H572" s="510"/>
      <c r="I572" s="510"/>
      <c r="J572" s="510"/>
      <c r="K572" s="510"/>
      <c r="L572" s="510"/>
      <c r="M572" s="510"/>
      <c r="N572" s="510"/>
      <c r="O572" s="510"/>
    </row>
    <row r="573" spans="1:15">
      <c r="A573" s="318" t="s">
        <v>533</v>
      </c>
      <c r="B573" s="510"/>
      <c r="C573" s="510"/>
      <c r="D573" s="510"/>
      <c r="E573" s="510"/>
      <c r="F573" s="510"/>
      <c r="G573" s="510"/>
      <c r="H573" s="510"/>
      <c r="I573" s="510"/>
      <c r="J573" s="510"/>
      <c r="K573" s="510"/>
      <c r="L573" s="510"/>
      <c r="M573" s="510"/>
      <c r="N573" s="510"/>
      <c r="O573" s="510"/>
    </row>
    <row r="574" spans="1:15">
      <c r="A574" s="318" t="s">
        <v>534</v>
      </c>
      <c r="B574" s="510"/>
      <c r="C574" s="510"/>
      <c r="D574" s="510"/>
      <c r="E574" s="510"/>
      <c r="F574" s="510"/>
      <c r="G574" s="510"/>
      <c r="H574" s="510"/>
      <c r="I574" s="510"/>
      <c r="J574" s="510"/>
      <c r="K574" s="510"/>
      <c r="L574" s="510"/>
      <c r="M574" s="510"/>
      <c r="N574" s="510"/>
      <c r="O574" s="510"/>
    </row>
    <row r="575" spans="1:15">
      <c r="A575" s="318" t="s">
        <v>535</v>
      </c>
      <c r="B575" s="510"/>
      <c r="C575" s="510"/>
      <c r="D575" s="510"/>
      <c r="E575" s="510"/>
      <c r="F575" s="511"/>
      <c r="G575" s="511"/>
      <c r="H575" s="510"/>
      <c r="I575" s="510"/>
      <c r="J575" s="510"/>
      <c r="K575" s="510"/>
      <c r="L575" s="510"/>
      <c r="M575" s="510"/>
      <c r="N575" s="510"/>
      <c r="O575" s="510"/>
    </row>
    <row r="576" spans="1:15" s="216" customFormat="1">
      <c r="A576" s="318" t="s">
        <v>536</v>
      </c>
      <c r="B576" s="510"/>
      <c r="C576" s="510"/>
      <c r="D576" s="510"/>
      <c r="E576" s="510"/>
      <c r="F576" s="511"/>
      <c r="G576" s="511"/>
      <c r="H576" s="510"/>
      <c r="I576" s="510"/>
      <c r="J576" s="510"/>
      <c r="K576" s="510"/>
      <c r="L576" s="510"/>
      <c r="M576" s="510"/>
      <c r="N576" s="510"/>
      <c r="O576" s="510"/>
    </row>
    <row r="577" spans="1:16">
      <c r="A577" s="318" t="s">
        <v>537</v>
      </c>
      <c r="B577" s="510"/>
      <c r="C577" s="510"/>
      <c r="D577" s="510"/>
      <c r="E577" s="510"/>
      <c r="F577" s="511"/>
      <c r="G577" s="511"/>
      <c r="H577" s="510"/>
      <c r="I577" s="510"/>
      <c r="J577" s="510"/>
      <c r="K577" s="510"/>
      <c r="L577" s="510"/>
      <c r="M577" s="510"/>
      <c r="N577" s="510"/>
      <c r="O577" s="510"/>
    </row>
    <row r="578" spans="1:16">
      <c r="A578" s="318" t="s">
        <v>538</v>
      </c>
      <c r="B578" s="510"/>
      <c r="C578" s="510"/>
      <c r="D578" s="510"/>
      <c r="E578" s="510"/>
      <c r="F578" s="511"/>
      <c r="G578" s="511"/>
      <c r="H578" s="510"/>
      <c r="I578" s="510"/>
      <c r="J578" s="510"/>
      <c r="K578" s="510"/>
      <c r="L578" s="510"/>
      <c r="M578" s="510"/>
      <c r="N578" s="510"/>
      <c r="O578" s="510"/>
    </row>
    <row r="579" spans="1:16">
      <c r="A579" s="319" t="s">
        <v>484</v>
      </c>
      <c r="B579" s="512"/>
      <c r="C579" s="512"/>
      <c r="D579" s="512"/>
      <c r="E579" s="512"/>
      <c r="F579" s="513"/>
      <c r="G579" s="513"/>
      <c r="H579" s="512"/>
      <c r="I579" s="512"/>
      <c r="J579" s="512"/>
      <c r="K579" s="512"/>
      <c r="L579" s="512"/>
      <c r="M579" s="512"/>
      <c r="N579" s="512"/>
      <c r="O579" s="512"/>
    </row>
    <row r="580" spans="1:16">
      <c r="A580" s="317"/>
      <c r="B580" s="322"/>
      <c r="C580" s="322"/>
      <c r="D580" s="322"/>
      <c r="E580" s="322"/>
      <c r="F580" s="322"/>
      <c r="G580" s="322"/>
      <c r="H580" s="322"/>
      <c r="I580" s="322"/>
      <c r="J580" s="216"/>
      <c r="K580" s="216"/>
      <c r="L580" s="322"/>
      <c r="M580" s="322"/>
      <c r="N580" s="322"/>
      <c r="O580" s="322"/>
    </row>
    <row r="581" spans="1:16">
      <c r="A581" s="317" t="s">
        <v>539</v>
      </c>
      <c r="B581" s="316">
        <f t="shared" ref="B581:O581" si="58">SUM(B582:B585)</f>
        <v>0</v>
      </c>
      <c r="C581" s="316">
        <f t="shared" si="58"/>
        <v>0</v>
      </c>
      <c r="D581" s="316">
        <f t="shared" si="58"/>
        <v>0</v>
      </c>
      <c r="E581" s="316">
        <f t="shared" si="58"/>
        <v>0</v>
      </c>
      <c r="F581" s="321">
        <f t="shared" si="58"/>
        <v>0</v>
      </c>
      <c r="G581" s="321">
        <f t="shared" si="58"/>
        <v>0</v>
      </c>
      <c r="H581" s="316">
        <f t="shared" si="58"/>
        <v>0</v>
      </c>
      <c r="I581" s="316">
        <f t="shared" si="58"/>
        <v>0</v>
      </c>
      <c r="J581" s="316">
        <f t="shared" si="58"/>
        <v>0</v>
      </c>
      <c r="K581" s="316">
        <f t="shared" si="58"/>
        <v>0</v>
      </c>
      <c r="L581" s="316">
        <f t="shared" si="58"/>
        <v>0</v>
      </c>
      <c r="M581" s="316">
        <f t="shared" si="58"/>
        <v>0</v>
      </c>
      <c r="N581" s="316">
        <f t="shared" si="58"/>
        <v>0</v>
      </c>
      <c r="O581" s="316">
        <f t="shared" si="58"/>
        <v>0</v>
      </c>
    </row>
    <row r="582" spans="1:16" s="216" customFormat="1">
      <c r="A582" s="318" t="s">
        <v>540</v>
      </c>
      <c r="B582" s="510"/>
      <c r="C582" s="510"/>
      <c r="D582" s="510"/>
      <c r="E582" s="510"/>
      <c r="F582" s="511"/>
      <c r="G582" s="511"/>
      <c r="H582" s="510"/>
      <c r="I582" s="510"/>
      <c r="J582" s="510"/>
      <c r="K582" s="510"/>
      <c r="L582" s="510"/>
      <c r="M582" s="510"/>
      <c r="N582" s="510"/>
      <c r="O582" s="510"/>
      <c r="P582" s="327"/>
    </row>
    <row r="583" spans="1:16">
      <c r="A583" s="318" t="s">
        <v>541</v>
      </c>
      <c r="B583" s="510"/>
      <c r="C583" s="510"/>
      <c r="D583" s="510"/>
      <c r="E583" s="510"/>
      <c r="F583" s="511"/>
      <c r="G583" s="511"/>
      <c r="H583" s="510"/>
      <c r="I583" s="510"/>
      <c r="J583" s="510"/>
      <c r="K583" s="510"/>
      <c r="L583" s="510"/>
      <c r="M583" s="510"/>
      <c r="N583" s="510"/>
      <c r="O583" s="510"/>
    </row>
    <row r="584" spans="1:16">
      <c r="A584" s="318" t="s">
        <v>542</v>
      </c>
      <c r="B584" s="510"/>
      <c r="C584" s="510"/>
      <c r="D584" s="510"/>
      <c r="E584" s="510"/>
      <c r="F584" s="511"/>
      <c r="G584" s="511"/>
      <c r="H584" s="510"/>
      <c r="I584" s="510"/>
      <c r="J584" s="510"/>
      <c r="K584" s="510"/>
      <c r="L584" s="510"/>
      <c r="M584" s="510"/>
      <c r="N584" s="510"/>
      <c r="O584" s="510"/>
    </row>
    <row r="585" spans="1:16">
      <c r="A585" s="319" t="s">
        <v>543</v>
      </c>
      <c r="B585" s="512"/>
      <c r="C585" s="512"/>
      <c r="D585" s="512"/>
      <c r="E585" s="512"/>
      <c r="F585" s="513"/>
      <c r="G585" s="513"/>
      <c r="H585" s="512"/>
      <c r="I585" s="512"/>
      <c r="J585" s="512"/>
      <c r="K585" s="512"/>
      <c r="L585" s="512"/>
      <c r="M585" s="512"/>
      <c r="N585" s="512"/>
      <c r="O585" s="512"/>
    </row>
    <row r="586" spans="1:16">
      <c r="A586" s="317"/>
      <c r="B586" s="322"/>
      <c r="C586" s="322"/>
      <c r="D586" s="322"/>
      <c r="E586" s="322"/>
      <c r="F586" s="322"/>
      <c r="G586" s="322"/>
      <c r="H586" s="322"/>
      <c r="I586" s="322"/>
      <c r="J586" s="216"/>
      <c r="K586" s="216"/>
      <c r="L586" s="322"/>
      <c r="M586" s="322"/>
      <c r="N586" s="322"/>
      <c r="O586" s="322"/>
    </row>
    <row r="587" spans="1:16">
      <c r="A587" s="317" t="s">
        <v>544</v>
      </c>
      <c r="B587" s="316">
        <f t="shared" ref="B587:O587" si="59">SUM(B588:B596)</f>
        <v>0</v>
      </c>
      <c r="C587" s="316">
        <f t="shared" si="59"/>
        <v>0</v>
      </c>
      <c r="D587" s="316">
        <f t="shared" si="59"/>
        <v>0</v>
      </c>
      <c r="E587" s="316">
        <f t="shared" si="59"/>
        <v>0</v>
      </c>
      <c r="F587" s="321">
        <f t="shared" si="59"/>
        <v>0</v>
      </c>
      <c r="G587" s="321">
        <f t="shared" si="59"/>
        <v>0</v>
      </c>
      <c r="H587" s="316">
        <f t="shared" si="59"/>
        <v>0</v>
      </c>
      <c r="I587" s="316">
        <f t="shared" si="59"/>
        <v>0</v>
      </c>
      <c r="J587" s="316">
        <f t="shared" si="59"/>
        <v>0</v>
      </c>
      <c r="K587" s="316">
        <f t="shared" si="59"/>
        <v>0</v>
      </c>
      <c r="L587" s="316">
        <f t="shared" si="59"/>
        <v>0</v>
      </c>
      <c r="M587" s="316">
        <f t="shared" si="59"/>
        <v>0</v>
      </c>
      <c r="N587" s="316">
        <f t="shared" si="59"/>
        <v>0</v>
      </c>
      <c r="O587" s="316">
        <f t="shared" si="59"/>
        <v>0</v>
      </c>
    </row>
    <row r="588" spans="1:16">
      <c r="A588" s="318" t="s">
        <v>545</v>
      </c>
      <c r="B588" s="510"/>
      <c r="C588" s="510"/>
      <c r="D588" s="510"/>
      <c r="E588" s="510"/>
      <c r="F588" s="510"/>
      <c r="G588" s="510"/>
      <c r="H588" s="510"/>
      <c r="I588" s="510"/>
      <c r="J588" s="510"/>
      <c r="K588" s="510"/>
      <c r="L588" s="510"/>
      <c r="M588" s="510"/>
      <c r="N588" s="510"/>
      <c r="O588" s="510"/>
    </row>
    <row r="589" spans="1:16">
      <c r="A589" s="318" t="s">
        <v>546</v>
      </c>
      <c r="B589" s="510"/>
      <c r="C589" s="510"/>
      <c r="D589" s="510"/>
      <c r="E589" s="510"/>
      <c r="F589" s="510"/>
      <c r="G589" s="510"/>
      <c r="H589" s="510"/>
      <c r="I589" s="510"/>
      <c r="J589" s="510"/>
      <c r="K589" s="510"/>
      <c r="L589" s="510"/>
      <c r="M589" s="510"/>
      <c r="N589" s="510"/>
      <c r="O589" s="510"/>
    </row>
    <row r="590" spans="1:16">
      <c r="A590" s="318" t="s">
        <v>547</v>
      </c>
      <c r="B590" s="510"/>
      <c r="C590" s="510"/>
      <c r="D590" s="510"/>
      <c r="E590" s="510"/>
      <c r="F590" s="511"/>
      <c r="G590" s="511"/>
      <c r="H590" s="510"/>
      <c r="I590" s="510"/>
      <c r="J590" s="510"/>
      <c r="K590" s="510"/>
      <c r="L590" s="510"/>
      <c r="M590" s="510"/>
      <c r="N590" s="510"/>
      <c r="O590" s="510"/>
    </row>
    <row r="591" spans="1:16">
      <c r="A591" s="318" t="s">
        <v>548</v>
      </c>
      <c r="B591" s="510"/>
      <c r="C591" s="510"/>
      <c r="D591" s="510"/>
      <c r="E591" s="510"/>
      <c r="F591" s="511"/>
      <c r="G591" s="511"/>
      <c r="H591" s="510"/>
      <c r="I591" s="510"/>
      <c r="J591" s="510"/>
      <c r="K591" s="510"/>
      <c r="L591" s="510"/>
      <c r="M591" s="510"/>
      <c r="N591" s="510"/>
      <c r="O591" s="510"/>
    </row>
    <row r="592" spans="1:16">
      <c r="A592" s="318" t="s">
        <v>549</v>
      </c>
      <c r="B592" s="510"/>
      <c r="C592" s="510"/>
      <c r="D592" s="510"/>
      <c r="E592" s="510"/>
      <c r="F592" s="511"/>
      <c r="G592" s="511"/>
      <c r="H592" s="510"/>
      <c r="I592" s="510"/>
      <c r="J592" s="510"/>
      <c r="K592" s="510"/>
      <c r="L592" s="510"/>
      <c r="M592" s="510"/>
      <c r="N592" s="510"/>
      <c r="O592" s="510"/>
    </row>
    <row r="593" spans="1:16" s="216" customFormat="1">
      <c r="A593" s="318" t="s">
        <v>550</v>
      </c>
      <c r="B593" s="510"/>
      <c r="C593" s="510"/>
      <c r="D593" s="510"/>
      <c r="E593" s="510"/>
      <c r="F593" s="511"/>
      <c r="G593" s="511"/>
      <c r="H593" s="510"/>
      <c r="I593" s="510"/>
      <c r="J593" s="510"/>
      <c r="K593" s="510"/>
      <c r="L593" s="510"/>
      <c r="M593" s="510"/>
      <c r="N593" s="510"/>
      <c r="O593" s="510"/>
      <c r="P593" s="327"/>
    </row>
    <row r="594" spans="1:16">
      <c r="A594" s="318" t="s">
        <v>551</v>
      </c>
      <c r="B594" s="510"/>
      <c r="C594" s="510"/>
      <c r="D594" s="510"/>
      <c r="E594" s="510"/>
      <c r="F594" s="511"/>
      <c r="G594" s="511"/>
      <c r="H594" s="510"/>
      <c r="I594" s="510"/>
      <c r="J594" s="510"/>
      <c r="K594" s="510"/>
      <c r="L594" s="510"/>
      <c r="M594" s="510"/>
      <c r="N594" s="510"/>
      <c r="O594" s="510"/>
    </row>
    <row r="595" spans="1:16">
      <c r="A595" s="318" t="s">
        <v>552</v>
      </c>
      <c r="B595" s="510"/>
      <c r="C595" s="510"/>
      <c r="D595" s="510"/>
      <c r="E595" s="510"/>
      <c r="F595" s="510"/>
      <c r="G595" s="510"/>
      <c r="H595" s="510"/>
      <c r="I595" s="510"/>
      <c r="J595" s="510"/>
      <c r="K595" s="510"/>
      <c r="L595" s="510"/>
      <c r="M595" s="510"/>
      <c r="N595" s="510"/>
      <c r="O595" s="510"/>
    </row>
    <row r="596" spans="1:16">
      <c r="A596" s="319" t="s">
        <v>553</v>
      </c>
      <c r="B596" s="512"/>
      <c r="C596" s="512"/>
      <c r="D596" s="512"/>
      <c r="E596" s="512"/>
      <c r="F596" s="512"/>
      <c r="G596" s="512"/>
      <c r="H596" s="512"/>
      <c r="I596" s="512"/>
      <c r="J596" s="512"/>
      <c r="K596" s="512"/>
      <c r="L596" s="512"/>
      <c r="M596" s="512"/>
      <c r="N596" s="512"/>
      <c r="O596" s="512"/>
    </row>
    <row r="597" spans="1:16">
      <c r="A597" s="317"/>
      <c r="B597" s="322"/>
      <c r="C597" s="322"/>
      <c r="D597" s="322"/>
      <c r="E597" s="322"/>
      <c r="F597" s="322"/>
      <c r="G597" s="322"/>
      <c r="H597" s="322"/>
      <c r="I597" s="322"/>
      <c r="J597" s="322"/>
      <c r="K597" s="322"/>
      <c r="L597" s="322"/>
      <c r="M597" s="322"/>
      <c r="N597" s="322"/>
      <c r="O597" s="322"/>
    </row>
    <row r="598" spans="1:16">
      <c r="A598" s="317" t="s">
        <v>554</v>
      </c>
      <c r="B598" s="316">
        <f t="shared" ref="B598:I598" si="60">SUM(B599:B606)</f>
        <v>0</v>
      </c>
      <c r="C598" s="316">
        <f t="shared" si="60"/>
        <v>0</v>
      </c>
      <c r="D598" s="316">
        <f t="shared" si="60"/>
        <v>0</v>
      </c>
      <c r="E598" s="316">
        <f t="shared" si="60"/>
        <v>0</v>
      </c>
      <c r="F598" s="316">
        <f t="shared" si="60"/>
        <v>0</v>
      </c>
      <c r="G598" s="316">
        <f t="shared" si="60"/>
        <v>0</v>
      </c>
      <c r="H598" s="316">
        <f t="shared" si="60"/>
        <v>0</v>
      </c>
      <c r="I598" s="316">
        <f t="shared" si="60"/>
        <v>0</v>
      </c>
      <c r="J598" s="316">
        <v>0</v>
      </c>
      <c r="K598" s="316">
        <v>0</v>
      </c>
      <c r="L598" s="316">
        <f t="shared" ref="L598:O598" si="61">SUM(L599:L606)</f>
        <v>0</v>
      </c>
      <c r="M598" s="316">
        <f t="shared" si="61"/>
        <v>0</v>
      </c>
      <c r="N598" s="316">
        <f t="shared" si="61"/>
        <v>0</v>
      </c>
      <c r="O598" s="316">
        <f t="shared" si="61"/>
        <v>0</v>
      </c>
    </row>
    <row r="599" spans="1:16">
      <c r="A599" s="318" t="s">
        <v>555</v>
      </c>
      <c r="B599" s="510"/>
      <c r="C599" s="510"/>
      <c r="D599" s="510"/>
      <c r="E599" s="510"/>
      <c r="F599" s="511"/>
      <c r="G599" s="511"/>
      <c r="H599" s="510"/>
      <c r="I599" s="510"/>
      <c r="J599" s="510"/>
      <c r="K599" s="510"/>
      <c r="L599" s="510"/>
      <c r="M599" s="510"/>
      <c r="N599" s="510"/>
      <c r="O599" s="510"/>
    </row>
    <row r="600" spans="1:16">
      <c r="A600" s="318" t="s">
        <v>556</v>
      </c>
      <c r="B600" s="510"/>
      <c r="C600" s="510"/>
      <c r="D600" s="510"/>
      <c r="E600" s="510"/>
      <c r="F600" s="511"/>
      <c r="G600" s="511"/>
      <c r="H600" s="510"/>
      <c r="I600" s="510"/>
      <c r="J600" s="510"/>
      <c r="K600" s="510"/>
      <c r="L600" s="510"/>
      <c r="M600" s="510"/>
      <c r="N600" s="510"/>
      <c r="O600" s="510"/>
    </row>
    <row r="601" spans="1:16">
      <c r="A601" s="318" t="s">
        <v>557</v>
      </c>
      <c r="B601" s="510"/>
      <c r="C601" s="510"/>
      <c r="D601" s="510"/>
      <c r="E601" s="510"/>
      <c r="F601" s="511"/>
      <c r="G601" s="511"/>
      <c r="H601" s="510"/>
      <c r="I601" s="510"/>
      <c r="J601" s="510"/>
      <c r="K601" s="510"/>
      <c r="L601" s="510"/>
      <c r="M601" s="510"/>
      <c r="N601" s="510"/>
      <c r="O601" s="510"/>
    </row>
    <row r="602" spans="1:16">
      <c r="A602" s="318" t="s">
        <v>558</v>
      </c>
      <c r="B602" s="510"/>
      <c r="C602" s="510"/>
      <c r="D602" s="510"/>
      <c r="E602" s="510"/>
      <c r="F602" s="511"/>
      <c r="G602" s="511"/>
      <c r="H602" s="510"/>
      <c r="I602" s="510"/>
      <c r="J602" s="510"/>
      <c r="K602" s="510"/>
      <c r="L602" s="510"/>
      <c r="M602" s="510"/>
      <c r="N602" s="510"/>
      <c r="O602" s="510"/>
    </row>
    <row r="603" spans="1:16" s="216" customFormat="1">
      <c r="A603" s="318" t="s">
        <v>532</v>
      </c>
      <c r="B603" s="510"/>
      <c r="C603" s="510"/>
      <c r="D603" s="510"/>
      <c r="E603" s="510"/>
      <c r="F603" s="511"/>
      <c r="G603" s="511"/>
      <c r="H603" s="510"/>
      <c r="I603" s="510"/>
      <c r="J603" s="510"/>
      <c r="K603" s="510"/>
      <c r="L603" s="510"/>
      <c r="M603" s="510"/>
      <c r="N603" s="510"/>
      <c r="O603" s="510"/>
    </row>
    <row r="604" spans="1:16">
      <c r="A604" s="323" t="s">
        <v>559</v>
      </c>
      <c r="B604" s="510"/>
      <c r="C604" s="510"/>
      <c r="D604" s="510"/>
      <c r="E604" s="510"/>
      <c r="F604" s="511"/>
      <c r="G604" s="511"/>
      <c r="H604" s="510"/>
      <c r="I604" s="510"/>
      <c r="J604" s="510"/>
      <c r="K604" s="510"/>
      <c r="L604" s="510"/>
      <c r="M604" s="510"/>
      <c r="N604" s="510"/>
      <c r="O604" s="510"/>
    </row>
    <row r="605" spans="1:16">
      <c r="A605" s="318" t="s">
        <v>560</v>
      </c>
      <c r="B605" s="510"/>
      <c r="C605" s="510"/>
      <c r="D605" s="510"/>
      <c r="E605" s="511"/>
      <c r="F605" s="511"/>
      <c r="G605" s="511"/>
      <c r="H605" s="510"/>
      <c r="I605" s="510"/>
      <c r="J605" s="510"/>
      <c r="K605" s="510"/>
      <c r="L605" s="510"/>
      <c r="M605" s="510"/>
      <c r="N605" s="510"/>
      <c r="O605" s="510"/>
    </row>
    <row r="606" spans="1:16">
      <c r="A606" s="319" t="s">
        <v>561</v>
      </c>
      <c r="B606" s="512"/>
      <c r="C606" s="512"/>
      <c r="D606" s="512"/>
      <c r="E606" s="512"/>
      <c r="F606" s="512"/>
      <c r="G606" s="512"/>
      <c r="H606" s="512"/>
      <c r="I606" s="512"/>
      <c r="J606" s="512"/>
      <c r="K606" s="512"/>
      <c r="L606" s="512"/>
      <c r="M606" s="512"/>
      <c r="N606" s="512"/>
      <c r="O606" s="512"/>
    </row>
    <row r="607" spans="1:16">
      <c r="A607" s="317"/>
      <c r="B607" s="322"/>
      <c r="C607" s="322"/>
      <c r="D607" s="322"/>
      <c r="E607" s="322"/>
      <c r="F607" s="322"/>
      <c r="G607" s="322"/>
      <c r="H607" s="322"/>
      <c r="I607" s="322"/>
      <c r="J607" s="216"/>
      <c r="K607" s="216"/>
      <c r="L607" s="322"/>
      <c r="M607" s="322"/>
      <c r="N607" s="322"/>
      <c r="O607" s="322"/>
    </row>
    <row r="608" spans="1:16">
      <c r="A608" s="317" t="s">
        <v>562</v>
      </c>
      <c r="B608" s="316">
        <f t="shared" ref="B608:O608" si="62">SUM(B609:B618)</f>
        <v>0</v>
      </c>
      <c r="C608" s="316">
        <f t="shared" si="62"/>
        <v>0</v>
      </c>
      <c r="D608" s="316">
        <f t="shared" si="62"/>
        <v>0</v>
      </c>
      <c r="E608" s="316">
        <f t="shared" si="62"/>
        <v>0</v>
      </c>
      <c r="F608" s="321">
        <f t="shared" si="62"/>
        <v>0</v>
      </c>
      <c r="G608" s="321">
        <f t="shared" si="62"/>
        <v>0</v>
      </c>
      <c r="H608" s="316">
        <f t="shared" si="62"/>
        <v>0</v>
      </c>
      <c r="I608" s="316">
        <f t="shared" si="62"/>
        <v>0</v>
      </c>
      <c r="J608" s="316">
        <f t="shared" si="62"/>
        <v>0</v>
      </c>
      <c r="K608" s="316">
        <f t="shared" si="62"/>
        <v>0</v>
      </c>
      <c r="L608" s="316">
        <f t="shared" si="62"/>
        <v>0</v>
      </c>
      <c r="M608" s="316">
        <f t="shared" si="62"/>
        <v>0</v>
      </c>
      <c r="N608" s="316">
        <f t="shared" si="62"/>
        <v>0</v>
      </c>
      <c r="O608" s="316">
        <f t="shared" si="62"/>
        <v>0</v>
      </c>
    </row>
    <row r="609" spans="1:15">
      <c r="A609" s="318" t="s">
        <v>517</v>
      </c>
      <c r="B609" s="510"/>
      <c r="C609" s="510"/>
      <c r="D609" s="510"/>
      <c r="E609" s="510"/>
      <c r="F609" s="511"/>
      <c r="G609" s="511"/>
      <c r="H609" s="510"/>
      <c r="I609" s="510"/>
      <c r="J609" s="510"/>
      <c r="K609" s="510"/>
      <c r="L609" s="510"/>
      <c r="M609" s="510"/>
      <c r="N609" s="510"/>
      <c r="O609" s="510"/>
    </row>
    <row r="610" spans="1:15">
      <c r="A610" s="318" t="s">
        <v>563</v>
      </c>
      <c r="B610" s="510"/>
      <c r="C610" s="510"/>
      <c r="D610" s="510"/>
      <c r="E610" s="510"/>
      <c r="F610" s="511"/>
      <c r="G610" s="511"/>
      <c r="H610" s="510"/>
      <c r="I610" s="510"/>
      <c r="J610" s="510"/>
      <c r="K610" s="510"/>
      <c r="L610" s="510"/>
      <c r="M610" s="510"/>
      <c r="N610" s="510"/>
      <c r="O610" s="510"/>
    </row>
    <row r="611" spans="1:15">
      <c r="A611" s="318" t="s">
        <v>564</v>
      </c>
      <c r="B611" s="510"/>
      <c r="C611" s="510"/>
      <c r="D611" s="510"/>
      <c r="E611" s="510"/>
      <c r="F611" s="511"/>
      <c r="G611" s="511"/>
      <c r="H611" s="510"/>
      <c r="I611" s="510"/>
      <c r="J611" s="510"/>
      <c r="K611" s="510"/>
      <c r="L611" s="510"/>
      <c r="M611" s="510"/>
      <c r="N611" s="510"/>
      <c r="O611" s="510"/>
    </row>
    <row r="612" spans="1:15">
      <c r="A612" s="318" t="s">
        <v>565</v>
      </c>
      <c r="B612" s="510"/>
      <c r="C612" s="510"/>
      <c r="D612" s="510"/>
      <c r="E612" s="510"/>
      <c r="F612" s="511"/>
      <c r="G612" s="511"/>
      <c r="H612" s="510"/>
      <c r="I612" s="510"/>
      <c r="J612" s="510"/>
      <c r="K612" s="510"/>
      <c r="L612" s="510"/>
      <c r="M612" s="510"/>
      <c r="N612" s="510"/>
      <c r="O612" s="510"/>
    </row>
    <row r="613" spans="1:15">
      <c r="A613" s="318" t="s">
        <v>566</v>
      </c>
      <c r="B613" s="510"/>
      <c r="C613" s="510"/>
      <c r="D613" s="510"/>
      <c r="E613" s="510"/>
      <c r="F613" s="511"/>
      <c r="G613" s="511"/>
      <c r="H613" s="510"/>
      <c r="I613" s="510"/>
      <c r="J613" s="510"/>
      <c r="K613" s="510"/>
      <c r="L613" s="510"/>
      <c r="M613" s="510"/>
      <c r="N613" s="510"/>
      <c r="O613" s="510"/>
    </row>
    <row r="614" spans="1:15">
      <c r="A614" s="323" t="s">
        <v>567</v>
      </c>
      <c r="B614" s="510"/>
      <c r="C614" s="510"/>
      <c r="D614" s="510"/>
      <c r="E614" s="510"/>
      <c r="F614" s="511"/>
      <c r="G614" s="511"/>
      <c r="H614" s="510"/>
      <c r="I614" s="510"/>
      <c r="J614" s="510"/>
      <c r="K614" s="510"/>
      <c r="L614" s="510"/>
      <c r="M614" s="510"/>
      <c r="N614" s="510"/>
      <c r="O614" s="510"/>
    </row>
    <row r="615" spans="1:15" s="216" customFormat="1">
      <c r="A615" s="323" t="s">
        <v>568</v>
      </c>
      <c r="B615" s="510"/>
      <c r="C615" s="510"/>
      <c r="D615" s="510"/>
      <c r="E615" s="510"/>
      <c r="F615" s="511"/>
      <c r="G615" s="511"/>
      <c r="H615" s="510"/>
      <c r="I615" s="510"/>
      <c r="J615" s="510"/>
      <c r="K615" s="510"/>
      <c r="L615" s="510"/>
      <c r="M615" s="510"/>
      <c r="N615" s="510"/>
      <c r="O615" s="510"/>
    </row>
    <row r="616" spans="1:15">
      <c r="A616" s="318" t="s">
        <v>457</v>
      </c>
      <c r="B616" s="510"/>
      <c r="C616" s="510"/>
      <c r="D616" s="510"/>
      <c r="E616" s="510"/>
      <c r="F616" s="511"/>
      <c r="G616" s="511"/>
      <c r="H616" s="510"/>
      <c r="I616" s="510"/>
      <c r="J616" s="510"/>
      <c r="K616" s="510"/>
      <c r="L616" s="510"/>
      <c r="M616" s="510"/>
      <c r="N616" s="510"/>
      <c r="O616" s="510"/>
    </row>
    <row r="617" spans="1:15">
      <c r="A617" s="318" t="s">
        <v>569</v>
      </c>
      <c r="B617" s="510"/>
      <c r="C617" s="510"/>
      <c r="D617" s="510"/>
      <c r="E617" s="510"/>
      <c r="F617" s="510"/>
      <c r="G617" s="510"/>
      <c r="H617" s="510"/>
      <c r="I617" s="510"/>
      <c r="J617" s="510"/>
      <c r="K617" s="510"/>
      <c r="L617" s="510"/>
      <c r="M617" s="510"/>
      <c r="N617" s="510"/>
      <c r="O617" s="510"/>
    </row>
    <row r="618" spans="1:15">
      <c r="A618" s="319" t="s">
        <v>570</v>
      </c>
      <c r="B618" s="512"/>
      <c r="C618" s="512"/>
      <c r="D618" s="512"/>
      <c r="E618" s="512"/>
      <c r="F618" s="512"/>
      <c r="G618" s="512"/>
      <c r="H618" s="512"/>
      <c r="I618" s="512"/>
      <c r="J618" s="512"/>
      <c r="K618" s="512"/>
      <c r="L618" s="512"/>
      <c r="M618" s="512"/>
      <c r="N618" s="512"/>
      <c r="O618" s="512"/>
    </row>
    <row r="619" spans="1:15">
      <c r="A619" s="317"/>
      <c r="B619" s="322"/>
      <c r="C619" s="322"/>
      <c r="D619" s="322"/>
      <c r="E619" s="322"/>
      <c r="F619" s="322"/>
      <c r="G619" s="322"/>
      <c r="H619" s="322"/>
      <c r="I619" s="322"/>
      <c r="J619" s="216"/>
      <c r="K619" s="216"/>
      <c r="L619" s="322"/>
      <c r="M619" s="322"/>
      <c r="N619" s="322"/>
      <c r="O619" s="322"/>
    </row>
    <row r="620" spans="1:15">
      <c r="A620" s="317" t="s">
        <v>571</v>
      </c>
      <c r="B620" s="316">
        <f t="shared" ref="B620:K620" si="63">SUM(B621:B625)</f>
        <v>0</v>
      </c>
      <c r="C620" s="316">
        <f t="shared" si="63"/>
        <v>0</v>
      </c>
      <c r="D620" s="316">
        <f t="shared" si="63"/>
        <v>0</v>
      </c>
      <c r="E620" s="316">
        <f t="shared" si="63"/>
        <v>0</v>
      </c>
      <c r="F620" s="321">
        <f t="shared" si="63"/>
        <v>0</v>
      </c>
      <c r="G620" s="321">
        <f t="shared" si="63"/>
        <v>0</v>
      </c>
      <c r="H620" s="316">
        <f t="shared" si="63"/>
        <v>0</v>
      </c>
      <c r="I620" s="316">
        <f t="shared" si="63"/>
        <v>0</v>
      </c>
      <c r="J620" s="316">
        <f t="shared" si="63"/>
        <v>0</v>
      </c>
      <c r="K620" s="316">
        <f t="shared" si="63"/>
        <v>0</v>
      </c>
      <c r="L620" s="316">
        <f>SUM(L621:L625)</f>
        <v>0</v>
      </c>
      <c r="M620" s="316">
        <f>SUM(M621:M625)</f>
        <v>0</v>
      </c>
      <c r="N620" s="316">
        <f>SUM(N621:N625)</f>
        <v>0</v>
      </c>
      <c r="O620" s="316">
        <f>SUM(O621:O625)</f>
        <v>0</v>
      </c>
    </row>
    <row r="621" spans="1:15">
      <c r="A621" s="318" t="s">
        <v>572</v>
      </c>
      <c r="B621" s="510"/>
      <c r="C621" s="510"/>
      <c r="D621" s="510"/>
      <c r="E621" s="510"/>
      <c r="F621" s="511"/>
      <c r="G621" s="511"/>
      <c r="H621" s="510"/>
      <c r="I621" s="510"/>
      <c r="J621" s="510"/>
      <c r="K621" s="510"/>
      <c r="L621" s="510"/>
      <c r="M621" s="510"/>
      <c r="N621" s="510"/>
      <c r="O621" s="510"/>
    </row>
    <row r="622" spans="1:15" s="216" customFormat="1">
      <c r="A622" s="318" t="s">
        <v>573</v>
      </c>
      <c r="B622" s="510"/>
      <c r="C622" s="510"/>
      <c r="D622" s="510"/>
      <c r="E622" s="510"/>
      <c r="F622" s="511"/>
      <c r="G622" s="511"/>
      <c r="H622" s="510"/>
      <c r="I622" s="510"/>
      <c r="J622" s="510"/>
      <c r="K622" s="510"/>
      <c r="L622" s="510"/>
      <c r="M622" s="510"/>
      <c r="N622" s="510"/>
      <c r="O622" s="510"/>
    </row>
    <row r="623" spans="1:15">
      <c r="A623" s="318" t="s">
        <v>574</v>
      </c>
      <c r="B623" s="510"/>
      <c r="C623" s="510"/>
      <c r="D623" s="510"/>
      <c r="E623" s="510"/>
      <c r="F623" s="511"/>
      <c r="G623" s="511"/>
      <c r="H623" s="510"/>
      <c r="I623" s="510"/>
      <c r="J623" s="510"/>
      <c r="K623" s="510"/>
      <c r="L623" s="510"/>
      <c r="M623" s="510"/>
      <c r="N623" s="510"/>
      <c r="O623" s="510"/>
    </row>
    <row r="624" spans="1:15">
      <c r="A624" s="318" t="s">
        <v>575</v>
      </c>
      <c r="B624" s="510"/>
      <c r="C624" s="510"/>
      <c r="D624" s="510"/>
      <c r="E624" s="510"/>
      <c r="F624" s="511"/>
      <c r="G624" s="511"/>
      <c r="H624" s="510"/>
      <c r="I624" s="510"/>
      <c r="J624" s="510"/>
      <c r="K624" s="510"/>
      <c r="L624" s="510"/>
      <c r="M624" s="510"/>
      <c r="N624" s="510"/>
      <c r="O624" s="510"/>
    </row>
    <row r="625" spans="1:15">
      <c r="A625" s="319" t="s">
        <v>576</v>
      </c>
      <c r="B625" s="512"/>
      <c r="C625" s="512"/>
      <c r="D625" s="512"/>
      <c r="E625" s="512"/>
      <c r="F625" s="513"/>
      <c r="G625" s="513"/>
      <c r="H625" s="512"/>
      <c r="I625" s="512"/>
      <c r="J625" s="512"/>
      <c r="K625" s="512"/>
      <c r="L625" s="512"/>
      <c r="M625" s="512"/>
      <c r="N625" s="512"/>
      <c r="O625" s="512"/>
    </row>
    <row r="626" spans="1:15">
      <c r="A626" s="317"/>
      <c r="B626" s="322"/>
      <c r="C626" s="322"/>
      <c r="D626" s="322"/>
      <c r="E626" s="322"/>
      <c r="F626" s="322"/>
      <c r="G626" s="322"/>
      <c r="H626" s="322"/>
      <c r="I626" s="322"/>
      <c r="J626" s="216"/>
      <c r="K626" s="216"/>
      <c r="L626" s="322"/>
      <c r="M626" s="322"/>
      <c r="N626" s="322"/>
      <c r="O626" s="322"/>
    </row>
    <row r="627" spans="1:15">
      <c r="A627" s="317" t="s">
        <v>577</v>
      </c>
      <c r="B627" s="316">
        <f t="shared" ref="B627:O627" si="64">SUM(B628:B635)</f>
        <v>0</v>
      </c>
      <c r="C627" s="316">
        <f t="shared" si="64"/>
        <v>0</v>
      </c>
      <c r="D627" s="316">
        <f t="shared" si="64"/>
        <v>0</v>
      </c>
      <c r="E627" s="316">
        <f t="shared" si="64"/>
        <v>0</v>
      </c>
      <c r="F627" s="316">
        <f t="shared" si="64"/>
        <v>0</v>
      </c>
      <c r="G627" s="316">
        <f t="shared" si="64"/>
        <v>0</v>
      </c>
      <c r="H627" s="316">
        <f t="shared" si="64"/>
        <v>0</v>
      </c>
      <c r="I627" s="316">
        <f t="shared" si="64"/>
        <v>0</v>
      </c>
      <c r="J627" s="316">
        <f t="shared" si="64"/>
        <v>0</v>
      </c>
      <c r="K627" s="316">
        <f t="shared" si="64"/>
        <v>0</v>
      </c>
      <c r="L627" s="316">
        <f t="shared" si="64"/>
        <v>0</v>
      </c>
      <c r="M627" s="316">
        <f t="shared" si="64"/>
        <v>0</v>
      </c>
      <c r="N627" s="316">
        <f t="shared" si="64"/>
        <v>0</v>
      </c>
      <c r="O627" s="316">
        <f t="shared" si="64"/>
        <v>0</v>
      </c>
    </row>
    <row r="628" spans="1:15">
      <c r="A628" s="318" t="s">
        <v>578</v>
      </c>
      <c r="B628" s="510"/>
      <c r="C628" s="510"/>
      <c r="D628" s="510"/>
      <c r="E628" s="510"/>
      <c r="F628" s="511"/>
      <c r="G628" s="511"/>
      <c r="H628" s="510"/>
      <c r="I628" s="510"/>
      <c r="J628" s="510"/>
      <c r="K628" s="510"/>
      <c r="L628" s="510"/>
      <c r="M628" s="510"/>
      <c r="N628" s="510"/>
      <c r="O628" s="510"/>
    </row>
    <row r="629" spans="1:15">
      <c r="A629" s="318" t="s">
        <v>579</v>
      </c>
      <c r="B629" s="510"/>
      <c r="C629" s="510"/>
      <c r="D629" s="510"/>
      <c r="E629" s="510"/>
      <c r="F629" s="510"/>
      <c r="G629" s="510"/>
      <c r="H629" s="510"/>
      <c r="I629" s="510"/>
      <c r="J629" s="510"/>
      <c r="K629" s="510"/>
      <c r="L629" s="510"/>
      <c r="M629" s="510"/>
      <c r="N629" s="510"/>
      <c r="O629" s="510"/>
    </row>
    <row r="630" spans="1:15">
      <c r="A630" s="318" t="s">
        <v>580</v>
      </c>
      <c r="B630" s="510"/>
      <c r="C630" s="510"/>
      <c r="D630" s="510"/>
      <c r="E630" s="510"/>
      <c r="F630" s="511"/>
      <c r="G630" s="511"/>
      <c r="H630" s="510"/>
      <c r="I630" s="510"/>
      <c r="J630" s="510"/>
      <c r="K630" s="510"/>
      <c r="L630" s="510"/>
      <c r="M630" s="510"/>
      <c r="N630" s="510"/>
      <c r="O630" s="510"/>
    </row>
    <row r="631" spans="1:15">
      <c r="A631" s="318" t="s">
        <v>581</v>
      </c>
      <c r="B631" s="510"/>
      <c r="C631" s="510"/>
      <c r="D631" s="510"/>
      <c r="E631" s="510"/>
      <c r="F631" s="511"/>
      <c r="G631" s="511"/>
      <c r="H631" s="510"/>
      <c r="I631" s="510"/>
      <c r="J631" s="510"/>
      <c r="K631" s="510"/>
      <c r="L631" s="510"/>
      <c r="M631" s="510"/>
      <c r="N631" s="510"/>
      <c r="O631" s="510"/>
    </row>
    <row r="632" spans="1:15" s="216" customFormat="1">
      <c r="A632" s="318" t="s">
        <v>582</v>
      </c>
      <c r="B632" s="510"/>
      <c r="C632" s="510"/>
      <c r="D632" s="510"/>
      <c r="E632" s="510"/>
      <c r="F632" s="511"/>
      <c r="G632" s="511"/>
      <c r="H632" s="510"/>
      <c r="I632" s="510"/>
      <c r="J632" s="510"/>
      <c r="K632" s="510"/>
      <c r="L632" s="510"/>
      <c r="M632" s="510"/>
      <c r="N632" s="510"/>
      <c r="O632" s="510"/>
    </row>
    <row r="633" spans="1:15">
      <c r="A633" s="318" t="s">
        <v>583</v>
      </c>
      <c r="B633" s="510"/>
      <c r="C633" s="510"/>
      <c r="D633" s="510"/>
      <c r="E633" s="510"/>
      <c r="F633" s="511"/>
      <c r="G633" s="511"/>
      <c r="H633" s="510"/>
      <c r="I633" s="510"/>
      <c r="J633" s="510"/>
      <c r="K633" s="510"/>
      <c r="L633" s="510"/>
      <c r="M633" s="510"/>
      <c r="N633" s="510"/>
      <c r="O633" s="510"/>
    </row>
    <row r="634" spans="1:15">
      <c r="A634" s="318" t="s">
        <v>584</v>
      </c>
      <c r="B634" s="510"/>
      <c r="C634" s="510"/>
      <c r="D634" s="510"/>
      <c r="E634" s="510"/>
      <c r="F634" s="511"/>
      <c r="G634" s="511"/>
      <c r="H634" s="510"/>
      <c r="I634" s="510"/>
      <c r="J634" s="510"/>
      <c r="K634" s="510"/>
      <c r="L634" s="510"/>
      <c r="M634" s="510"/>
      <c r="N634" s="510"/>
      <c r="O634" s="510"/>
    </row>
    <row r="635" spans="1:15">
      <c r="A635" s="319" t="s">
        <v>522</v>
      </c>
      <c r="B635" s="512"/>
      <c r="C635" s="512"/>
      <c r="D635" s="512"/>
      <c r="E635" s="512"/>
      <c r="F635" s="512"/>
      <c r="G635" s="512"/>
      <c r="H635" s="512"/>
      <c r="I635" s="512"/>
      <c r="J635" s="512"/>
      <c r="K635" s="512"/>
      <c r="L635" s="512"/>
      <c r="M635" s="512"/>
      <c r="N635" s="512"/>
      <c r="O635" s="512"/>
    </row>
    <row r="636" spans="1:15">
      <c r="A636" s="317"/>
      <c r="B636" s="322"/>
      <c r="C636" s="322"/>
      <c r="D636" s="322"/>
      <c r="E636" s="322"/>
      <c r="F636" s="322"/>
      <c r="G636" s="322"/>
      <c r="H636" s="322"/>
      <c r="I636" s="322"/>
      <c r="J636" s="216"/>
      <c r="K636" s="216"/>
      <c r="L636" s="322"/>
      <c r="M636" s="322"/>
      <c r="N636" s="322"/>
      <c r="O636" s="322"/>
    </row>
    <row r="637" spans="1:15">
      <c r="A637" s="317" t="s">
        <v>585</v>
      </c>
      <c r="B637" s="316">
        <f t="shared" ref="B637:O637" si="65">SUM(B638:B642)</f>
        <v>0</v>
      </c>
      <c r="C637" s="316">
        <f t="shared" si="65"/>
        <v>0</v>
      </c>
      <c r="D637" s="316">
        <f t="shared" si="65"/>
        <v>0</v>
      </c>
      <c r="E637" s="316">
        <f t="shared" si="65"/>
        <v>0</v>
      </c>
      <c r="F637" s="321">
        <f t="shared" si="65"/>
        <v>0</v>
      </c>
      <c r="G637" s="321">
        <f t="shared" si="65"/>
        <v>0</v>
      </c>
      <c r="H637" s="316">
        <f t="shared" si="65"/>
        <v>0</v>
      </c>
      <c r="I637" s="316">
        <f t="shared" si="65"/>
        <v>0</v>
      </c>
      <c r="J637" s="316">
        <f t="shared" si="65"/>
        <v>0</v>
      </c>
      <c r="K637" s="316">
        <f t="shared" si="65"/>
        <v>0</v>
      </c>
      <c r="L637" s="316">
        <f t="shared" si="65"/>
        <v>0</v>
      </c>
      <c r="M637" s="316">
        <f t="shared" si="65"/>
        <v>0</v>
      </c>
      <c r="N637" s="316">
        <f t="shared" si="65"/>
        <v>0</v>
      </c>
      <c r="O637" s="316">
        <f t="shared" si="65"/>
        <v>0</v>
      </c>
    </row>
    <row r="638" spans="1:15">
      <c r="A638" s="318" t="s">
        <v>586</v>
      </c>
      <c r="B638" s="510"/>
      <c r="C638" s="510"/>
      <c r="D638" s="510"/>
      <c r="E638" s="510"/>
      <c r="F638" s="511"/>
      <c r="G638" s="511"/>
      <c r="H638" s="510"/>
      <c r="I638" s="510"/>
      <c r="J638" s="510"/>
      <c r="K638" s="510"/>
      <c r="L638" s="510"/>
      <c r="M638" s="510"/>
      <c r="N638" s="510"/>
      <c r="O638" s="510"/>
    </row>
    <row r="639" spans="1:15" s="216" customFormat="1">
      <c r="A639" s="318" t="s">
        <v>587</v>
      </c>
      <c r="B639" s="510"/>
      <c r="C639" s="510"/>
      <c r="D639" s="510"/>
      <c r="E639" s="510"/>
      <c r="F639" s="511"/>
      <c r="G639" s="511"/>
      <c r="H639" s="510"/>
      <c r="I639" s="510"/>
      <c r="J639" s="510"/>
      <c r="K639" s="510"/>
      <c r="L639" s="510"/>
      <c r="M639" s="510"/>
      <c r="N639" s="510"/>
      <c r="O639" s="510"/>
    </row>
    <row r="640" spans="1:15">
      <c r="A640" s="318" t="s">
        <v>505</v>
      </c>
      <c r="B640" s="510"/>
      <c r="C640" s="510"/>
      <c r="D640" s="510"/>
      <c r="E640" s="510"/>
      <c r="F640" s="511"/>
      <c r="G640" s="511"/>
      <c r="H640" s="510"/>
      <c r="I640" s="510"/>
      <c r="J640" s="510"/>
      <c r="K640" s="510"/>
      <c r="L640" s="510"/>
      <c r="M640" s="510"/>
      <c r="N640" s="510"/>
      <c r="O640" s="510"/>
    </row>
    <row r="641" spans="1:15">
      <c r="A641" s="318" t="s">
        <v>588</v>
      </c>
      <c r="B641" s="510"/>
      <c r="C641" s="510"/>
      <c r="D641" s="510"/>
      <c r="E641" s="510"/>
      <c r="F641" s="511"/>
      <c r="G641" s="511"/>
      <c r="H641" s="510"/>
      <c r="I641" s="510"/>
      <c r="J641" s="510"/>
      <c r="K641" s="510"/>
      <c r="L641" s="510"/>
      <c r="M641" s="510"/>
      <c r="N641" s="510"/>
      <c r="O641" s="510"/>
    </row>
    <row r="642" spans="1:15">
      <c r="A642" s="319" t="s">
        <v>589</v>
      </c>
      <c r="B642" s="512"/>
      <c r="C642" s="512"/>
      <c r="D642" s="512"/>
      <c r="E642" s="512"/>
      <c r="F642" s="513"/>
      <c r="G642" s="513"/>
      <c r="H642" s="512"/>
      <c r="I642" s="512"/>
      <c r="J642" s="512"/>
      <c r="K642" s="512"/>
      <c r="L642" s="512"/>
      <c r="M642" s="512"/>
      <c r="N642" s="512"/>
      <c r="O642" s="512"/>
    </row>
    <row r="643" spans="1:15">
      <c r="A643" s="317"/>
      <c r="B643" s="322"/>
      <c r="C643" s="322"/>
      <c r="D643" s="322"/>
      <c r="E643" s="322"/>
      <c r="F643" s="322"/>
      <c r="G643" s="322"/>
      <c r="H643" s="322"/>
      <c r="I643" s="322"/>
      <c r="J643" s="216"/>
      <c r="K643" s="216"/>
      <c r="L643" s="322"/>
      <c r="M643" s="322"/>
      <c r="N643" s="322"/>
      <c r="O643" s="322"/>
    </row>
    <row r="644" spans="1:15">
      <c r="A644" s="317" t="s">
        <v>590</v>
      </c>
      <c r="B644" s="316">
        <f t="shared" ref="B644:O644" si="66">SUM(B645:B651)</f>
        <v>0</v>
      </c>
      <c r="C644" s="316">
        <f t="shared" si="66"/>
        <v>0</v>
      </c>
      <c r="D644" s="316">
        <f t="shared" si="66"/>
        <v>0</v>
      </c>
      <c r="E644" s="316">
        <f t="shared" si="66"/>
        <v>0</v>
      </c>
      <c r="F644" s="321">
        <f t="shared" si="66"/>
        <v>0</v>
      </c>
      <c r="G644" s="321">
        <f t="shared" si="66"/>
        <v>0</v>
      </c>
      <c r="H644" s="316">
        <f t="shared" si="66"/>
        <v>0</v>
      </c>
      <c r="I644" s="316">
        <f t="shared" si="66"/>
        <v>0</v>
      </c>
      <c r="J644" s="316">
        <f t="shared" si="66"/>
        <v>0</v>
      </c>
      <c r="K644" s="316">
        <f t="shared" si="66"/>
        <v>0</v>
      </c>
      <c r="L644" s="316">
        <f t="shared" si="66"/>
        <v>0</v>
      </c>
      <c r="M644" s="316">
        <f t="shared" si="66"/>
        <v>0</v>
      </c>
      <c r="N644" s="316">
        <f t="shared" si="66"/>
        <v>0</v>
      </c>
      <c r="O644" s="316">
        <f t="shared" si="66"/>
        <v>0</v>
      </c>
    </row>
    <row r="645" spans="1:15">
      <c r="A645" s="318" t="s">
        <v>517</v>
      </c>
      <c r="B645" s="510"/>
      <c r="C645" s="510"/>
      <c r="D645" s="510"/>
      <c r="E645" s="510"/>
      <c r="F645" s="511"/>
      <c r="G645" s="511"/>
      <c r="H645" s="510"/>
      <c r="I645" s="510"/>
      <c r="J645" s="510"/>
      <c r="K645" s="510"/>
      <c r="L645" s="510"/>
      <c r="M645" s="510"/>
      <c r="N645" s="510"/>
      <c r="O645" s="510"/>
    </row>
    <row r="646" spans="1:15">
      <c r="A646" s="318" t="s">
        <v>591</v>
      </c>
      <c r="B646" s="510"/>
      <c r="C646" s="510"/>
      <c r="D646" s="510"/>
      <c r="E646" s="510"/>
      <c r="F646" s="511"/>
      <c r="G646" s="511"/>
      <c r="H646" s="510"/>
      <c r="I646" s="510"/>
      <c r="J646" s="510"/>
      <c r="K646" s="510"/>
      <c r="L646" s="510"/>
      <c r="M646" s="510"/>
      <c r="N646" s="510"/>
      <c r="O646" s="510"/>
    </row>
    <row r="647" spans="1:15">
      <c r="A647" s="318" t="s">
        <v>592</v>
      </c>
      <c r="B647" s="510"/>
      <c r="C647" s="510"/>
      <c r="D647" s="510"/>
      <c r="E647" s="510"/>
      <c r="F647" s="510"/>
      <c r="G647" s="510"/>
      <c r="H647" s="510"/>
      <c r="I647" s="510"/>
      <c r="J647" s="510"/>
      <c r="K647" s="510"/>
      <c r="L647" s="510"/>
      <c r="M647" s="510"/>
      <c r="N647" s="510"/>
      <c r="O647" s="510"/>
    </row>
    <row r="648" spans="1:15" s="216" customFormat="1">
      <c r="A648" s="318" t="s">
        <v>593</v>
      </c>
      <c r="B648" s="510"/>
      <c r="C648" s="510"/>
      <c r="D648" s="510"/>
      <c r="E648" s="510"/>
      <c r="F648" s="510"/>
      <c r="G648" s="510"/>
      <c r="H648" s="510"/>
      <c r="I648" s="510"/>
      <c r="J648" s="510"/>
      <c r="K648" s="510"/>
      <c r="L648" s="510"/>
      <c r="M648" s="510"/>
      <c r="N648" s="510"/>
      <c r="O648" s="510"/>
    </row>
    <row r="649" spans="1:15">
      <c r="A649" s="318" t="s">
        <v>594</v>
      </c>
      <c r="B649" s="510"/>
      <c r="C649" s="510"/>
      <c r="D649" s="510"/>
      <c r="E649" s="510"/>
      <c r="F649" s="511"/>
      <c r="G649" s="511"/>
      <c r="H649" s="510"/>
      <c r="I649" s="510"/>
      <c r="J649" s="510"/>
      <c r="K649" s="510"/>
      <c r="L649" s="510"/>
      <c r="M649" s="510"/>
      <c r="N649" s="510"/>
      <c r="O649" s="510"/>
    </row>
    <row r="650" spans="1:15">
      <c r="A650" s="318" t="s">
        <v>595</v>
      </c>
      <c r="B650" s="510"/>
      <c r="C650" s="510"/>
      <c r="D650" s="510"/>
      <c r="E650" s="510"/>
      <c r="F650" s="511"/>
      <c r="G650" s="511"/>
      <c r="H650" s="510"/>
      <c r="I650" s="510"/>
      <c r="J650" s="510"/>
      <c r="K650" s="510"/>
      <c r="L650" s="510"/>
      <c r="M650" s="510"/>
      <c r="N650" s="510"/>
      <c r="O650" s="510"/>
    </row>
    <row r="651" spans="1:15">
      <c r="A651" s="319" t="s">
        <v>596</v>
      </c>
      <c r="B651" s="512"/>
      <c r="C651" s="512"/>
      <c r="D651" s="512"/>
      <c r="E651" s="512"/>
      <c r="F651" s="513"/>
      <c r="G651" s="513"/>
      <c r="H651" s="512"/>
      <c r="I651" s="512"/>
      <c r="J651" s="512"/>
      <c r="K651" s="512"/>
      <c r="L651" s="512"/>
      <c r="M651" s="512"/>
      <c r="N651" s="512"/>
      <c r="O651" s="512"/>
    </row>
    <row r="652" spans="1:15">
      <c r="A652" s="317"/>
      <c r="B652" s="322"/>
      <c r="C652" s="322"/>
      <c r="D652" s="322"/>
      <c r="E652" s="322"/>
      <c r="F652" s="322"/>
      <c r="G652" s="322"/>
      <c r="H652" s="322"/>
      <c r="I652" s="322"/>
      <c r="J652" s="216"/>
      <c r="K652" s="216"/>
      <c r="L652" s="322"/>
      <c r="M652" s="322"/>
      <c r="N652" s="322"/>
      <c r="O652" s="322"/>
    </row>
    <row r="653" spans="1:15">
      <c r="A653" s="317" t="s">
        <v>597</v>
      </c>
      <c r="B653" s="316">
        <f t="shared" ref="B653:O653" si="67">SUM(B654:B666)</f>
        <v>0</v>
      </c>
      <c r="C653" s="316">
        <f t="shared" si="67"/>
        <v>0</v>
      </c>
      <c r="D653" s="316">
        <f t="shared" si="67"/>
        <v>0</v>
      </c>
      <c r="E653" s="316">
        <f t="shared" si="67"/>
        <v>0</v>
      </c>
      <c r="F653" s="321">
        <f t="shared" si="67"/>
        <v>0</v>
      </c>
      <c r="G653" s="321">
        <f t="shared" si="67"/>
        <v>0</v>
      </c>
      <c r="H653" s="316">
        <f t="shared" si="67"/>
        <v>0</v>
      </c>
      <c r="I653" s="316">
        <f t="shared" si="67"/>
        <v>0</v>
      </c>
      <c r="J653" s="316">
        <f t="shared" si="67"/>
        <v>0</v>
      </c>
      <c r="K653" s="316">
        <f t="shared" si="67"/>
        <v>0</v>
      </c>
      <c r="L653" s="316">
        <f t="shared" si="67"/>
        <v>0</v>
      </c>
      <c r="M653" s="316">
        <f t="shared" si="67"/>
        <v>0</v>
      </c>
      <c r="N653" s="316">
        <f t="shared" si="67"/>
        <v>0</v>
      </c>
      <c r="O653" s="316">
        <f t="shared" si="67"/>
        <v>0</v>
      </c>
    </row>
    <row r="654" spans="1:15">
      <c r="A654" s="318" t="s">
        <v>598</v>
      </c>
      <c r="B654" s="510"/>
      <c r="C654" s="510"/>
      <c r="D654" s="510"/>
      <c r="E654" s="510"/>
      <c r="F654" s="510"/>
      <c r="G654" s="510"/>
      <c r="H654" s="510"/>
      <c r="I654" s="510"/>
      <c r="J654" s="510"/>
      <c r="K654" s="510"/>
      <c r="L654" s="510"/>
      <c r="M654" s="510"/>
      <c r="N654" s="510"/>
      <c r="O654" s="510"/>
    </row>
    <row r="655" spans="1:15">
      <c r="A655" s="318" t="s">
        <v>599</v>
      </c>
      <c r="B655" s="510"/>
      <c r="C655" s="510"/>
      <c r="D655" s="510"/>
      <c r="E655" s="510"/>
      <c r="F655" s="510"/>
      <c r="G655" s="510"/>
      <c r="H655" s="510"/>
      <c r="I655" s="510"/>
      <c r="J655" s="510"/>
      <c r="K655" s="510"/>
      <c r="L655" s="510"/>
      <c r="M655" s="510"/>
      <c r="N655" s="510"/>
      <c r="O655" s="510"/>
    </row>
    <row r="656" spans="1:15">
      <c r="A656" s="318" t="s">
        <v>600</v>
      </c>
      <c r="B656" s="510"/>
      <c r="C656" s="510"/>
      <c r="D656" s="510"/>
      <c r="E656" s="510"/>
      <c r="F656" s="511"/>
      <c r="G656" s="511"/>
      <c r="H656" s="510"/>
      <c r="I656" s="510"/>
      <c r="J656" s="510"/>
      <c r="K656" s="510"/>
      <c r="L656" s="510"/>
      <c r="M656" s="510"/>
      <c r="N656" s="510"/>
      <c r="O656" s="510"/>
    </row>
    <row r="657" spans="1:15">
      <c r="A657" s="318" t="s">
        <v>601</v>
      </c>
      <c r="B657" s="510"/>
      <c r="C657" s="510"/>
      <c r="D657" s="510"/>
      <c r="E657" s="510"/>
      <c r="F657" s="511"/>
      <c r="G657" s="511"/>
      <c r="H657" s="510"/>
      <c r="I657" s="510"/>
      <c r="J657" s="510"/>
      <c r="K657" s="510"/>
      <c r="L657" s="510"/>
      <c r="M657" s="510"/>
      <c r="N657" s="510"/>
      <c r="O657" s="510"/>
    </row>
    <row r="658" spans="1:15">
      <c r="A658" s="318" t="s">
        <v>546</v>
      </c>
      <c r="B658" s="510"/>
      <c r="C658" s="510"/>
      <c r="D658" s="510"/>
      <c r="E658" s="510"/>
      <c r="F658" s="511"/>
      <c r="G658" s="511"/>
      <c r="H658" s="510"/>
      <c r="I658" s="510"/>
      <c r="J658" s="510"/>
      <c r="K658" s="510"/>
      <c r="L658" s="510"/>
      <c r="M658" s="510"/>
      <c r="N658" s="510"/>
      <c r="O658" s="510"/>
    </row>
    <row r="659" spans="1:15">
      <c r="A659" s="318" t="s">
        <v>602</v>
      </c>
      <c r="B659" s="510"/>
      <c r="C659" s="510"/>
      <c r="D659" s="510"/>
      <c r="E659" s="510"/>
      <c r="F659" s="511"/>
      <c r="G659" s="511"/>
      <c r="H659" s="510"/>
      <c r="I659" s="510"/>
      <c r="J659" s="510"/>
      <c r="K659" s="510"/>
      <c r="L659" s="510"/>
      <c r="M659" s="510"/>
      <c r="N659" s="510"/>
      <c r="O659" s="510"/>
    </row>
    <row r="660" spans="1:15">
      <c r="A660" s="318" t="s">
        <v>603</v>
      </c>
      <c r="B660" s="510"/>
      <c r="C660" s="510"/>
      <c r="D660" s="510"/>
      <c r="E660" s="510"/>
      <c r="F660" s="511"/>
      <c r="G660" s="511"/>
      <c r="H660" s="510"/>
      <c r="I660" s="510"/>
      <c r="J660" s="510"/>
      <c r="K660" s="510"/>
      <c r="L660" s="510"/>
      <c r="M660" s="510"/>
      <c r="N660" s="510"/>
      <c r="O660" s="510"/>
    </row>
    <row r="661" spans="1:15">
      <c r="A661" s="318" t="s">
        <v>604</v>
      </c>
      <c r="B661" s="510"/>
      <c r="C661" s="510"/>
      <c r="D661" s="510"/>
      <c r="E661" s="510"/>
      <c r="F661" s="511"/>
      <c r="G661" s="511"/>
      <c r="H661" s="510"/>
      <c r="I661" s="510"/>
      <c r="J661" s="510"/>
      <c r="K661" s="510"/>
      <c r="L661" s="510"/>
      <c r="M661" s="510"/>
      <c r="N661" s="510"/>
      <c r="O661" s="510"/>
    </row>
    <row r="662" spans="1:15">
      <c r="A662" s="318" t="s">
        <v>605</v>
      </c>
      <c r="B662" s="510"/>
      <c r="C662" s="510"/>
      <c r="D662" s="510"/>
      <c r="E662" s="510"/>
      <c r="F662" s="511"/>
      <c r="G662" s="511"/>
      <c r="H662" s="510"/>
      <c r="I662" s="510"/>
      <c r="J662" s="510"/>
      <c r="K662" s="510"/>
      <c r="L662" s="510"/>
      <c r="M662" s="510"/>
      <c r="N662" s="510"/>
      <c r="O662" s="510"/>
    </row>
    <row r="663" spans="1:15" s="216" customFormat="1">
      <c r="A663" s="318" t="s">
        <v>606</v>
      </c>
      <c r="B663" s="510"/>
      <c r="C663" s="510"/>
      <c r="D663" s="510"/>
      <c r="E663" s="510"/>
      <c r="F663" s="511"/>
      <c r="G663" s="511"/>
      <c r="H663" s="510"/>
      <c r="I663" s="510"/>
      <c r="J663" s="510"/>
      <c r="K663" s="510"/>
      <c r="L663" s="510"/>
      <c r="M663" s="510"/>
      <c r="N663" s="510"/>
      <c r="O663" s="510"/>
    </row>
    <row r="664" spans="1:15">
      <c r="A664" s="318" t="s">
        <v>563</v>
      </c>
      <c r="B664" s="510"/>
      <c r="C664" s="510"/>
      <c r="D664" s="510"/>
      <c r="E664" s="510"/>
      <c r="F664" s="510"/>
      <c r="G664" s="510"/>
      <c r="H664" s="510"/>
      <c r="I664" s="510"/>
      <c r="J664" s="510"/>
      <c r="K664" s="510"/>
      <c r="L664" s="510"/>
      <c r="M664" s="510"/>
      <c r="N664" s="510"/>
      <c r="O664" s="510"/>
    </row>
    <row r="665" spans="1:15">
      <c r="A665" s="318" t="s">
        <v>607</v>
      </c>
      <c r="B665" s="510"/>
      <c r="C665" s="510"/>
      <c r="D665" s="510"/>
      <c r="E665" s="510"/>
      <c r="F665" s="510"/>
      <c r="G665" s="510"/>
      <c r="H665" s="510"/>
      <c r="I665" s="510"/>
      <c r="J665" s="510"/>
      <c r="K665" s="510"/>
      <c r="L665" s="510"/>
      <c r="M665" s="510"/>
      <c r="N665" s="510"/>
      <c r="O665" s="510"/>
    </row>
    <row r="666" spans="1:15">
      <c r="A666" s="319" t="s">
        <v>608</v>
      </c>
      <c r="B666" s="512"/>
      <c r="C666" s="512"/>
      <c r="D666" s="512"/>
      <c r="E666" s="512"/>
      <c r="F666" s="513"/>
      <c r="G666" s="513"/>
      <c r="H666" s="512"/>
      <c r="I666" s="512"/>
      <c r="J666" s="512"/>
      <c r="K666" s="512"/>
      <c r="L666" s="512"/>
      <c r="M666" s="512"/>
      <c r="N666" s="512"/>
      <c r="O666" s="512"/>
    </row>
    <row r="667" spans="1:15">
      <c r="A667" s="317"/>
      <c r="B667" s="322"/>
      <c r="C667" s="322"/>
      <c r="D667" s="322"/>
      <c r="E667" s="322"/>
      <c r="F667" s="322"/>
      <c r="G667" s="322"/>
      <c r="H667" s="322"/>
      <c r="I667" s="322"/>
      <c r="J667" s="216"/>
      <c r="K667" s="216"/>
      <c r="L667" s="322"/>
      <c r="M667" s="322"/>
      <c r="N667" s="322"/>
      <c r="O667" s="322"/>
    </row>
    <row r="668" spans="1:15">
      <c r="A668" s="317" t="s">
        <v>609</v>
      </c>
      <c r="B668" s="316">
        <f t="shared" ref="B668:O668" si="68">SUM(B669:B680)</f>
        <v>0</v>
      </c>
      <c r="C668" s="316">
        <f t="shared" si="68"/>
        <v>0</v>
      </c>
      <c r="D668" s="316">
        <f t="shared" si="68"/>
        <v>0</v>
      </c>
      <c r="E668" s="316">
        <f t="shared" si="68"/>
        <v>0</v>
      </c>
      <c r="F668" s="321">
        <f t="shared" si="68"/>
        <v>0</v>
      </c>
      <c r="G668" s="321">
        <f t="shared" si="68"/>
        <v>0</v>
      </c>
      <c r="H668" s="316">
        <f t="shared" si="68"/>
        <v>0</v>
      </c>
      <c r="I668" s="316">
        <f t="shared" si="68"/>
        <v>0</v>
      </c>
      <c r="J668" s="316">
        <f t="shared" si="68"/>
        <v>0</v>
      </c>
      <c r="K668" s="316">
        <f t="shared" si="68"/>
        <v>0</v>
      </c>
      <c r="L668" s="316">
        <f t="shared" si="68"/>
        <v>0</v>
      </c>
      <c r="M668" s="316">
        <f t="shared" si="68"/>
        <v>0</v>
      </c>
      <c r="N668" s="316">
        <f t="shared" si="68"/>
        <v>0</v>
      </c>
      <c r="O668" s="316">
        <f t="shared" si="68"/>
        <v>0</v>
      </c>
    </row>
    <row r="669" spans="1:15">
      <c r="A669" s="318" t="s">
        <v>610</v>
      </c>
      <c r="B669" s="510"/>
      <c r="C669" s="510"/>
      <c r="D669" s="510"/>
      <c r="E669" s="510"/>
      <c r="F669" s="511"/>
      <c r="G669" s="511"/>
      <c r="H669" s="510"/>
      <c r="I669" s="510"/>
      <c r="J669" s="510"/>
      <c r="K669" s="510"/>
      <c r="L669" s="510"/>
      <c r="M669" s="510"/>
      <c r="N669" s="510"/>
      <c r="O669" s="510"/>
    </row>
    <row r="670" spans="1:15">
      <c r="A670" s="318" t="s">
        <v>611</v>
      </c>
      <c r="B670" s="510"/>
      <c r="C670" s="510"/>
      <c r="D670" s="510"/>
      <c r="E670" s="510"/>
      <c r="F670" s="511"/>
      <c r="G670" s="511"/>
      <c r="H670" s="510"/>
      <c r="I670" s="510"/>
      <c r="J670" s="510"/>
      <c r="K670" s="510"/>
      <c r="L670" s="510"/>
      <c r="M670" s="510"/>
      <c r="N670" s="510"/>
      <c r="O670" s="510"/>
    </row>
    <row r="671" spans="1:15">
      <c r="A671" s="318" t="s">
        <v>612</v>
      </c>
      <c r="B671" s="510"/>
      <c r="C671" s="510"/>
      <c r="D671" s="510"/>
      <c r="E671" s="510"/>
      <c r="F671" s="511"/>
      <c r="G671" s="511"/>
      <c r="H671" s="510"/>
      <c r="I671" s="510"/>
      <c r="J671" s="510"/>
      <c r="K671" s="510"/>
      <c r="L671" s="510"/>
      <c r="M671" s="510"/>
      <c r="N671" s="510"/>
      <c r="O671" s="510"/>
    </row>
    <row r="672" spans="1:15">
      <c r="A672" s="318" t="s">
        <v>613</v>
      </c>
      <c r="B672" s="510"/>
      <c r="C672" s="510"/>
      <c r="D672" s="510"/>
      <c r="E672" s="510"/>
      <c r="F672" s="511"/>
      <c r="G672" s="511"/>
      <c r="H672" s="510"/>
      <c r="I672" s="510"/>
      <c r="J672" s="510"/>
      <c r="K672" s="510"/>
      <c r="L672" s="510"/>
      <c r="M672" s="510"/>
      <c r="N672" s="510"/>
      <c r="O672" s="510"/>
    </row>
    <row r="673" spans="1:15">
      <c r="A673" s="318" t="s">
        <v>614</v>
      </c>
      <c r="B673" s="510"/>
      <c r="C673" s="510"/>
      <c r="D673" s="510"/>
      <c r="E673" s="510"/>
      <c r="F673" s="511"/>
      <c r="G673" s="511"/>
      <c r="H673" s="510"/>
      <c r="I673" s="510"/>
      <c r="J673" s="510"/>
      <c r="K673" s="510"/>
      <c r="L673" s="510"/>
      <c r="M673" s="510"/>
      <c r="N673" s="510"/>
      <c r="O673" s="510"/>
    </row>
    <row r="674" spans="1:15">
      <c r="A674" s="318" t="s">
        <v>615</v>
      </c>
      <c r="B674" s="510"/>
      <c r="C674" s="510"/>
      <c r="D674" s="510"/>
      <c r="E674" s="510"/>
      <c r="F674" s="511"/>
      <c r="G674" s="511"/>
      <c r="H674" s="510"/>
      <c r="I674" s="510"/>
      <c r="J674" s="510"/>
      <c r="K674" s="510"/>
      <c r="L674" s="510"/>
      <c r="M674" s="510"/>
      <c r="N674" s="510"/>
      <c r="O674" s="510"/>
    </row>
    <row r="675" spans="1:15">
      <c r="A675" s="318" t="s">
        <v>616</v>
      </c>
      <c r="B675" s="510"/>
      <c r="C675" s="510"/>
      <c r="D675" s="510"/>
      <c r="E675" s="510"/>
      <c r="F675" s="511"/>
      <c r="G675" s="511"/>
      <c r="H675" s="510"/>
      <c r="I675" s="510"/>
      <c r="J675" s="510"/>
      <c r="K675" s="510"/>
      <c r="L675" s="510"/>
      <c r="M675" s="510"/>
      <c r="N675" s="510"/>
      <c r="O675" s="510"/>
    </row>
    <row r="676" spans="1:15">
      <c r="A676" s="318" t="s">
        <v>617</v>
      </c>
      <c r="B676" s="510"/>
      <c r="C676" s="510"/>
      <c r="D676" s="510"/>
      <c r="E676" s="510"/>
      <c r="F676" s="511"/>
      <c r="G676" s="511"/>
      <c r="H676" s="510"/>
      <c r="I676" s="510"/>
      <c r="J676" s="510"/>
      <c r="K676" s="510"/>
      <c r="L676" s="510"/>
      <c r="M676" s="510"/>
      <c r="N676" s="510"/>
      <c r="O676" s="510"/>
    </row>
    <row r="677" spans="1:15" s="216" customFormat="1">
      <c r="A677" s="318" t="s">
        <v>618</v>
      </c>
      <c r="B677" s="510"/>
      <c r="C677" s="510"/>
      <c r="D677" s="510"/>
      <c r="E677" s="510"/>
      <c r="F677" s="511"/>
      <c r="G677" s="511"/>
      <c r="H677" s="510"/>
      <c r="I677" s="510"/>
      <c r="J677" s="510"/>
      <c r="K677" s="510"/>
      <c r="L677" s="510"/>
      <c r="M677" s="510"/>
      <c r="N677" s="510"/>
      <c r="O677" s="510"/>
    </row>
    <row r="678" spans="1:15">
      <c r="A678" s="318" t="s">
        <v>619</v>
      </c>
      <c r="B678" s="510"/>
      <c r="C678" s="510"/>
      <c r="D678" s="510"/>
      <c r="E678" s="510"/>
      <c r="F678" s="511"/>
      <c r="G678" s="511"/>
      <c r="H678" s="510"/>
      <c r="I678" s="510"/>
      <c r="J678" s="510"/>
      <c r="K678" s="510"/>
      <c r="L678" s="510"/>
      <c r="M678" s="510"/>
      <c r="N678" s="510"/>
      <c r="O678" s="510"/>
    </row>
    <row r="679" spans="1:15">
      <c r="A679" s="318" t="s">
        <v>620</v>
      </c>
      <c r="B679" s="510"/>
      <c r="C679" s="510"/>
      <c r="D679" s="510"/>
      <c r="E679" s="510"/>
      <c r="F679" s="510"/>
      <c r="G679" s="510"/>
      <c r="H679" s="510"/>
      <c r="I679" s="510"/>
      <c r="J679" s="510"/>
      <c r="K679" s="510"/>
      <c r="L679" s="510"/>
      <c r="M679" s="510"/>
      <c r="N679" s="510"/>
      <c r="O679" s="510"/>
    </row>
    <row r="680" spans="1:15">
      <c r="A680" s="319" t="s">
        <v>863</v>
      </c>
      <c r="B680" s="512"/>
      <c r="C680" s="512"/>
      <c r="D680" s="512"/>
      <c r="E680" s="512"/>
      <c r="F680" s="512"/>
      <c r="G680" s="512"/>
      <c r="H680" s="512"/>
      <c r="I680" s="512"/>
      <c r="J680" s="512"/>
      <c r="K680" s="512"/>
      <c r="L680" s="512"/>
      <c r="M680" s="512"/>
      <c r="N680" s="512"/>
      <c r="O680" s="512"/>
    </row>
    <row r="681" spans="1:15">
      <c r="A681" s="324"/>
      <c r="B681" s="322"/>
      <c r="C681" s="322"/>
      <c r="D681" s="322"/>
      <c r="E681" s="322"/>
      <c r="F681" s="322"/>
      <c r="G681" s="322"/>
      <c r="H681" s="322"/>
      <c r="I681" s="322"/>
      <c r="J681" s="216"/>
      <c r="K681" s="216"/>
      <c r="L681" s="322"/>
      <c r="M681" s="322"/>
      <c r="N681" s="322"/>
      <c r="O681" s="322"/>
    </row>
    <row r="682" spans="1:15">
      <c r="A682" s="317" t="s">
        <v>622</v>
      </c>
      <c r="B682" s="316">
        <f t="shared" ref="B682:O682" si="69">SUM(B683:B691)</f>
        <v>0</v>
      </c>
      <c r="C682" s="316">
        <f t="shared" si="69"/>
        <v>0</v>
      </c>
      <c r="D682" s="316">
        <f t="shared" si="69"/>
        <v>0</v>
      </c>
      <c r="E682" s="316">
        <f t="shared" si="69"/>
        <v>0</v>
      </c>
      <c r="F682" s="316">
        <f t="shared" si="69"/>
        <v>0</v>
      </c>
      <c r="G682" s="316">
        <f t="shared" si="69"/>
        <v>0</v>
      </c>
      <c r="H682" s="316">
        <f t="shared" si="69"/>
        <v>0</v>
      </c>
      <c r="I682" s="316">
        <f t="shared" si="69"/>
        <v>0</v>
      </c>
      <c r="J682" s="316">
        <f t="shared" si="69"/>
        <v>0</v>
      </c>
      <c r="K682" s="316">
        <f t="shared" si="69"/>
        <v>0</v>
      </c>
      <c r="L682" s="316">
        <f t="shared" si="69"/>
        <v>0</v>
      </c>
      <c r="M682" s="316">
        <f t="shared" si="69"/>
        <v>0</v>
      </c>
      <c r="N682" s="316">
        <f t="shared" si="69"/>
        <v>0</v>
      </c>
      <c r="O682" s="316">
        <f t="shared" si="69"/>
        <v>0</v>
      </c>
    </row>
    <row r="683" spans="1:15">
      <c r="A683" s="318" t="s">
        <v>623</v>
      </c>
      <c r="B683" s="510"/>
      <c r="C683" s="510"/>
      <c r="D683" s="510"/>
      <c r="E683" s="510"/>
      <c r="F683" s="511"/>
      <c r="G683" s="511"/>
      <c r="H683" s="510"/>
      <c r="I683" s="510"/>
      <c r="J683" s="510"/>
      <c r="K683" s="510"/>
      <c r="L683" s="510"/>
      <c r="M683" s="510"/>
      <c r="N683" s="510"/>
      <c r="O683" s="510"/>
    </row>
    <row r="684" spans="1:15">
      <c r="A684" s="318" t="s">
        <v>624</v>
      </c>
      <c r="B684" s="510"/>
      <c r="C684" s="510"/>
      <c r="D684" s="510"/>
      <c r="E684" s="510"/>
      <c r="F684" s="511"/>
      <c r="G684" s="511"/>
      <c r="H684" s="510"/>
      <c r="I684" s="510"/>
      <c r="J684" s="510"/>
      <c r="K684" s="510"/>
      <c r="L684" s="510"/>
      <c r="M684" s="510"/>
      <c r="N684" s="510"/>
      <c r="O684" s="510"/>
    </row>
    <row r="685" spans="1:15">
      <c r="A685" s="318" t="s">
        <v>618</v>
      </c>
      <c r="B685" s="510"/>
      <c r="C685" s="510"/>
      <c r="D685" s="510"/>
      <c r="E685" s="510"/>
      <c r="F685" s="511"/>
      <c r="G685" s="511"/>
      <c r="H685" s="510"/>
      <c r="I685" s="510"/>
      <c r="J685" s="510"/>
      <c r="K685" s="510"/>
      <c r="L685" s="510"/>
      <c r="M685" s="510"/>
      <c r="N685" s="510"/>
      <c r="O685" s="510"/>
    </row>
    <row r="686" spans="1:15">
      <c r="A686" s="318" t="s">
        <v>586</v>
      </c>
      <c r="B686" s="510"/>
      <c r="C686" s="510"/>
      <c r="D686" s="510"/>
      <c r="E686" s="510"/>
      <c r="F686" s="511"/>
      <c r="G686" s="511"/>
      <c r="H686" s="510"/>
      <c r="I686" s="510"/>
      <c r="J686" s="510"/>
      <c r="K686" s="510"/>
      <c r="L686" s="510"/>
      <c r="M686" s="510"/>
      <c r="N686" s="510"/>
      <c r="O686" s="510"/>
    </row>
    <row r="687" spans="1:15">
      <c r="A687" s="318" t="s">
        <v>625</v>
      </c>
      <c r="B687" s="510"/>
      <c r="C687" s="510"/>
      <c r="D687" s="510"/>
      <c r="E687" s="510"/>
      <c r="F687" s="511"/>
      <c r="G687" s="511"/>
      <c r="H687" s="510"/>
      <c r="I687" s="510"/>
      <c r="J687" s="510"/>
      <c r="K687" s="510"/>
      <c r="L687" s="510"/>
      <c r="M687" s="510"/>
      <c r="N687" s="510"/>
      <c r="O687" s="510"/>
    </row>
    <row r="688" spans="1:15" s="216" customFormat="1">
      <c r="A688" s="318" t="s">
        <v>626</v>
      </c>
      <c r="B688" s="510"/>
      <c r="C688" s="510"/>
      <c r="D688" s="510"/>
      <c r="E688" s="510"/>
      <c r="F688" s="511"/>
      <c r="G688" s="511"/>
      <c r="H688" s="510"/>
      <c r="I688" s="510"/>
      <c r="J688" s="510"/>
      <c r="K688" s="510"/>
      <c r="L688" s="510"/>
      <c r="M688" s="510"/>
      <c r="N688" s="510"/>
      <c r="O688" s="510"/>
    </row>
    <row r="689" spans="1:15">
      <c r="A689" s="318" t="s">
        <v>627</v>
      </c>
      <c r="B689" s="510"/>
      <c r="C689" s="510"/>
      <c r="D689" s="510"/>
      <c r="E689" s="510"/>
      <c r="F689" s="511"/>
      <c r="G689" s="511"/>
      <c r="H689" s="510"/>
      <c r="I689" s="510"/>
      <c r="J689" s="510"/>
      <c r="K689" s="510"/>
      <c r="L689" s="510"/>
      <c r="M689" s="510"/>
      <c r="N689" s="510"/>
      <c r="O689" s="510"/>
    </row>
    <row r="690" spans="1:15">
      <c r="A690" s="318" t="s">
        <v>628</v>
      </c>
      <c r="B690" s="510"/>
      <c r="C690" s="510"/>
      <c r="D690" s="510"/>
      <c r="E690" s="510"/>
      <c r="F690" s="511"/>
      <c r="G690" s="511"/>
      <c r="H690" s="510"/>
      <c r="I690" s="510"/>
      <c r="J690" s="510"/>
      <c r="K690" s="510"/>
      <c r="L690" s="510"/>
      <c r="M690" s="510"/>
      <c r="N690" s="510"/>
      <c r="O690" s="510"/>
    </row>
    <row r="691" spans="1:15">
      <c r="A691" s="319" t="s">
        <v>629</v>
      </c>
      <c r="B691" s="512"/>
      <c r="C691" s="512"/>
      <c r="D691" s="512"/>
      <c r="E691" s="512"/>
      <c r="F691" s="513"/>
      <c r="G691" s="513"/>
      <c r="H691" s="512"/>
      <c r="I691" s="512"/>
      <c r="J691" s="512"/>
      <c r="K691" s="512"/>
      <c r="L691" s="512"/>
      <c r="M691" s="512"/>
      <c r="N691" s="512"/>
      <c r="O691" s="512"/>
    </row>
    <row r="692" spans="1:15">
      <c r="A692" s="317"/>
      <c r="B692" s="322"/>
      <c r="C692" s="322"/>
      <c r="D692" s="322"/>
      <c r="E692" s="322"/>
      <c r="F692" s="322"/>
      <c r="G692" s="322"/>
      <c r="H692" s="322"/>
      <c r="I692" s="322"/>
      <c r="J692" s="216"/>
      <c r="K692" s="216"/>
      <c r="L692" s="322"/>
      <c r="M692" s="322"/>
      <c r="N692" s="322"/>
      <c r="O692" s="322"/>
    </row>
    <row r="693" spans="1:15">
      <c r="A693" s="317" t="s">
        <v>630</v>
      </c>
      <c r="B693" s="316">
        <f t="shared" ref="B693:O693" si="70">SUM(B694:B702)</f>
        <v>0</v>
      </c>
      <c r="C693" s="316">
        <f t="shared" si="70"/>
        <v>0</v>
      </c>
      <c r="D693" s="316">
        <f t="shared" si="70"/>
        <v>0</v>
      </c>
      <c r="E693" s="316">
        <f t="shared" si="70"/>
        <v>0</v>
      </c>
      <c r="F693" s="321">
        <f t="shared" si="70"/>
        <v>0</v>
      </c>
      <c r="G693" s="321">
        <f t="shared" si="70"/>
        <v>0</v>
      </c>
      <c r="H693" s="316">
        <f t="shared" si="70"/>
        <v>0</v>
      </c>
      <c r="I693" s="316">
        <f t="shared" si="70"/>
        <v>0</v>
      </c>
      <c r="J693" s="316">
        <f t="shared" si="70"/>
        <v>0</v>
      </c>
      <c r="K693" s="316">
        <f t="shared" si="70"/>
        <v>0</v>
      </c>
      <c r="L693" s="316">
        <f t="shared" si="70"/>
        <v>0</v>
      </c>
      <c r="M693" s="316">
        <f t="shared" si="70"/>
        <v>0</v>
      </c>
      <c r="N693" s="316">
        <f t="shared" si="70"/>
        <v>0</v>
      </c>
      <c r="O693" s="316">
        <f t="shared" si="70"/>
        <v>0</v>
      </c>
    </row>
    <row r="694" spans="1:15">
      <c r="A694" s="318" t="s">
        <v>573</v>
      </c>
      <c r="B694" s="510"/>
      <c r="C694" s="510"/>
      <c r="D694" s="510"/>
      <c r="E694" s="510"/>
      <c r="F694" s="510"/>
      <c r="G694" s="510"/>
      <c r="H694" s="510"/>
      <c r="I694" s="510"/>
      <c r="J694" s="510"/>
      <c r="K694" s="510"/>
      <c r="L694" s="510"/>
      <c r="M694" s="510"/>
      <c r="N694" s="510"/>
      <c r="O694" s="510"/>
    </row>
    <row r="695" spans="1:15">
      <c r="A695" s="318" t="s">
        <v>631</v>
      </c>
      <c r="B695" s="510"/>
      <c r="C695" s="510"/>
      <c r="D695" s="510"/>
      <c r="E695" s="510"/>
      <c r="F695" s="511"/>
      <c r="G695" s="511"/>
      <c r="H695" s="510"/>
      <c r="I695" s="510"/>
      <c r="J695" s="510"/>
      <c r="K695" s="510"/>
      <c r="L695" s="510"/>
      <c r="M695" s="510"/>
      <c r="N695" s="510"/>
      <c r="O695" s="510"/>
    </row>
    <row r="696" spans="1:15">
      <c r="A696" s="318" t="s">
        <v>632</v>
      </c>
      <c r="B696" s="510"/>
      <c r="C696" s="510"/>
      <c r="D696" s="510"/>
      <c r="E696" s="510"/>
      <c r="F696" s="511"/>
      <c r="G696" s="511"/>
      <c r="H696" s="510"/>
      <c r="I696" s="510"/>
      <c r="J696" s="510"/>
      <c r="K696" s="510"/>
      <c r="L696" s="510"/>
      <c r="M696" s="510"/>
      <c r="N696" s="510"/>
      <c r="O696" s="510"/>
    </row>
    <row r="697" spans="1:15">
      <c r="A697" s="318" t="s">
        <v>633</v>
      </c>
      <c r="B697" s="510"/>
      <c r="C697" s="510"/>
      <c r="D697" s="510"/>
      <c r="E697" s="510"/>
      <c r="F697" s="511"/>
      <c r="G697" s="511"/>
      <c r="H697" s="510"/>
      <c r="I697" s="510"/>
      <c r="J697" s="510"/>
      <c r="K697" s="510"/>
      <c r="L697" s="510"/>
      <c r="M697" s="510"/>
      <c r="N697" s="510"/>
      <c r="O697" s="510"/>
    </row>
    <row r="698" spans="1:15">
      <c r="A698" s="318" t="s">
        <v>513</v>
      </c>
      <c r="B698" s="510"/>
      <c r="C698" s="510"/>
      <c r="D698" s="510"/>
      <c r="E698" s="510"/>
      <c r="F698" s="511"/>
      <c r="G698" s="511"/>
      <c r="H698" s="510"/>
      <c r="I698" s="510"/>
      <c r="J698" s="510"/>
      <c r="K698" s="510"/>
      <c r="L698" s="510"/>
      <c r="M698" s="510"/>
      <c r="N698" s="510"/>
      <c r="O698" s="510"/>
    </row>
    <row r="699" spans="1:15" s="216" customFormat="1">
      <c r="A699" s="318" t="s">
        <v>634</v>
      </c>
      <c r="B699" s="510"/>
      <c r="C699" s="510"/>
      <c r="D699" s="510"/>
      <c r="E699" s="510"/>
      <c r="F699" s="511"/>
      <c r="G699" s="511"/>
      <c r="H699" s="510"/>
      <c r="I699" s="510"/>
      <c r="J699" s="510"/>
      <c r="K699" s="510"/>
      <c r="L699" s="510"/>
      <c r="M699" s="510"/>
      <c r="N699" s="510"/>
      <c r="O699" s="510"/>
    </row>
    <row r="700" spans="1:15" s="216" customFormat="1">
      <c r="A700" s="318" t="s">
        <v>635</v>
      </c>
      <c r="B700" s="510"/>
      <c r="C700" s="510"/>
      <c r="D700" s="510"/>
      <c r="E700" s="510"/>
      <c r="F700" s="511"/>
      <c r="G700" s="511"/>
      <c r="H700" s="510"/>
      <c r="I700" s="510"/>
      <c r="J700" s="510"/>
      <c r="K700" s="510"/>
      <c r="L700" s="510"/>
      <c r="M700" s="510"/>
      <c r="N700" s="510"/>
      <c r="O700" s="510"/>
    </row>
    <row r="701" spans="1:15">
      <c r="A701" s="318" t="s">
        <v>636</v>
      </c>
      <c r="B701" s="510"/>
      <c r="C701" s="510"/>
      <c r="D701" s="510"/>
      <c r="E701" s="510"/>
      <c r="F701" s="511"/>
      <c r="G701" s="511"/>
      <c r="H701" s="510"/>
      <c r="I701" s="510"/>
      <c r="J701" s="510"/>
      <c r="K701" s="510"/>
      <c r="L701" s="510"/>
      <c r="M701" s="510"/>
      <c r="N701" s="510"/>
      <c r="O701" s="510"/>
    </row>
    <row r="702" spans="1:15">
      <c r="A702" s="319" t="s">
        <v>637</v>
      </c>
      <c r="B702" s="512"/>
      <c r="C702" s="512"/>
      <c r="D702" s="512"/>
      <c r="E702" s="512"/>
      <c r="F702" s="513"/>
      <c r="G702" s="513"/>
      <c r="H702" s="512"/>
      <c r="I702" s="512"/>
      <c r="J702" s="512"/>
      <c r="K702" s="512"/>
      <c r="L702" s="512"/>
      <c r="M702" s="512"/>
      <c r="N702" s="512"/>
      <c r="O702" s="512"/>
    </row>
    <row r="703" spans="1:15">
      <c r="A703" s="317"/>
      <c r="B703" s="322"/>
      <c r="C703" s="322"/>
      <c r="D703" s="322"/>
      <c r="E703" s="322"/>
      <c r="F703" s="322"/>
      <c r="G703" s="322"/>
      <c r="H703" s="322"/>
      <c r="I703" s="322"/>
      <c r="J703" s="322"/>
      <c r="K703" s="322"/>
      <c r="L703" s="322"/>
      <c r="M703" s="322"/>
      <c r="N703" s="322"/>
      <c r="O703" s="322"/>
    </row>
    <row r="704" spans="1:15">
      <c r="A704" s="317" t="s">
        <v>638</v>
      </c>
      <c r="B704" s="316">
        <f>SUM(B705)</f>
        <v>0</v>
      </c>
      <c r="C704" s="316">
        <f t="shared" ref="C704:O704" si="71">SUM(C705)</f>
        <v>0</v>
      </c>
      <c r="D704" s="316">
        <f t="shared" si="71"/>
        <v>0</v>
      </c>
      <c r="E704" s="316">
        <f t="shared" si="71"/>
        <v>0</v>
      </c>
      <c r="F704" s="316">
        <f t="shared" si="71"/>
        <v>0</v>
      </c>
      <c r="G704" s="316">
        <f>SUM(G705)</f>
        <v>0</v>
      </c>
      <c r="H704" s="316">
        <f t="shared" si="71"/>
        <v>0</v>
      </c>
      <c r="I704" s="316">
        <f t="shared" si="71"/>
        <v>0</v>
      </c>
      <c r="J704" s="316">
        <f t="shared" si="71"/>
        <v>0</v>
      </c>
      <c r="K704" s="316">
        <f t="shared" si="71"/>
        <v>0</v>
      </c>
      <c r="L704" s="316">
        <f t="shared" si="71"/>
        <v>0</v>
      </c>
      <c r="M704" s="316">
        <f t="shared" si="71"/>
        <v>0</v>
      </c>
      <c r="N704" s="316">
        <f t="shared" si="71"/>
        <v>0</v>
      </c>
      <c r="O704" s="316">
        <f t="shared" si="71"/>
        <v>0</v>
      </c>
    </row>
    <row r="705" spans="1:15">
      <c r="A705" s="319" t="s">
        <v>639</v>
      </c>
      <c r="B705" s="512"/>
      <c r="C705" s="512"/>
      <c r="D705" s="512"/>
      <c r="E705" s="512"/>
      <c r="F705" s="512"/>
      <c r="G705" s="512"/>
      <c r="H705" s="512"/>
      <c r="I705" s="512"/>
      <c r="J705" s="512"/>
      <c r="K705" s="512"/>
      <c r="L705" s="512"/>
      <c r="M705" s="512"/>
      <c r="N705" s="512"/>
      <c r="O705" s="512"/>
    </row>
    <row r="706" spans="1:15">
      <c r="A706" s="318"/>
      <c r="B706" s="325"/>
      <c r="C706" s="325"/>
      <c r="D706" s="325"/>
      <c r="E706" s="325"/>
      <c r="F706" s="325"/>
      <c r="G706" s="325"/>
      <c r="H706" s="325"/>
      <c r="I706" s="325"/>
      <c r="J706" s="325"/>
      <c r="K706" s="325"/>
      <c r="L706" s="325"/>
      <c r="M706" s="325"/>
      <c r="N706" s="325"/>
      <c r="O706" s="325"/>
    </row>
    <row r="707" spans="1:15">
      <c r="A707" s="317" t="s">
        <v>640</v>
      </c>
      <c r="B707" s="322">
        <f t="shared" ref="B707:O707" si="72">SUM(B708:B713)</f>
        <v>0</v>
      </c>
      <c r="C707" s="322">
        <f t="shared" si="72"/>
        <v>0</v>
      </c>
      <c r="D707" s="316">
        <f t="shared" si="72"/>
        <v>0</v>
      </c>
      <c r="E707" s="316">
        <f t="shared" si="72"/>
        <v>0</v>
      </c>
      <c r="F707" s="316">
        <f t="shared" si="72"/>
        <v>0</v>
      </c>
      <c r="G707" s="322">
        <f t="shared" si="72"/>
        <v>0</v>
      </c>
      <c r="H707" s="322">
        <f t="shared" si="72"/>
        <v>0</v>
      </c>
      <c r="I707" s="322">
        <f t="shared" si="72"/>
        <v>0</v>
      </c>
      <c r="J707" s="322">
        <f t="shared" si="72"/>
        <v>0</v>
      </c>
      <c r="K707" s="322">
        <f t="shared" si="72"/>
        <v>0</v>
      </c>
      <c r="L707" s="322">
        <f t="shared" si="72"/>
        <v>0</v>
      </c>
      <c r="M707" s="322">
        <f t="shared" si="72"/>
        <v>0</v>
      </c>
      <c r="N707" s="322">
        <f t="shared" si="72"/>
        <v>0</v>
      </c>
      <c r="O707" s="322">
        <f t="shared" si="72"/>
        <v>0</v>
      </c>
    </row>
    <row r="708" spans="1:15">
      <c r="A708" s="318" t="s">
        <v>619</v>
      </c>
      <c r="B708" s="511"/>
      <c r="C708" s="511"/>
      <c r="D708" s="510"/>
      <c r="E708" s="510"/>
      <c r="F708" s="510"/>
      <c r="G708" s="510"/>
      <c r="H708" s="510"/>
      <c r="I708" s="510"/>
      <c r="J708" s="510"/>
      <c r="K708" s="510"/>
      <c r="L708" s="510"/>
      <c r="M708" s="510"/>
      <c r="N708" s="510"/>
      <c r="O708" s="510"/>
    </row>
    <row r="709" spans="1:15">
      <c r="A709" s="318" t="s">
        <v>641</v>
      </c>
      <c r="B709" s="511"/>
      <c r="C709" s="511"/>
      <c r="D709" s="510"/>
      <c r="E709" s="510"/>
      <c r="F709" s="511"/>
      <c r="G709" s="511"/>
      <c r="H709" s="510"/>
      <c r="I709" s="510"/>
      <c r="J709" s="510"/>
      <c r="K709" s="510"/>
      <c r="L709" s="510"/>
      <c r="M709" s="510"/>
      <c r="N709" s="510"/>
      <c r="O709" s="510"/>
    </row>
    <row r="710" spans="1:15">
      <c r="A710" s="318" t="s">
        <v>642</v>
      </c>
      <c r="B710" s="511"/>
      <c r="C710" s="511"/>
      <c r="D710" s="510"/>
      <c r="E710" s="510"/>
      <c r="F710" s="511"/>
      <c r="G710" s="511"/>
      <c r="H710" s="510"/>
      <c r="I710" s="510"/>
      <c r="J710" s="510"/>
      <c r="K710" s="510"/>
      <c r="L710" s="510"/>
      <c r="M710" s="510"/>
      <c r="N710" s="510"/>
      <c r="O710" s="510"/>
    </row>
    <row r="711" spans="1:15">
      <c r="A711" s="318" t="s">
        <v>485</v>
      </c>
      <c r="B711" s="511"/>
      <c r="C711" s="511"/>
      <c r="D711" s="510"/>
      <c r="E711" s="510"/>
      <c r="F711" s="511"/>
      <c r="G711" s="511"/>
      <c r="H711" s="510"/>
      <c r="I711" s="510"/>
      <c r="J711" s="510"/>
      <c r="K711" s="510"/>
      <c r="L711" s="510"/>
      <c r="M711" s="510"/>
      <c r="N711" s="510"/>
      <c r="O711" s="510"/>
    </row>
    <row r="712" spans="1:15">
      <c r="A712" s="318" t="s">
        <v>643</v>
      </c>
      <c r="B712" s="511"/>
      <c r="C712" s="511"/>
      <c r="D712" s="510"/>
      <c r="E712" s="510"/>
      <c r="F712" s="511"/>
      <c r="G712" s="511"/>
      <c r="H712" s="510"/>
      <c r="I712" s="510"/>
      <c r="J712" s="510"/>
      <c r="K712" s="510"/>
      <c r="L712" s="510"/>
      <c r="M712" s="510"/>
      <c r="N712" s="510"/>
      <c r="O712" s="510"/>
    </row>
    <row r="713" spans="1:15">
      <c r="A713" s="326" t="s">
        <v>517</v>
      </c>
      <c r="B713" s="576"/>
      <c r="C713" s="576"/>
      <c r="D713" s="577"/>
      <c r="E713" s="577"/>
      <c r="F713" s="576"/>
      <c r="G713" s="576"/>
      <c r="H713" s="577"/>
      <c r="I713" s="577"/>
      <c r="J713" s="577"/>
      <c r="K713" s="577"/>
      <c r="L713" s="577"/>
      <c r="M713" s="577"/>
      <c r="N713" s="577"/>
      <c r="O713" s="577"/>
    </row>
    <row r="714" spans="1:15">
      <c r="A714" s="232" t="s">
        <v>352</v>
      </c>
      <c r="B714" s="327"/>
      <c r="C714" s="327"/>
      <c r="D714" s="328"/>
      <c r="E714" s="328"/>
      <c r="F714" s="788"/>
      <c r="G714" s="788"/>
    </row>
    <row r="715" spans="1:15">
      <c r="A715" s="297" t="s">
        <v>644</v>
      </c>
      <c r="B715" s="327"/>
      <c r="C715" s="327"/>
      <c r="D715" s="327"/>
      <c r="E715" s="327"/>
      <c r="F715" s="327"/>
      <c r="G715" s="327"/>
      <c r="J715" s="327"/>
      <c r="K715" s="327"/>
      <c r="L715" s="327"/>
      <c r="M715" s="327"/>
      <c r="N715" s="327"/>
      <c r="O715" s="327"/>
    </row>
    <row r="717" spans="1:15" s="216" customFormat="1" ht="26.25" customHeight="1">
      <c r="A717" s="779" t="s">
        <v>866</v>
      </c>
      <c r="B717" s="779"/>
      <c r="C717" s="779"/>
      <c r="D717" s="779"/>
      <c r="E717" s="779"/>
      <c r="F717" s="779"/>
      <c r="G717" s="779"/>
      <c r="H717" s="779"/>
      <c r="I717" s="779"/>
      <c r="J717" s="779"/>
      <c r="K717" s="779"/>
      <c r="L717" s="779"/>
      <c r="M717" s="779"/>
      <c r="N717" s="779"/>
      <c r="O717" s="779"/>
    </row>
    <row r="718" spans="1:15" s="216" customFormat="1" ht="30.75" customHeight="1">
      <c r="A718" s="782" t="s">
        <v>867</v>
      </c>
      <c r="B718" s="782"/>
      <c r="C718" s="782"/>
      <c r="D718" s="782"/>
      <c r="E718" s="782"/>
      <c r="F718" s="782"/>
      <c r="G718" s="782"/>
      <c r="H718" s="782"/>
      <c r="I718" s="782"/>
      <c r="J718" s="782"/>
      <c r="K718" s="782"/>
      <c r="L718" s="782"/>
      <c r="M718" s="782"/>
      <c r="N718" s="782"/>
      <c r="O718" s="782"/>
    </row>
    <row r="719" spans="1:15" s="216" customFormat="1" ht="36.75" customHeight="1">
      <c r="A719" s="789" t="s">
        <v>332</v>
      </c>
      <c r="B719" s="791" t="s">
        <v>333</v>
      </c>
      <c r="C719" s="792"/>
      <c r="D719" s="793" t="s">
        <v>334</v>
      </c>
      <c r="E719" s="794"/>
      <c r="F719" s="793" t="s">
        <v>335</v>
      </c>
      <c r="G719" s="794"/>
      <c r="H719" s="793" t="s">
        <v>448</v>
      </c>
      <c r="I719" s="794"/>
      <c r="J719" s="793" t="s">
        <v>337</v>
      </c>
      <c r="K719" s="794"/>
      <c r="L719" s="793" t="s">
        <v>338</v>
      </c>
      <c r="M719" s="794"/>
      <c r="N719" s="793" t="s">
        <v>339</v>
      </c>
      <c r="O719" s="795"/>
    </row>
    <row r="720" spans="1:15" ht="42.75" customHeight="1">
      <c r="A720" s="790"/>
      <c r="B720" s="313" t="s">
        <v>340</v>
      </c>
      <c r="C720" s="313" t="s">
        <v>341</v>
      </c>
      <c r="D720" s="313" t="s">
        <v>340</v>
      </c>
      <c r="E720" s="313" t="s">
        <v>341</v>
      </c>
      <c r="F720" s="313" t="s">
        <v>340</v>
      </c>
      <c r="G720" s="313" t="s">
        <v>341</v>
      </c>
      <c r="H720" s="313" t="s">
        <v>340</v>
      </c>
      <c r="I720" s="313" t="s">
        <v>341</v>
      </c>
      <c r="J720" s="313" t="s">
        <v>340</v>
      </c>
      <c r="K720" s="313" t="s">
        <v>341</v>
      </c>
      <c r="L720" s="313" t="s">
        <v>340</v>
      </c>
      <c r="M720" s="314" t="s">
        <v>341</v>
      </c>
      <c r="N720" s="313" t="s">
        <v>340</v>
      </c>
      <c r="O720" s="314" t="s">
        <v>341</v>
      </c>
    </row>
    <row r="721" spans="1:26" ht="17.25" customHeight="1">
      <c r="A721" s="315" t="s">
        <v>11</v>
      </c>
      <c r="B721" s="316">
        <f t="shared" ref="B721:I721" si="73">B722+B738+B756+B772+B787+B804+B819+B825+B836+B846+B858+B865+B875+B882+B891+B906+B920+B931+B942+B945</f>
        <v>0</v>
      </c>
      <c r="C721" s="316">
        <f t="shared" si="73"/>
        <v>0</v>
      </c>
      <c r="D721" s="316">
        <f t="shared" si="73"/>
        <v>0</v>
      </c>
      <c r="E721" s="316">
        <f t="shared" si="73"/>
        <v>0</v>
      </c>
      <c r="F721" s="316">
        <f t="shared" si="73"/>
        <v>0</v>
      </c>
      <c r="G721" s="316">
        <f t="shared" si="73"/>
        <v>0</v>
      </c>
      <c r="H721" s="316">
        <f t="shared" si="73"/>
        <v>0</v>
      </c>
      <c r="I721" s="316">
        <f t="shared" si="73"/>
        <v>0</v>
      </c>
      <c r="J721" s="316">
        <f>J722+J738+J756+J772+J787+J804+J819+J825+J836+J846+J858+J865+J875+J882+J891+J906+J920+J931+J942+J945</f>
        <v>0</v>
      </c>
      <c r="K721" s="316">
        <f>K722+K738+K756+K772+K787+K804+K819+K825+K836+K846+K858+K865+K875+K882+K891+K906+K920+K931+K942+K945</f>
        <v>5</v>
      </c>
      <c r="L721" s="316">
        <f t="shared" ref="L721:O721" si="74">L722+L738+L756+L772+L787+L804+L819+L825+L836+L846+L858+L865+L875+L882+L891+L906+L920+L931+L942+L945</f>
        <v>0</v>
      </c>
      <c r="M721" s="316">
        <f t="shared" si="74"/>
        <v>0</v>
      </c>
      <c r="N721" s="316">
        <f t="shared" si="74"/>
        <v>0</v>
      </c>
      <c r="O721" s="316">
        <f t="shared" si="74"/>
        <v>0</v>
      </c>
    </row>
    <row r="722" spans="1:26" ht="17.25" customHeight="1">
      <c r="A722" s="317" t="s">
        <v>449</v>
      </c>
      <c r="B722" s="316">
        <f t="shared" ref="B722:O722" si="75">SUM(B723:B736)</f>
        <v>0</v>
      </c>
      <c r="C722" s="316">
        <f t="shared" si="75"/>
        <v>0</v>
      </c>
      <c r="D722" s="316">
        <f t="shared" si="75"/>
        <v>0</v>
      </c>
      <c r="E722" s="316">
        <f t="shared" si="75"/>
        <v>0</v>
      </c>
      <c r="F722" s="316">
        <f t="shared" si="75"/>
        <v>0</v>
      </c>
      <c r="G722" s="316">
        <f t="shared" si="75"/>
        <v>0</v>
      </c>
      <c r="H722" s="316">
        <f t="shared" si="75"/>
        <v>0</v>
      </c>
      <c r="I722" s="316">
        <f t="shared" si="75"/>
        <v>0</v>
      </c>
      <c r="J722" s="316">
        <f t="shared" si="75"/>
        <v>0</v>
      </c>
      <c r="K722" s="316">
        <f t="shared" si="75"/>
        <v>0</v>
      </c>
      <c r="L722" s="316">
        <f t="shared" si="75"/>
        <v>0</v>
      </c>
      <c r="M722" s="316">
        <f t="shared" si="75"/>
        <v>0</v>
      </c>
      <c r="N722" s="316">
        <f t="shared" si="75"/>
        <v>0</v>
      </c>
      <c r="O722" s="316">
        <f t="shared" si="75"/>
        <v>0</v>
      </c>
    </row>
    <row r="723" spans="1:26" ht="17.25" customHeight="1">
      <c r="A723" s="318" t="s">
        <v>450</v>
      </c>
      <c r="B723" s="510"/>
      <c r="C723" s="510"/>
      <c r="D723" s="510"/>
      <c r="E723" s="510"/>
      <c r="F723" s="511"/>
      <c r="G723" s="511"/>
      <c r="H723" s="510"/>
      <c r="I723" s="510"/>
      <c r="J723" s="510"/>
      <c r="K723" s="510"/>
      <c r="L723" s="510"/>
      <c r="M723" s="510"/>
      <c r="N723" s="510"/>
      <c r="O723" s="510"/>
    </row>
    <row r="724" spans="1:26" ht="17.25" customHeight="1">
      <c r="A724" s="318" t="s">
        <v>451</v>
      </c>
      <c r="B724" s="510"/>
      <c r="C724" s="510"/>
      <c r="D724" s="510"/>
      <c r="E724" s="510"/>
      <c r="F724" s="511"/>
      <c r="G724" s="511"/>
      <c r="H724" s="510"/>
      <c r="I724" s="510"/>
      <c r="J724" s="510"/>
      <c r="K724" s="510"/>
      <c r="L724" s="510"/>
      <c r="M724" s="510"/>
      <c r="N724" s="510"/>
      <c r="O724" s="510"/>
    </row>
    <row r="725" spans="1:26" ht="17.25" customHeight="1">
      <c r="A725" s="318" t="s">
        <v>452</v>
      </c>
      <c r="B725" s="510"/>
      <c r="C725" s="510"/>
      <c r="D725" s="510"/>
      <c r="E725" s="510"/>
      <c r="F725" s="511"/>
      <c r="G725" s="511"/>
      <c r="H725" s="510"/>
      <c r="I725" s="510"/>
      <c r="J725" s="510"/>
      <c r="K725" s="510"/>
      <c r="L725" s="510"/>
      <c r="M725" s="510"/>
      <c r="N725" s="510"/>
      <c r="O725" s="510"/>
      <c r="V725" s="787"/>
      <c r="W725" s="787"/>
      <c r="X725" s="787"/>
      <c r="Y725" s="787"/>
      <c r="Z725" s="787"/>
    </row>
    <row r="726" spans="1:26" ht="17.25" customHeight="1">
      <c r="A726" s="318" t="s">
        <v>453</v>
      </c>
      <c r="B726" s="510"/>
      <c r="C726" s="510"/>
      <c r="D726" s="510"/>
      <c r="E726" s="510"/>
      <c r="F726" s="511"/>
      <c r="G726" s="511"/>
      <c r="H726" s="510"/>
      <c r="I726" s="510"/>
      <c r="J726" s="510"/>
      <c r="K726" s="510"/>
      <c r="L726" s="510"/>
      <c r="M726" s="510"/>
      <c r="N726" s="510"/>
      <c r="O726" s="510"/>
    </row>
    <row r="727" spans="1:26" ht="17.25" customHeight="1">
      <c r="A727" s="318" t="s">
        <v>454</v>
      </c>
      <c r="B727" s="510"/>
      <c r="C727" s="510"/>
      <c r="D727" s="510"/>
      <c r="E727" s="510"/>
      <c r="F727" s="511"/>
      <c r="G727" s="511"/>
      <c r="H727" s="510"/>
      <c r="I727" s="510"/>
      <c r="J727" s="510"/>
      <c r="K727" s="510"/>
      <c r="L727" s="510"/>
      <c r="M727" s="510"/>
      <c r="N727" s="510"/>
      <c r="O727" s="510"/>
    </row>
    <row r="728" spans="1:26" ht="17.25" customHeight="1">
      <c r="A728" s="318" t="s">
        <v>455</v>
      </c>
      <c r="B728" s="510"/>
      <c r="C728" s="510"/>
      <c r="D728" s="510"/>
      <c r="E728" s="510"/>
      <c r="F728" s="511"/>
      <c r="G728" s="511"/>
      <c r="H728" s="510"/>
      <c r="I728" s="510"/>
      <c r="J728" s="510"/>
      <c r="K728" s="510"/>
      <c r="L728" s="510"/>
      <c r="M728" s="510"/>
      <c r="N728" s="510"/>
      <c r="O728" s="510"/>
    </row>
    <row r="729" spans="1:26">
      <c r="A729" s="318" t="s">
        <v>456</v>
      </c>
      <c r="B729" s="510"/>
      <c r="C729" s="510"/>
      <c r="D729" s="510"/>
      <c r="E729" s="510"/>
      <c r="F729" s="511"/>
      <c r="G729" s="511"/>
      <c r="H729" s="510"/>
      <c r="I729" s="510"/>
      <c r="J729" s="510"/>
      <c r="K729" s="510"/>
      <c r="L729" s="510"/>
      <c r="M729" s="510"/>
      <c r="N729" s="510"/>
      <c r="O729" s="510"/>
    </row>
    <row r="730" spans="1:26">
      <c r="A730" s="318" t="s">
        <v>457</v>
      </c>
      <c r="B730" s="510"/>
      <c r="C730" s="510"/>
      <c r="D730" s="510"/>
      <c r="E730" s="510"/>
      <c r="F730" s="511"/>
      <c r="G730" s="511"/>
      <c r="H730" s="510"/>
      <c r="I730" s="510"/>
      <c r="J730" s="510"/>
      <c r="K730" s="510"/>
      <c r="L730" s="510"/>
      <c r="M730" s="510"/>
      <c r="N730" s="510"/>
      <c r="O730" s="510"/>
    </row>
    <row r="731" spans="1:26">
      <c r="A731" s="318" t="s">
        <v>458</v>
      </c>
      <c r="B731" s="510"/>
      <c r="C731" s="510"/>
      <c r="D731" s="510"/>
      <c r="E731" s="510"/>
      <c r="F731" s="511"/>
      <c r="G731" s="511"/>
      <c r="H731" s="510"/>
      <c r="I731" s="510"/>
      <c r="J731" s="510"/>
      <c r="K731" s="510"/>
      <c r="L731" s="510"/>
      <c r="M731" s="510"/>
      <c r="N731" s="510"/>
      <c r="O731" s="510"/>
    </row>
    <row r="732" spans="1:26">
      <c r="A732" s="318" t="s">
        <v>459</v>
      </c>
      <c r="B732" s="510"/>
      <c r="C732" s="510"/>
      <c r="D732" s="510"/>
      <c r="E732" s="510"/>
      <c r="F732" s="511"/>
      <c r="G732" s="511"/>
      <c r="H732" s="510"/>
      <c r="I732" s="510"/>
      <c r="J732" s="510"/>
      <c r="K732" s="510"/>
      <c r="L732" s="510"/>
      <c r="M732" s="510"/>
      <c r="N732" s="510"/>
      <c r="O732" s="510"/>
    </row>
    <row r="733" spans="1:26">
      <c r="A733" s="318" t="s">
        <v>460</v>
      </c>
      <c r="B733" s="510"/>
      <c r="C733" s="510"/>
      <c r="D733" s="510"/>
      <c r="E733" s="510"/>
      <c r="F733" s="511"/>
      <c r="G733" s="511"/>
      <c r="H733" s="510"/>
      <c r="I733" s="510"/>
      <c r="J733" s="510"/>
      <c r="K733" s="510"/>
      <c r="L733" s="510"/>
      <c r="M733" s="510"/>
      <c r="N733" s="510"/>
      <c r="O733" s="510"/>
    </row>
    <row r="734" spans="1:26">
      <c r="A734" s="318" t="s">
        <v>461</v>
      </c>
      <c r="B734" s="510"/>
      <c r="C734" s="510"/>
      <c r="D734" s="510"/>
      <c r="E734" s="510"/>
      <c r="F734" s="511"/>
      <c r="G734" s="511"/>
      <c r="H734" s="510"/>
      <c r="I734" s="510"/>
      <c r="J734" s="510"/>
      <c r="K734" s="510"/>
      <c r="L734" s="510"/>
      <c r="M734" s="510"/>
      <c r="N734" s="510"/>
      <c r="O734" s="510"/>
    </row>
    <row r="735" spans="1:26">
      <c r="A735" s="318" t="s">
        <v>462</v>
      </c>
      <c r="B735" s="510"/>
      <c r="C735" s="510"/>
      <c r="D735" s="510"/>
      <c r="E735" s="510"/>
      <c r="F735" s="511"/>
      <c r="G735" s="511"/>
      <c r="H735" s="510"/>
      <c r="I735" s="510"/>
      <c r="J735" s="510"/>
      <c r="K735" s="510"/>
      <c r="L735" s="510"/>
      <c r="M735" s="510"/>
      <c r="N735" s="510"/>
      <c r="O735" s="510"/>
    </row>
    <row r="736" spans="1:26">
      <c r="A736" s="319" t="s">
        <v>463</v>
      </c>
      <c r="B736" s="512"/>
      <c r="C736" s="512"/>
      <c r="D736" s="512"/>
      <c r="E736" s="512"/>
      <c r="F736" s="513"/>
      <c r="G736" s="513"/>
      <c r="H736" s="512"/>
      <c r="I736" s="512"/>
      <c r="J736" s="512"/>
      <c r="K736" s="512"/>
      <c r="L736" s="512"/>
      <c r="M736" s="512"/>
      <c r="N736" s="512"/>
      <c r="O736" s="512"/>
    </row>
    <row r="737" spans="1:15">
      <c r="A737" s="318"/>
      <c r="B737" s="320"/>
      <c r="C737" s="320"/>
      <c r="D737" s="320"/>
      <c r="E737" s="320"/>
      <c r="F737" s="320"/>
      <c r="G737" s="320"/>
      <c r="H737" s="320"/>
      <c r="I737" s="320"/>
      <c r="L737" s="320"/>
      <c r="M737" s="320"/>
      <c r="N737" s="320"/>
      <c r="O737" s="320"/>
    </row>
    <row r="738" spans="1:15">
      <c r="A738" s="317" t="s">
        <v>464</v>
      </c>
      <c r="B738" s="316">
        <f>B739+B740+B741+B742+B743+B744+B745+B746+B747+B748+B749+B750+B751+B752+B753+B754</f>
        <v>0</v>
      </c>
      <c r="C738" s="316">
        <f t="shared" ref="C738:O738" si="76">SUM(C739:C754)</f>
        <v>0</v>
      </c>
      <c r="D738" s="316">
        <f t="shared" si="76"/>
        <v>0</v>
      </c>
      <c r="E738" s="316">
        <f t="shared" si="76"/>
        <v>0</v>
      </c>
      <c r="F738" s="321">
        <f t="shared" si="76"/>
        <v>0</v>
      </c>
      <c r="G738" s="321">
        <f t="shared" si="76"/>
        <v>0</v>
      </c>
      <c r="H738" s="316">
        <f t="shared" si="76"/>
        <v>0</v>
      </c>
      <c r="I738" s="316">
        <f t="shared" si="76"/>
        <v>0</v>
      </c>
      <c r="J738" s="316">
        <f t="shared" si="76"/>
        <v>0</v>
      </c>
      <c r="K738" s="316">
        <f t="shared" si="76"/>
        <v>0</v>
      </c>
      <c r="L738" s="316">
        <f t="shared" si="76"/>
        <v>0</v>
      </c>
      <c r="M738" s="316">
        <f t="shared" si="76"/>
        <v>0</v>
      </c>
      <c r="N738" s="316">
        <f t="shared" si="76"/>
        <v>0</v>
      </c>
      <c r="O738" s="316">
        <f t="shared" si="76"/>
        <v>0</v>
      </c>
    </row>
    <row r="739" spans="1:15">
      <c r="A739" s="318" t="s">
        <v>465</v>
      </c>
      <c r="B739" s="510"/>
      <c r="C739" s="510"/>
      <c r="D739" s="510"/>
      <c r="E739" s="510"/>
      <c r="F739" s="510"/>
      <c r="G739" s="510"/>
      <c r="H739" s="510"/>
      <c r="I739" s="510"/>
      <c r="J739" s="510"/>
      <c r="K739" s="510"/>
      <c r="L739" s="510"/>
      <c r="M739" s="510"/>
      <c r="N739" s="510"/>
      <c r="O739" s="510"/>
    </row>
    <row r="740" spans="1:15">
      <c r="A740" s="318" t="s">
        <v>466</v>
      </c>
      <c r="B740" s="510"/>
      <c r="C740" s="510"/>
      <c r="D740" s="510"/>
      <c r="E740" s="510"/>
      <c r="F740" s="510"/>
      <c r="G740" s="510"/>
      <c r="H740" s="510"/>
      <c r="I740" s="510"/>
      <c r="J740" s="510"/>
      <c r="K740" s="510"/>
      <c r="L740" s="510"/>
      <c r="M740" s="510"/>
      <c r="N740" s="510"/>
      <c r="O740" s="510"/>
    </row>
    <row r="741" spans="1:15">
      <c r="A741" s="318" t="s">
        <v>467</v>
      </c>
      <c r="B741" s="510"/>
      <c r="C741" s="510"/>
      <c r="D741" s="510"/>
      <c r="E741" s="510"/>
      <c r="F741" s="510"/>
      <c r="G741" s="510"/>
      <c r="H741" s="510"/>
      <c r="I741" s="510"/>
      <c r="J741" s="510"/>
      <c r="K741" s="510"/>
      <c r="L741" s="510"/>
      <c r="M741" s="510"/>
      <c r="N741" s="510"/>
      <c r="O741" s="510"/>
    </row>
    <row r="742" spans="1:15">
      <c r="A742" s="318" t="s">
        <v>468</v>
      </c>
      <c r="B742" s="510"/>
      <c r="C742" s="510"/>
      <c r="D742" s="510"/>
      <c r="E742" s="510"/>
      <c r="F742" s="511"/>
      <c r="G742" s="511"/>
      <c r="H742" s="510"/>
      <c r="I742" s="510"/>
      <c r="J742" s="510"/>
      <c r="K742" s="510"/>
      <c r="L742" s="510"/>
      <c r="M742" s="510"/>
      <c r="N742" s="510"/>
      <c r="O742" s="510"/>
    </row>
    <row r="743" spans="1:15">
      <c r="A743" s="318" t="s">
        <v>469</v>
      </c>
      <c r="B743" s="510"/>
      <c r="C743" s="510"/>
      <c r="D743" s="510"/>
      <c r="E743" s="510"/>
      <c r="F743" s="511"/>
      <c r="G743" s="511"/>
      <c r="H743" s="510"/>
      <c r="I743" s="510"/>
      <c r="J743" s="510"/>
      <c r="K743" s="510"/>
      <c r="L743" s="510"/>
      <c r="M743" s="510"/>
      <c r="N743" s="510"/>
      <c r="O743" s="510"/>
    </row>
    <row r="744" spans="1:15">
      <c r="A744" s="318" t="s">
        <v>470</v>
      </c>
      <c r="B744" s="510"/>
      <c r="C744" s="510"/>
      <c r="D744" s="510"/>
      <c r="E744" s="510"/>
      <c r="F744" s="511"/>
      <c r="G744" s="511"/>
      <c r="H744" s="510"/>
      <c r="I744" s="510"/>
      <c r="J744" s="510"/>
      <c r="K744" s="510"/>
      <c r="L744" s="510"/>
      <c r="M744" s="510"/>
      <c r="N744" s="510"/>
      <c r="O744" s="510"/>
    </row>
    <row r="745" spans="1:15">
      <c r="A745" s="318" t="s">
        <v>471</v>
      </c>
      <c r="B745" s="510"/>
      <c r="C745" s="510"/>
      <c r="D745" s="510"/>
      <c r="E745" s="510"/>
      <c r="F745" s="511"/>
      <c r="G745" s="511"/>
      <c r="H745" s="510"/>
      <c r="I745" s="510"/>
      <c r="J745" s="510"/>
      <c r="K745" s="510"/>
      <c r="L745" s="510"/>
      <c r="M745" s="510"/>
      <c r="N745" s="510"/>
      <c r="O745" s="510"/>
    </row>
    <row r="746" spans="1:15">
      <c r="A746" s="318" t="s">
        <v>472</v>
      </c>
      <c r="B746" s="510"/>
      <c r="C746" s="510"/>
      <c r="D746" s="510"/>
      <c r="E746" s="510"/>
      <c r="F746" s="511"/>
      <c r="G746" s="511"/>
      <c r="H746" s="510"/>
      <c r="I746" s="510"/>
      <c r="J746" s="510"/>
      <c r="K746" s="510"/>
      <c r="L746" s="510"/>
      <c r="M746" s="510"/>
      <c r="N746" s="510"/>
      <c r="O746" s="510"/>
    </row>
    <row r="747" spans="1:15">
      <c r="A747" s="318" t="s">
        <v>473</v>
      </c>
      <c r="B747" s="510"/>
      <c r="C747" s="510"/>
      <c r="D747" s="510"/>
      <c r="E747" s="510"/>
      <c r="F747" s="511"/>
      <c r="G747" s="511"/>
      <c r="H747" s="510"/>
      <c r="I747" s="510"/>
      <c r="J747" s="510"/>
      <c r="K747" s="510"/>
      <c r="L747" s="510"/>
      <c r="M747" s="510"/>
      <c r="N747" s="510"/>
      <c r="O747" s="510"/>
    </row>
    <row r="748" spans="1:15">
      <c r="A748" s="318" t="s">
        <v>474</v>
      </c>
      <c r="B748" s="510"/>
      <c r="C748" s="510"/>
      <c r="D748" s="510"/>
      <c r="E748" s="510"/>
      <c r="F748" s="510"/>
      <c r="G748" s="510"/>
      <c r="H748" s="510"/>
      <c r="I748" s="510"/>
      <c r="J748" s="510"/>
      <c r="K748" s="510"/>
      <c r="L748" s="510"/>
      <c r="M748" s="510"/>
      <c r="N748" s="510"/>
      <c r="O748" s="510"/>
    </row>
    <row r="749" spans="1:15">
      <c r="A749" s="318" t="s">
        <v>475</v>
      </c>
      <c r="B749" s="510"/>
      <c r="C749" s="510"/>
      <c r="D749" s="510"/>
      <c r="E749" s="510"/>
      <c r="F749" s="511"/>
      <c r="G749" s="511"/>
      <c r="H749" s="510"/>
      <c r="I749" s="510"/>
      <c r="J749" s="510"/>
      <c r="K749" s="510"/>
      <c r="L749" s="510"/>
      <c r="M749" s="510"/>
      <c r="N749" s="510"/>
      <c r="O749" s="510"/>
    </row>
    <row r="750" spans="1:15">
      <c r="A750" s="318" t="s">
        <v>476</v>
      </c>
      <c r="B750" s="510"/>
      <c r="C750" s="510"/>
      <c r="D750" s="510"/>
      <c r="E750" s="510"/>
      <c r="F750" s="511"/>
      <c r="G750" s="511"/>
      <c r="H750" s="510"/>
      <c r="I750" s="510"/>
      <c r="J750" s="510"/>
      <c r="K750" s="510"/>
      <c r="L750" s="510"/>
      <c r="M750" s="510"/>
      <c r="N750" s="510"/>
      <c r="O750" s="510"/>
    </row>
    <row r="751" spans="1:15" s="216" customFormat="1">
      <c r="A751" s="318" t="s">
        <v>477</v>
      </c>
      <c r="B751" s="510"/>
      <c r="C751" s="510"/>
      <c r="D751" s="510"/>
      <c r="E751" s="510"/>
      <c r="F751" s="511"/>
      <c r="G751" s="511"/>
      <c r="H751" s="510"/>
      <c r="I751" s="510"/>
      <c r="J751" s="510"/>
      <c r="K751" s="510"/>
      <c r="L751" s="510"/>
      <c r="M751" s="510"/>
      <c r="N751" s="510"/>
      <c r="O751" s="510"/>
    </row>
    <row r="752" spans="1:15">
      <c r="A752" s="318" t="s">
        <v>478</v>
      </c>
      <c r="B752" s="510"/>
      <c r="C752" s="510"/>
      <c r="D752" s="510"/>
      <c r="E752" s="510"/>
      <c r="F752" s="511"/>
      <c r="G752" s="511"/>
      <c r="H752" s="510"/>
      <c r="I752" s="510"/>
      <c r="J752" s="510"/>
      <c r="K752" s="510"/>
      <c r="L752" s="510"/>
      <c r="M752" s="510"/>
      <c r="N752" s="510"/>
      <c r="O752" s="510"/>
    </row>
    <row r="753" spans="1:16">
      <c r="A753" s="318" t="s">
        <v>479</v>
      </c>
      <c r="B753" s="510"/>
      <c r="C753" s="510"/>
      <c r="D753" s="510"/>
      <c r="E753" s="510"/>
      <c r="F753" s="510"/>
      <c r="G753" s="510"/>
      <c r="H753" s="510"/>
      <c r="I753" s="510"/>
      <c r="J753" s="510"/>
      <c r="K753" s="510"/>
      <c r="L753" s="510"/>
      <c r="M753" s="510"/>
      <c r="N753" s="510"/>
      <c r="O753" s="510"/>
    </row>
    <row r="754" spans="1:16">
      <c r="A754" s="319" t="s">
        <v>480</v>
      </c>
      <c r="B754" s="512"/>
      <c r="C754" s="512"/>
      <c r="D754" s="512"/>
      <c r="E754" s="512"/>
      <c r="F754" s="513"/>
      <c r="G754" s="513"/>
      <c r="H754" s="512"/>
      <c r="I754" s="512"/>
      <c r="J754" s="512"/>
      <c r="K754" s="512"/>
      <c r="L754" s="512"/>
      <c r="M754" s="512"/>
      <c r="N754" s="512"/>
      <c r="O754" s="512"/>
    </row>
    <row r="755" spans="1:16">
      <c r="A755" s="317"/>
      <c r="B755" s="322"/>
      <c r="C755" s="322"/>
      <c r="D755" s="322"/>
      <c r="E755" s="322"/>
      <c r="F755" s="322"/>
      <c r="G755" s="322"/>
      <c r="H755" s="322"/>
      <c r="I755" s="322"/>
      <c r="J755" s="216"/>
      <c r="K755" s="216"/>
      <c r="L755" s="322"/>
      <c r="M755" s="322"/>
      <c r="N755" s="322"/>
      <c r="O755" s="322"/>
    </row>
    <row r="756" spans="1:16">
      <c r="A756" s="317" t="s">
        <v>481</v>
      </c>
      <c r="B756" s="316">
        <f t="shared" ref="B756:O756" si="77">SUM(B757:B770)</f>
        <v>0</v>
      </c>
      <c r="C756" s="316">
        <f t="shared" si="77"/>
        <v>0</v>
      </c>
      <c r="D756" s="316">
        <f t="shared" si="77"/>
        <v>0</v>
      </c>
      <c r="E756" s="316">
        <f t="shared" si="77"/>
        <v>0</v>
      </c>
      <c r="F756" s="321">
        <f t="shared" si="77"/>
        <v>0</v>
      </c>
      <c r="G756" s="321">
        <f t="shared" si="77"/>
        <v>0</v>
      </c>
      <c r="H756" s="316">
        <f t="shared" si="77"/>
        <v>0</v>
      </c>
      <c r="I756" s="316">
        <f t="shared" si="77"/>
        <v>0</v>
      </c>
      <c r="J756" s="316">
        <f t="shared" si="77"/>
        <v>0</v>
      </c>
      <c r="K756" s="316">
        <f t="shared" si="77"/>
        <v>0</v>
      </c>
      <c r="L756" s="316">
        <f t="shared" si="77"/>
        <v>0</v>
      </c>
      <c r="M756" s="316">
        <f t="shared" si="77"/>
        <v>0</v>
      </c>
      <c r="N756" s="316">
        <f t="shared" si="77"/>
        <v>0</v>
      </c>
      <c r="O756" s="316">
        <f t="shared" si="77"/>
        <v>0</v>
      </c>
    </row>
    <row r="757" spans="1:16">
      <c r="A757" s="318" t="s">
        <v>482</v>
      </c>
      <c r="B757" s="510"/>
      <c r="C757" s="510"/>
      <c r="D757" s="510"/>
      <c r="E757" s="510"/>
      <c r="F757" s="511"/>
      <c r="G757" s="511"/>
      <c r="H757" s="510"/>
      <c r="I757" s="510"/>
      <c r="J757" s="510"/>
      <c r="K757" s="510"/>
      <c r="L757" s="510"/>
      <c r="M757" s="510"/>
      <c r="N757" s="510"/>
      <c r="O757" s="510"/>
    </row>
    <row r="758" spans="1:16">
      <c r="A758" s="318" t="s">
        <v>483</v>
      </c>
      <c r="B758" s="510"/>
      <c r="C758" s="510"/>
      <c r="D758" s="510"/>
      <c r="E758" s="510"/>
      <c r="F758" s="510"/>
      <c r="G758" s="510"/>
      <c r="H758" s="510"/>
      <c r="I758" s="510"/>
      <c r="J758" s="510"/>
      <c r="K758" s="510"/>
      <c r="L758" s="510"/>
      <c r="M758" s="510"/>
      <c r="N758" s="510"/>
      <c r="O758" s="510"/>
    </row>
    <row r="759" spans="1:16">
      <c r="A759" s="318" t="s">
        <v>484</v>
      </c>
      <c r="B759" s="510"/>
      <c r="C759" s="510"/>
      <c r="D759" s="510"/>
      <c r="E759" s="510"/>
      <c r="F759" s="510"/>
      <c r="G759" s="510"/>
      <c r="H759" s="510"/>
      <c r="I759" s="510"/>
      <c r="J759" s="510"/>
      <c r="K759" s="510"/>
      <c r="L759" s="510"/>
      <c r="M759" s="510"/>
      <c r="N759" s="510"/>
      <c r="O759" s="510"/>
    </row>
    <row r="760" spans="1:16">
      <c r="A760" s="318" t="s">
        <v>485</v>
      </c>
      <c r="B760" s="510"/>
      <c r="C760" s="510"/>
      <c r="D760" s="510"/>
      <c r="E760" s="510"/>
      <c r="F760" s="511"/>
      <c r="G760" s="511"/>
      <c r="H760" s="510"/>
      <c r="I760" s="510"/>
      <c r="J760" s="510"/>
      <c r="K760" s="510"/>
      <c r="L760" s="510"/>
      <c r="M760" s="510"/>
      <c r="N760" s="510"/>
      <c r="O760" s="510"/>
    </row>
    <row r="761" spans="1:16">
      <c r="A761" s="318" t="s">
        <v>486</v>
      </c>
      <c r="B761" s="510"/>
      <c r="C761" s="510"/>
      <c r="D761" s="510"/>
      <c r="E761" s="510"/>
      <c r="F761" s="511"/>
      <c r="G761" s="511"/>
      <c r="H761" s="510"/>
      <c r="I761" s="510"/>
      <c r="J761" s="510"/>
      <c r="K761" s="510"/>
      <c r="L761" s="510"/>
      <c r="M761" s="510"/>
      <c r="N761" s="510"/>
      <c r="O761" s="510"/>
    </row>
    <row r="762" spans="1:16">
      <c r="A762" s="318" t="s">
        <v>487</v>
      </c>
      <c r="B762" s="510"/>
      <c r="C762" s="510"/>
      <c r="D762" s="510"/>
      <c r="E762" s="510"/>
      <c r="F762" s="511"/>
      <c r="G762" s="511"/>
      <c r="H762" s="510"/>
      <c r="I762" s="510"/>
      <c r="J762" s="510"/>
      <c r="K762" s="510"/>
      <c r="L762" s="510"/>
      <c r="M762" s="510"/>
      <c r="N762" s="510"/>
      <c r="O762" s="510"/>
    </row>
    <row r="763" spans="1:16">
      <c r="A763" s="318" t="s">
        <v>488</v>
      </c>
      <c r="B763" s="510"/>
      <c r="C763" s="510"/>
      <c r="D763" s="510"/>
      <c r="E763" s="510"/>
      <c r="F763" s="511"/>
      <c r="G763" s="511"/>
      <c r="H763" s="510"/>
      <c r="I763" s="510"/>
      <c r="J763" s="510"/>
      <c r="K763" s="510"/>
      <c r="L763" s="510"/>
      <c r="M763" s="510"/>
      <c r="N763" s="510"/>
      <c r="O763" s="510"/>
    </row>
    <row r="764" spans="1:16">
      <c r="A764" s="318" t="s">
        <v>489</v>
      </c>
      <c r="B764" s="510"/>
      <c r="C764" s="510"/>
      <c r="D764" s="510"/>
      <c r="E764" s="510"/>
      <c r="F764" s="511"/>
      <c r="G764" s="511"/>
      <c r="H764" s="510"/>
      <c r="I764" s="510"/>
      <c r="J764" s="510"/>
      <c r="K764" s="510"/>
      <c r="L764" s="510"/>
      <c r="M764" s="510"/>
      <c r="N764" s="510"/>
      <c r="O764" s="510"/>
    </row>
    <row r="765" spans="1:16">
      <c r="A765" s="318" t="s">
        <v>490</v>
      </c>
      <c r="B765" s="510"/>
      <c r="C765" s="510"/>
      <c r="D765" s="510"/>
      <c r="E765" s="510"/>
      <c r="F765" s="511"/>
      <c r="G765" s="511"/>
      <c r="H765" s="510"/>
      <c r="I765" s="510"/>
      <c r="J765" s="510"/>
      <c r="K765" s="510"/>
      <c r="L765" s="510"/>
      <c r="M765" s="510"/>
      <c r="N765" s="510"/>
      <c r="O765" s="510"/>
    </row>
    <row r="766" spans="1:16">
      <c r="A766" s="318" t="s">
        <v>491</v>
      </c>
      <c r="B766" s="510"/>
      <c r="C766" s="510"/>
      <c r="D766" s="510"/>
      <c r="E766" s="510"/>
      <c r="F766" s="511"/>
      <c r="G766" s="511"/>
      <c r="H766" s="510"/>
      <c r="I766" s="510"/>
      <c r="J766" s="510"/>
      <c r="K766" s="510"/>
      <c r="L766" s="510"/>
      <c r="M766" s="510"/>
      <c r="N766" s="510"/>
      <c r="O766" s="510"/>
    </row>
    <row r="767" spans="1:16" s="216" customFormat="1">
      <c r="A767" s="318" t="s">
        <v>492</v>
      </c>
      <c r="B767" s="510"/>
      <c r="C767" s="510"/>
      <c r="D767" s="510"/>
      <c r="E767" s="510"/>
      <c r="F767" s="511"/>
      <c r="G767" s="511"/>
      <c r="H767" s="510"/>
      <c r="I767" s="510"/>
      <c r="J767" s="510"/>
      <c r="K767" s="510"/>
      <c r="L767" s="510"/>
      <c r="M767" s="510"/>
      <c r="N767" s="510"/>
      <c r="O767" s="510"/>
    </row>
    <row r="768" spans="1:16">
      <c r="A768" s="318" t="s">
        <v>493</v>
      </c>
      <c r="B768" s="510"/>
      <c r="C768" s="510"/>
      <c r="D768" s="510"/>
      <c r="E768" s="510"/>
      <c r="F768" s="511"/>
      <c r="G768" s="511"/>
      <c r="H768" s="510"/>
      <c r="I768" s="510"/>
      <c r="J768" s="510"/>
      <c r="K768" s="510"/>
      <c r="L768" s="510"/>
      <c r="M768" s="510"/>
      <c r="N768" s="510"/>
      <c r="O768" s="510"/>
      <c r="P768" s="316"/>
    </row>
    <row r="769" spans="1:15">
      <c r="A769" s="318" t="s">
        <v>494</v>
      </c>
      <c r="B769" s="510"/>
      <c r="C769" s="510"/>
      <c r="D769" s="510"/>
      <c r="E769" s="510"/>
      <c r="F769" s="511"/>
      <c r="G769" s="511"/>
      <c r="H769" s="510"/>
      <c r="I769" s="510"/>
      <c r="J769" s="510"/>
      <c r="K769" s="510"/>
      <c r="L769" s="510"/>
      <c r="M769" s="510"/>
      <c r="N769" s="510"/>
      <c r="O769" s="510"/>
    </row>
    <row r="770" spans="1:15">
      <c r="A770" s="319" t="s">
        <v>495</v>
      </c>
      <c r="B770" s="512"/>
      <c r="C770" s="512"/>
      <c r="D770" s="512"/>
      <c r="E770" s="512"/>
      <c r="F770" s="513"/>
      <c r="G770" s="513"/>
      <c r="H770" s="512"/>
      <c r="I770" s="512"/>
      <c r="J770" s="512"/>
      <c r="K770" s="512"/>
      <c r="L770" s="512"/>
      <c r="M770" s="512"/>
      <c r="N770" s="512"/>
      <c r="O770" s="512"/>
    </row>
    <row r="771" spans="1:15">
      <c r="A771" s="317"/>
      <c r="B771" s="322"/>
      <c r="C771" s="322"/>
      <c r="D771" s="322"/>
      <c r="E771" s="322"/>
      <c r="F771" s="322"/>
      <c r="G771" s="322"/>
      <c r="H771" s="322"/>
      <c r="I771" s="322"/>
      <c r="J771" s="216"/>
      <c r="K771" s="216"/>
      <c r="L771" s="322"/>
      <c r="M771" s="322"/>
      <c r="N771" s="322"/>
      <c r="O771" s="322"/>
    </row>
    <row r="772" spans="1:15">
      <c r="A772" s="317" t="s">
        <v>496</v>
      </c>
      <c r="B772" s="316">
        <f t="shared" ref="B772:O772" si="78">SUM(B773:B785)</f>
        <v>0</v>
      </c>
      <c r="C772" s="316">
        <f t="shared" si="78"/>
        <v>0</v>
      </c>
      <c r="D772" s="316">
        <f t="shared" si="78"/>
        <v>0</v>
      </c>
      <c r="E772" s="316">
        <f t="shared" si="78"/>
        <v>0</v>
      </c>
      <c r="F772" s="321">
        <f t="shared" si="78"/>
        <v>0</v>
      </c>
      <c r="G772" s="321">
        <f t="shared" si="78"/>
        <v>0</v>
      </c>
      <c r="H772" s="316">
        <f t="shared" si="78"/>
        <v>0</v>
      </c>
      <c r="I772" s="316">
        <f t="shared" si="78"/>
        <v>0</v>
      </c>
      <c r="J772" s="316">
        <f t="shared" si="78"/>
        <v>0</v>
      </c>
      <c r="K772" s="316">
        <f t="shared" si="78"/>
        <v>0</v>
      </c>
      <c r="L772" s="316">
        <f t="shared" si="78"/>
        <v>0</v>
      </c>
      <c r="M772" s="316">
        <f t="shared" si="78"/>
        <v>0</v>
      </c>
      <c r="N772" s="316">
        <f t="shared" si="78"/>
        <v>0</v>
      </c>
      <c r="O772" s="316">
        <f t="shared" si="78"/>
        <v>0</v>
      </c>
    </row>
    <row r="773" spans="1:15">
      <c r="A773" s="318" t="s">
        <v>497</v>
      </c>
      <c r="B773" s="510"/>
      <c r="C773" s="510"/>
      <c r="D773" s="510"/>
      <c r="E773" s="510"/>
      <c r="F773" s="511"/>
      <c r="G773" s="511"/>
      <c r="H773" s="510"/>
      <c r="I773" s="510"/>
      <c r="J773" s="510"/>
      <c r="K773" s="510"/>
      <c r="L773" s="510"/>
      <c r="M773" s="510"/>
      <c r="N773" s="510"/>
      <c r="O773" s="510"/>
    </row>
    <row r="774" spans="1:15">
      <c r="A774" s="318" t="s">
        <v>498</v>
      </c>
      <c r="B774" s="510"/>
      <c r="C774" s="510"/>
      <c r="D774" s="510"/>
      <c r="E774" s="510"/>
      <c r="F774" s="511"/>
      <c r="G774" s="511"/>
      <c r="H774" s="510"/>
      <c r="I774" s="510"/>
      <c r="J774" s="510"/>
      <c r="K774" s="510"/>
      <c r="L774" s="510"/>
      <c r="M774" s="510"/>
      <c r="N774" s="510"/>
      <c r="O774" s="510"/>
    </row>
    <row r="775" spans="1:15">
      <c r="A775" s="318" t="s">
        <v>499</v>
      </c>
      <c r="B775" s="510"/>
      <c r="C775" s="510"/>
      <c r="D775" s="510"/>
      <c r="E775" s="510"/>
      <c r="F775" s="511"/>
      <c r="G775" s="511"/>
      <c r="H775" s="510"/>
      <c r="I775" s="510"/>
      <c r="J775" s="510"/>
      <c r="K775" s="510"/>
      <c r="L775" s="510"/>
      <c r="M775" s="510"/>
      <c r="N775" s="510"/>
      <c r="O775" s="510"/>
    </row>
    <row r="776" spans="1:15">
      <c r="A776" s="318" t="s">
        <v>500</v>
      </c>
      <c r="B776" s="510"/>
      <c r="C776" s="510"/>
      <c r="D776" s="510"/>
      <c r="E776" s="510"/>
      <c r="F776" s="510"/>
      <c r="G776" s="510"/>
      <c r="H776" s="510"/>
      <c r="I776" s="510"/>
      <c r="J776" s="510"/>
      <c r="K776" s="510"/>
      <c r="L776" s="510"/>
      <c r="M776" s="510"/>
      <c r="N776" s="510"/>
      <c r="O776" s="510"/>
    </row>
    <row r="777" spans="1:15">
      <c r="A777" s="318" t="s">
        <v>501</v>
      </c>
      <c r="B777" s="510"/>
      <c r="C777" s="510"/>
      <c r="D777" s="510"/>
      <c r="E777" s="510"/>
      <c r="F777" s="510"/>
      <c r="G777" s="510"/>
      <c r="H777" s="510"/>
      <c r="I777" s="510"/>
      <c r="J777" s="510"/>
      <c r="K777" s="510"/>
      <c r="L777" s="510"/>
      <c r="M777" s="510"/>
      <c r="N777" s="510"/>
      <c r="O777" s="510"/>
    </row>
    <row r="778" spans="1:15">
      <c r="A778" s="318" t="s">
        <v>502</v>
      </c>
      <c r="B778" s="510"/>
      <c r="C778" s="510"/>
      <c r="D778" s="510"/>
      <c r="E778" s="510"/>
      <c r="F778" s="510"/>
      <c r="G778" s="510"/>
      <c r="H778" s="510"/>
      <c r="I778" s="510"/>
      <c r="J778" s="510"/>
      <c r="K778" s="510"/>
      <c r="L778" s="510"/>
      <c r="M778" s="510"/>
      <c r="N778" s="510"/>
      <c r="O778" s="510"/>
    </row>
    <row r="779" spans="1:15">
      <c r="A779" s="318" t="s">
        <v>503</v>
      </c>
      <c r="B779" s="510"/>
      <c r="C779" s="510"/>
      <c r="D779" s="510"/>
      <c r="E779" s="510"/>
      <c r="F779" s="511"/>
      <c r="G779" s="511"/>
      <c r="H779" s="510"/>
      <c r="I779" s="510"/>
      <c r="J779" s="510"/>
      <c r="K779" s="510"/>
      <c r="L779" s="510"/>
      <c r="M779" s="510"/>
      <c r="N779" s="510"/>
      <c r="O779" s="510"/>
    </row>
    <row r="780" spans="1:15">
      <c r="A780" s="318" t="s">
        <v>504</v>
      </c>
      <c r="B780" s="510"/>
      <c r="C780" s="510"/>
      <c r="D780" s="510"/>
      <c r="E780" s="510"/>
      <c r="F780" s="511"/>
      <c r="G780" s="511"/>
      <c r="H780" s="510"/>
      <c r="I780" s="510"/>
      <c r="J780" s="510"/>
      <c r="K780" s="510"/>
      <c r="L780" s="510"/>
      <c r="M780" s="510"/>
      <c r="N780" s="510"/>
      <c r="O780" s="510"/>
    </row>
    <row r="781" spans="1:15">
      <c r="A781" s="318" t="s">
        <v>505</v>
      </c>
      <c r="B781" s="510"/>
      <c r="C781" s="510"/>
      <c r="D781" s="510"/>
      <c r="E781" s="510"/>
      <c r="F781" s="511"/>
      <c r="G781" s="511"/>
      <c r="H781" s="510"/>
      <c r="I781" s="510"/>
      <c r="J781" s="510"/>
      <c r="K781" s="510"/>
      <c r="L781" s="510"/>
      <c r="M781" s="510"/>
      <c r="N781" s="510"/>
      <c r="O781" s="510"/>
    </row>
    <row r="782" spans="1:15" s="216" customFormat="1">
      <c r="A782" s="318" t="s">
        <v>506</v>
      </c>
      <c r="B782" s="510"/>
      <c r="C782" s="510"/>
      <c r="D782" s="510"/>
      <c r="E782" s="510"/>
      <c r="F782" s="511"/>
      <c r="G782" s="511"/>
      <c r="H782" s="510"/>
      <c r="I782" s="510"/>
      <c r="J782" s="510"/>
      <c r="K782" s="510"/>
      <c r="L782" s="510"/>
      <c r="M782" s="510"/>
      <c r="N782" s="510"/>
      <c r="O782" s="510"/>
    </row>
    <row r="783" spans="1:15">
      <c r="A783" s="318" t="s">
        <v>507</v>
      </c>
      <c r="B783" s="510"/>
      <c r="C783" s="510"/>
      <c r="D783" s="510"/>
      <c r="E783" s="510"/>
      <c r="F783" s="511"/>
      <c r="G783" s="511"/>
      <c r="H783" s="510"/>
      <c r="I783" s="510"/>
      <c r="J783" s="510"/>
      <c r="K783" s="510"/>
      <c r="L783" s="510"/>
      <c r="M783" s="510"/>
      <c r="N783" s="510"/>
      <c r="O783" s="510"/>
    </row>
    <row r="784" spans="1:15">
      <c r="A784" s="318" t="s">
        <v>508</v>
      </c>
      <c r="B784" s="510"/>
      <c r="C784" s="510"/>
      <c r="D784" s="510"/>
      <c r="E784" s="510"/>
      <c r="F784" s="511"/>
      <c r="G784" s="511"/>
      <c r="H784" s="510"/>
      <c r="I784" s="510"/>
      <c r="J784" s="510"/>
      <c r="K784" s="510"/>
      <c r="L784" s="510"/>
      <c r="M784" s="510"/>
      <c r="N784" s="510"/>
      <c r="O784" s="510"/>
    </row>
    <row r="785" spans="1:15">
      <c r="A785" s="319" t="s">
        <v>509</v>
      </c>
      <c r="B785" s="512"/>
      <c r="C785" s="512"/>
      <c r="D785" s="512"/>
      <c r="E785" s="512"/>
      <c r="F785" s="513"/>
      <c r="G785" s="513"/>
      <c r="H785" s="512"/>
      <c r="I785" s="512"/>
      <c r="J785" s="512"/>
      <c r="K785" s="512"/>
      <c r="L785" s="512"/>
      <c r="M785" s="512"/>
      <c r="N785" s="512"/>
      <c r="O785" s="512"/>
    </row>
    <row r="786" spans="1:15">
      <c r="A786" s="317"/>
      <c r="B786" s="322"/>
      <c r="C786" s="322"/>
      <c r="D786" s="322"/>
      <c r="E786" s="322"/>
      <c r="F786" s="322"/>
      <c r="G786" s="322"/>
      <c r="H786" s="322"/>
      <c r="I786" s="322"/>
      <c r="J786" s="216"/>
      <c r="K786" s="216"/>
      <c r="L786" s="322"/>
      <c r="M786" s="322"/>
      <c r="N786" s="322"/>
      <c r="O786" s="322"/>
    </row>
    <row r="787" spans="1:15">
      <c r="A787" s="317" t="s">
        <v>510</v>
      </c>
      <c r="B787" s="316">
        <f t="shared" ref="B787:I787" si="79">SUM(B788:B802)</f>
        <v>0</v>
      </c>
      <c r="C787" s="316">
        <f t="shared" si="79"/>
        <v>0</v>
      </c>
      <c r="D787" s="316">
        <f t="shared" si="79"/>
        <v>0</v>
      </c>
      <c r="E787" s="316">
        <f t="shared" si="79"/>
        <v>0</v>
      </c>
      <c r="F787" s="321">
        <f t="shared" si="79"/>
        <v>0</v>
      </c>
      <c r="G787" s="321">
        <f t="shared" si="79"/>
        <v>0</v>
      </c>
      <c r="H787" s="316">
        <f t="shared" si="79"/>
        <v>0</v>
      </c>
      <c r="I787" s="316">
        <f t="shared" si="79"/>
        <v>0</v>
      </c>
      <c r="J787" s="216">
        <v>0</v>
      </c>
      <c r="K787" s="216">
        <v>4</v>
      </c>
      <c r="L787" s="316">
        <f t="shared" ref="L787:O787" si="80">SUM(L788:L802)</f>
        <v>0</v>
      </c>
      <c r="M787" s="316">
        <f t="shared" si="80"/>
        <v>0</v>
      </c>
      <c r="N787" s="316">
        <f t="shared" si="80"/>
        <v>0</v>
      </c>
      <c r="O787" s="316">
        <f t="shared" si="80"/>
        <v>0</v>
      </c>
    </row>
    <row r="788" spans="1:15">
      <c r="A788" s="318" t="s">
        <v>511</v>
      </c>
      <c r="B788" s="510"/>
      <c r="C788" s="510"/>
      <c r="D788" s="510"/>
      <c r="E788" s="510"/>
      <c r="F788" s="511"/>
      <c r="G788" s="511"/>
      <c r="H788" s="510"/>
      <c r="I788" s="510"/>
      <c r="J788" s="510"/>
      <c r="K788" s="510"/>
      <c r="L788" s="510"/>
      <c r="M788" s="510"/>
      <c r="N788" s="510"/>
      <c r="O788" s="510"/>
    </row>
    <row r="789" spans="1:15">
      <c r="A789" s="318" t="s">
        <v>512</v>
      </c>
      <c r="B789" s="510"/>
      <c r="C789" s="510"/>
      <c r="D789" s="510"/>
      <c r="E789" s="510"/>
      <c r="F789" s="511"/>
      <c r="G789" s="511"/>
      <c r="H789" s="510"/>
      <c r="I789" s="510"/>
      <c r="J789" s="510"/>
      <c r="K789" s="510"/>
      <c r="L789" s="510"/>
      <c r="M789" s="510"/>
      <c r="N789" s="510"/>
      <c r="O789" s="510"/>
    </row>
    <row r="790" spans="1:15">
      <c r="A790" s="318" t="s">
        <v>513</v>
      </c>
      <c r="B790" s="510"/>
      <c r="C790" s="510"/>
      <c r="D790" s="510"/>
      <c r="E790" s="510"/>
      <c r="F790" s="511"/>
      <c r="G790" s="511"/>
      <c r="H790" s="510"/>
      <c r="I790" s="510"/>
      <c r="J790" s="510"/>
      <c r="K790" s="510"/>
      <c r="L790" s="510"/>
      <c r="M790" s="510"/>
      <c r="N790" s="510"/>
      <c r="O790" s="510"/>
    </row>
    <row r="791" spans="1:15">
      <c r="A791" s="318" t="s">
        <v>514</v>
      </c>
      <c r="B791" s="510"/>
      <c r="C791" s="510"/>
      <c r="D791" s="510"/>
      <c r="E791" s="510"/>
      <c r="F791" s="511"/>
      <c r="G791" s="511"/>
      <c r="H791" s="510"/>
      <c r="I791" s="510"/>
      <c r="J791" s="510"/>
      <c r="K791" s="510"/>
      <c r="L791" s="510"/>
      <c r="M791" s="510"/>
      <c r="N791" s="510"/>
      <c r="O791" s="510"/>
    </row>
    <row r="792" spans="1:15">
      <c r="A792" s="318" t="s">
        <v>515</v>
      </c>
      <c r="B792" s="510"/>
      <c r="C792" s="510"/>
      <c r="D792" s="510"/>
      <c r="E792" s="510"/>
      <c r="F792" s="510"/>
      <c r="G792" s="510"/>
      <c r="H792" s="510"/>
      <c r="I792" s="510"/>
      <c r="J792" s="510"/>
      <c r="K792" s="510"/>
      <c r="L792" s="510"/>
      <c r="M792" s="510"/>
      <c r="N792" s="510"/>
      <c r="O792" s="510"/>
    </row>
    <row r="793" spans="1:15">
      <c r="A793" s="318" t="s">
        <v>516</v>
      </c>
      <c r="B793" s="510"/>
      <c r="C793" s="510"/>
      <c r="D793" s="510"/>
      <c r="E793" s="510"/>
      <c r="F793" s="510"/>
      <c r="G793" s="510"/>
      <c r="H793" s="510"/>
      <c r="I793" s="510"/>
      <c r="J793" s="510"/>
      <c r="K793" s="510"/>
      <c r="L793" s="510"/>
      <c r="M793" s="510"/>
      <c r="N793" s="510"/>
      <c r="O793" s="510"/>
    </row>
    <row r="794" spans="1:15">
      <c r="A794" s="318" t="s">
        <v>517</v>
      </c>
      <c r="B794" s="510"/>
      <c r="C794" s="510"/>
      <c r="D794" s="510"/>
      <c r="E794" s="510"/>
      <c r="F794" s="511"/>
      <c r="G794" s="511"/>
      <c r="H794" s="510"/>
      <c r="I794" s="510"/>
      <c r="J794" s="510"/>
      <c r="K794" s="510"/>
      <c r="L794" s="510"/>
      <c r="M794" s="510"/>
      <c r="N794" s="510"/>
      <c r="O794" s="510"/>
    </row>
    <row r="795" spans="1:15">
      <c r="A795" s="318" t="s">
        <v>518</v>
      </c>
      <c r="B795" s="510"/>
      <c r="C795" s="510"/>
      <c r="D795" s="510"/>
      <c r="E795" s="510"/>
      <c r="F795" s="511"/>
      <c r="G795" s="511"/>
      <c r="H795" s="510"/>
      <c r="I795" s="510"/>
      <c r="J795" s="510"/>
      <c r="K795" s="510"/>
      <c r="L795" s="510"/>
      <c r="M795" s="510"/>
      <c r="N795" s="510"/>
      <c r="O795" s="510"/>
    </row>
    <row r="796" spans="1:15">
      <c r="A796" s="318" t="s">
        <v>519</v>
      </c>
      <c r="B796" s="510"/>
      <c r="C796" s="510"/>
      <c r="D796" s="510"/>
      <c r="E796" s="510"/>
      <c r="F796" s="511"/>
      <c r="G796" s="511"/>
      <c r="H796" s="510"/>
      <c r="I796" s="510"/>
      <c r="J796" s="510"/>
      <c r="K796" s="510"/>
      <c r="L796" s="510"/>
      <c r="M796" s="510"/>
      <c r="N796" s="510"/>
      <c r="O796" s="510"/>
    </row>
    <row r="797" spans="1:15">
      <c r="A797" s="318" t="s">
        <v>520</v>
      </c>
      <c r="B797" s="510"/>
      <c r="C797" s="510"/>
      <c r="D797" s="510"/>
      <c r="E797" s="510"/>
      <c r="F797" s="511"/>
      <c r="G797" s="511"/>
      <c r="H797" s="510"/>
      <c r="I797" s="510"/>
      <c r="J797" s="510"/>
      <c r="K797" s="510"/>
      <c r="L797" s="510"/>
      <c r="M797" s="510"/>
      <c r="N797" s="510"/>
      <c r="O797" s="510"/>
    </row>
    <row r="798" spans="1:15">
      <c r="A798" s="318" t="s">
        <v>521</v>
      </c>
      <c r="B798" s="510"/>
      <c r="C798" s="510"/>
      <c r="D798" s="510"/>
      <c r="E798" s="510"/>
      <c r="F798" s="511"/>
      <c r="G798" s="511"/>
      <c r="H798" s="510"/>
      <c r="I798" s="510"/>
      <c r="J798" s="510"/>
      <c r="K798" s="510"/>
      <c r="L798" s="510"/>
      <c r="M798" s="510"/>
      <c r="N798" s="510"/>
      <c r="O798" s="510"/>
    </row>
    <row r="799" spans="1:15" s="216" customFormat="1">
      <c r="A799" s="318" t="s">
        <v>522</v>
      </c>
      <c r="B799" s="510"/>
      <c r="C799" s="510"/>
      <c r="D799" s="510"/>
      <c r="E799" s="510"/>
      <c r="F799" s="510"/>
      <c r="G799" s="510"/>
      <c r="H799" s="510"/>
      <c r="I799" s="510"/>
      <c r="J799" s="510"/>
      <c r="K799" s="510"/>
      <c r="L799" s="510"/>
      <c r="M799" s="510"/>
      <c r="N799" s="510"/>
      <c r="O799" s="510"/>
    </row>
    <row r="800" spans="1:15">
      <c r="A800" s="318" t="s">
        <v>523</v>
      </c>
      <c r="B800" s="510"/>
      <c r="C800" s="510"/>
      <c r="D800" s="510"/>
      <c r="E800" s="510"/>
      <c r="F800" s="511"/>
      <c r="G800" s="511"/>
      <c r="H800" s="510"/>
      <c r="I800" s="510"/>
      <c r="J800" s="510"/>
      <c r="K800" s="510"/>
      <c r="L800" s="510"/>
      <c r="M800" s="510"/>
      <c r="N800" s="510"/>
      <c r="O800" s="510"/>
    </row>
    <row r="801" spans="1:15">
      <c r="A801" s="318" t="s">
        <v>524</v>
      </c>
      <c r="B801" s="510"/>
      <c r="C801" s="510"/>
      <c r="D801" s="510"/>
      <c r="E801" s="510"/>
      <c r="F801" s="511"/>
      <c r="G801" s="511"/>
      <c r="H801" s="510"/>
      <c r="I801" s="510"/>
      <c r="J801" s="510"/>
      <c r="K801" s="510"/>
      <c r="L801" s="510"/>
      <c r="M801" s="510"/>
      <c r="N801" s="510"/>
      <c r="O801" s="510"/>
    </row>
    <row r="802" spans="1:15">
      <c r="A802" s="319" t="s">
        <v>525</v>
      </c>
      <c r="B802" s="512"/>
      <c r="C802" s="512"/>
      <c r="D802" s="512"/>
      <c r="E802" s="512"/>
      <c r="F802" s="513"/>
      <c r="G802" s="513"/>
      <c r="H802" s="512"/>
      <c r="I802" s="512"/>
      <c r="J802" s="512"/>
      <c r="K802" s="512"/>
      <c r="L802" s="512"/>
      <c r="M802" s="512"/>
      <c r="N802" s="512"/>
      <c r="O802" s="512"/>
    </row>
    <row r="803" spans="1:15">
      <c r="A803" s="317"/>
      <c r="B803" s="322"/>
      <c r="C803" s="322"/>
      <c r="D803" s="322"/>
      <c r="E803" s="322"/>
      <c r="F803" s="322"/>
      <c r="G803" s="322"/>
      <c r="H803" s="322"/>
      <c r="I803" s="322"/>
      <c r="J803" s="216"/>
      <c r="K803" s="216"/>
      <c r="L803" s="322"/>
      <c r="M803" s="322"/>
      <c r="N803" s="322"/>
      <c r="O803" s="322"/>
    </row>
    <row r="804" spans="1:15">
      <c r="A804" s="317" t="s">
        <v>526</v>
      </c>
      <c r="B804" s="316">
        <f t="shared" ref="B804:I804" si="81">SUM(B805:B817)</f>
        <v>0</v>
      </c>
      <c r="C804" s="316">
        <f t="shared" si="81"/>
        <v>0</v>
      </c>
      <c r="D804" s="316">
        <f t="shared" si="81"/>
        <v>0</v>
      </c>
      <c r="E804" s="316">
        <f t="shared" si="81"/>
        <v>0</v>
      </c>
      <c r="F804" s="321">
        <f t="shared" si="81"/>
        <v>0</v>
      </c>
      <c r="G804" s="321">
        <f t="shared" si="81"/>
        <v>0</v>
      </c>
      <c r="H804" s="316">
        <f t="shared" si="81"/>
        <v>0</v>
      </c>
      <c r="I804" s="316">
        <f t="shared" si="81"/>
        <v>0</v>
      </c>
      <c r="J804" s="216">
        <v>0</v>
      </c>
      <c r="K804" s="216">
        <v>1</v>
      </c>
      <c r="L804" s="316">
        <f t="shared" ref="L804:O804" si="82">SUM(L805:L817)</f>
        <v>0</v>
      </c>
      <c r="M804" s="316">
        <f t="shared" si="82"/>
        <v>0</v>
      </c>
      <c r="N804" s="316">
        <f t="shared" si="82"/>
        <v>0</v>
      </c>
      <c r="O804" s="316">
        <f t="shared" si="82"/>
        <v>0</v>
      </c>
    </row>
    <row r="805" spans="1:15">
      <c r="A805" s="318" t="s">
        <v>527</v>
      </c>
      <c r="B805" s="510"/>
      <c r="C805" s="510"/>
      <c r="D805" s="510"/>
      <c r="E805" s="510"/>
      <c r="F805" s="511"/>
      <c r="G805" s="511"/>
      <c r="H805" s="510"/>
      <c r="I805" s="510"/>
      <c r="J805" s="510"/>
      <c r="K805" s="510"/>
      <c r="L805" s="510"/>
      <c r="M805" s="510"/>
      <c r="N805" s="510"/>
      <c r="O805" s="510"/>
    </row>
    <row r="806" spans="1:15">
      <c r="A806" s="318" t="s">
        <v>528</v>
      </c>
      <c r="B806" s="510"/>
      <c r="C806" s="510"/>
      <c r="D806" s="510"/>
      <c r="E806" s="510"/>
      <c r="F806" s="511"/>
      <c r="G806" s="511"/>
      <c r="H806" s="510"/>
      <c r="I806" s="510"/>
      <c r="J806" s="510"/>
      <c r="K806" s="510"/>
      <c r="L806" s="510"/>
      <c r="M806" s="510"/>
      <c r="N806" s="510"/>
      <c r="O806" s="510"/>
    </row>
    <row r="807" spans="1:15">
      <c r="A807" s="318" t="s">
        <v>529</v>
      </c>
      <c r="B807" s="510"/>
      <c r="C807" s="510"/>
      <c r="D807" s="510"/>
      <c r="E807" s="510"/>
      <c r="F807" s="511"/>
      <c r="G807" s="511"/>
      <c r="H807" s="510"/>
      <c r="I807" s="510"/>
      <c r="J807" s="510"/>
      <c r="K807" s="510"/>
      <c r="L807" s="510"/>
      <c r="M807" s="510"/>
      <c r="N807" s="510"/>
      <c r="O807" s="510"/>
    </row>
    <row r="808" spans="1:15">
      <c r="A808" s="318" t="s">
        <v>530</v>
      </c>
      <c r="B808" s="510"/>
      <c r="C808" s="510"/>
      <c r="D808" s="510"/>
      <c r="E808" s="510"/>
      <c r="F808" s="511"/>
      <c r="G808" s="511"/>
      <c r="H808" s="510"/>
      <c r="I808" s="510"/>
      <c r="J808" s="510"/>
      <c r="K808" s="510"/>
      <c r="L808" s="510"/>
      <c r="M808" s="510"/>
      <c r="N808" s="510"/>
      <c r="O808" s="510"/>
    </row>
    <row r="809" spans="1:15">
      <c r="A809" s="318" t="s">
        <v>531</v>
      </c>
      <c r="B809" s="510"/>
      <c r="C809" s="510"/>
      <c r="D809" s="510"/>
      <c r="E809" s="510"/>
      <c r="F809" s="511"/>
      <c r="G809" s="511"/>
      <c r="H809" s="510"/>
      <c r="I809" s="510"/>
      <c r="J809" s="510"/>
      <c r="K809" s="510"/>
      <c r="L809" s="510"/>
      <c r="M809" s="510"/>
      <c r="N809" s="510"/>
      <c r="O809" s="510"/>
    </row>
    <row r="810" spans="1:15">
      <c r="A810" s="318" t="s">
        <v>532</v>
      </c>
      <c r="B810" s="510"/>
      <c r="C810" s="510"/>
      <c r="D810" s="510"/>
      <c r="E810" s="510"/>
      <c r="F810" s="510"/>
      <c r="G810" s="510"/>
      <c r="H810" s="510"/>
      <c r="I810" s="510"/>
      <c r="J810" s="510"/>
      <c r="K810" s="510"/>
      <c r="L810" s="510"/>
      <c r="M810" s="510"/>
      <c r="N810" s="510"/>
      <c r="O810" s="510"/>
    </row>
    <row r="811" spans="1:15">
      <c r="A811" s="318" t="s">
        <v>533</v>
      </c>
      <c r="B811" s="510"/>
      <c r="C811" s="510"/>
      <c r="D811" s="510"/>
      <c r="E811" s="510"/>
      <c r="F811" s="510"/>
      <c r="G811" s="510"/>
      <c r="H811" s="510"/>
      <c r="I811" s="510"/>
      <c r="J811" s="510"/>
      <c r="K811" s="510"/>
      <c r="L811" s="510"/>
      <c r="M811" s="510"/>
      <c r="N811" s="510"/>
      <c r="O811" s="510"/>
    </row>
    <row r="812" spans="1:15">
      <c r="A812" s="318" t="s">
        <v>534</v>
      </c>
      <c r="B812" s="510"/>
      <c r="C812" s="510"/>
      <c r="D812" s="510"/>
      <c r="E812" s="510"/>
      <c r="F812" s="510"/>
      <c r="G812" s="510"/>
      <c r="H812" s="510"/>
      <c r="I812" s="510"/>
      <c r="J812" s="510"/>
      <c r="K812" s="510"/>
      <c r="L812" s="510"/>
      <c r="M812" s="510"/>
      <c r="N812" s="510"/>
      <c r="O812" s="510"/>
    </row>
    <row r="813" spans="1:15">
      <c r="A813" s="318" t="s">
        <v>535</v>
      </c>
      <c r="B813" s="510"/>
      <c r="C813" s="510"/>
      <c r="D813" s="510"/>
      <c r="E813" s="510"/>
      <c r="F813" s="511"/>
      <c r="G813" s="511"/>
      <c r="H813" s="510"/>
      <c r="I813" s="510"/>
      <c r="J813" s="510"/>
      <c r="K813" s="510"/>
      <c r="L813" s="510"/>
      <c r="M813" s="510"/>
      <c r="N813" s="510"/>
      <c r="O813" s="510"/>
    </row>
    <row r="814" spans="1:15" s="216" customFormat="1">
      <c r="A814" s="318" t="s">
        <v>536</v>
      </c>
      <c r="B814" s="510"/>
      <c r="C814" s="510"/>
      <c r="D814" s="510"/>
      <c r="E814" s="510"/>
      <c r="F814" s="511"/>
      <c r="G814" s="511"/>
      <c r="H814" s="510"/>
      <c r="I814" s="510"/>
      <c r="J814" s="510"/>
      <c r="K814" s="510"/>
      <c r="L814" s="510"/>
      <c r="M814" s="510"/>
      <c r="N814" s="510"/>
      <c r="O814" s="510"/>
    </row>
    <row r="815" spans="1:15">
      <c r="A815" s="318" t="s">
        <v>537</v>
      </c>
      <c r="B815" s="510"/>
      <c r="C815" s="510"/>
      <c r="D815" s="510"/>
      <c r="E815" s="510"/>
      <c r="F815" s="511"/>
      <c r="G815" s="511"/>
      <c r="H815" s="510"/>
      <c r="I815" s="510"/>
      <c r="J815" s="510"/>
      <c r="K815" s="510"/>
      <c r="L815" s="510"/>
      <c r="M815" s="510"/>
      <c r="N815" s="510"/>
      <c r="O815" s="510"/>
    </row>
    <row r="816" spans="1:15">
      <c r="A816" s="318" t="s">
        <v>538</v>
      </c>
      <c r="B816" s="510"/>
      <c r="C816" s="510"/>
      <c r="D816" s="510"/>
      <c r="E816" s="510"/>
      <c r="F816" s="511"/>
      <c r="G816" s="511"/>
      <c r="H816" s="510"/>
      <c r="I816" s="510"/>
      <c r="J816" s="510"/>
      <c r="K816" s="510"/>
      <c r="L816" s="510"/>
      <c r="M816" s="510"/>
      <c r="N816" s="510"/>
      <c r="O816" s="510"/>
    </row>
    <row r="817" spans="1:16">
      <c r="A817" s="319" t="s">
        <v>484</v>
      </c>
      <c r="B817" s="512"/>
      <c r="C817" s="512"/>
      <c r="D817" s="512"/>
      <c r="E817" s="512"/>
      <c r="F817" s="513"/>
      <c r="G817" s="513"/>
      <c r="H817" s="512"/>
      <c r="I817" s="512"/>
      <c r="J817" s="512"/>
      <c r="K817" s="512"/>
      <c r="L817" s="512"/>
      <c r="M817" s="512"/>
      <c r="N817" s="512"/>
      <c r="O817" s="512"/>
    </row>
    <row r="818" spans="1:16">
      <c r="A818" s="317"/>
      <c r="B818" s="322"/>
      <c r="C818" s="322"/>
      <c r="D818" s="322"/>
      <c r="E818" s="322"/>
      <c r="F818" s="322"/>
      <c r="G818" s="322"/>
      <c r="H818" s="322"/>
      <c r="I818" s="322"/>
      <c r="J818" s="216"/>
      <c r="K818" s="216"/>
      <c r="L818" s="322"/>
      <c r="M818" s="322"/>
      <c r="N818" s="322"/>
      <c r="O818" s="322"/>
    </row>
    <row r="819" spans="1:16">
      <c r="A819" s="317" t="s">
        <v>539</v>
      </c>
      <c r="B819" s="316">
        <f t="shared" ref="B819:O819" si="83">SUM(B820:B823)</f>
        <v>0</v>
      </c>
      <c r="C819" s="316">
        <f t="shared" si="83"/>
        <v>0</v>
      </c>
      <c r="D819" s="316">
        <f t="shared" si="83"/>
        <v>0</v>
      </c>
      <c r="E819" s="316">
        <f t="shared" si="83"/>
        <v>0</v>
      </c>
      <c r="F819" s="321">
        <f t="shared" si="83"/>
        <v>0</v>
      </c>
      <c r="G819" s="321">
        <f t="shared" si="83"/>
        <v>0</v>
      </c>
      <c r="H819" s="316">
        <f t="shared" si="83"/>
        <v>0</v>
      </c>
      <c r="I819" s="316">
        <f t="shared" si="83"/>
        <v>0</v>
      </c>
      <c r="J819" s="316">
        <f t="shared" si="83"/>
        <v>0</v>
      </c>
      <c r="K819" s="316">
        <f t="shared" si="83"/>
        <v>0</v>
      </c>
      <c r="L819" s="316">
        <f t="shared" si="83"/>
        <v>0</v>
      </c>
      <c r="M819" s="316">
        <f t="shared" si="83"/>
        <v>0</v>
      </c>
      <c r="N819" s="316">
        <f t="shared" si="83"/>
        <v>0</v>
      </c>
      <c r="O819" s="316">
        <f t="shared" si="83"/>
        <v>0</v>
      </c>
    </row>
    <row r="820" spans="1:16" s="216" customFormat="1">
      <c r="A820" s="318" t="s">
        <v>540</v>
      </c>
      <c r="B820" s="510"/>
      <c r="C820" s="510"/>
      <c r="D820" s="510"/>
      <c r="E820" s="510"/>
      <c r="F820" s="511"/>
      <c r="G820" s="511"/>
      <c r="H820" s="510"/>
      <c r="I820" s="510"/>
      <c r="J820" s="510"/>
      <c r="K820" s="510"/>
      <c r="L820" s="510"/>
      <c r="M820" s="510"/>
      <c r="N820" s="510"/>
      <c r="O820" s="510"/>
      <c r="P820" s="327"/>
    </row>
    <row r="821" spans="1:16">
      <c r="A821" s="318" t="s">
        <v>541</v>
      </c>
      <c r="B821" s="510"/>
      <c r="C821" s="510"/>
      <c r="D821" s="510"/>
      <c r="E821" s="510"/>
      <c r="F821" s="511"/>
      <c r="G821" s="511"/>
      <c r="H821" s="510"/>
      <c r="I821" s="510"/>
      <c r="J821" s="510"/>
      <c r="K821" s="510"/>
      <c r="L821" s="510"/>
      <c r="M821" s="510"/>
      <c r="N821" s="510"/>
      <c r="O821" s="510"/>
    </row>
    <row r="822" spans="1:16">
      <c r="A822" s="318" t="s">
        <v>542</v>
      </c>
      <c r="B822" s="510"/>
      <c r="C822" s="510"/>
      <c r="D822" s="510"/>
      <c r="E822" s="510"/>
      <c r="F822" s="511"/>
      <c r="G822" s="511"/>
      <c r="H822" s="510"/>
      <c r="I822" s="510"/>
      <c r="J822" s="510"/>
      <c r="K822" s="510"/>
      <c r="L822" s="510"/>
      <c r="M822" s="510"/>
      <c r="N822" s="510"/>
      <c r="O822" s="510"/>
    </row>
    <row r="823" spans="1:16">
      <c r="A823" s="319" t="s">
        <v>543</v>
      </c>
      <c r="B823" s="512"/>
      <c r="C823" s="512"/>
      <c r="D823" s="512"/>
      <c r="E823" s="512"/>
      <c r="F823" s="513"/>
      <c r="G823" s="513"/>
      <c r="H823" s="512"/>
      <c r="I823" s="512"/>
      <c r="J823" s="512"/>
      <c r="K823" s="512"/>
      <c r="L823" s="512"/>
      <c r="M823" s="512"/>
      <c r="N823" s="512"/>
      <c r="O823" s="512"/>
    </row>
    <row r="824" spans="1:16">
      <c r="A824" s="317"/>
      <c r="B824" s="322"/>
      <c r="C824" s="322"/>
      <c r="D824" s="322"/>
      <c r="E824" s="322"/>
      <c r="F824" s="322"/>
      <c r="G824" s="322"/>
      <c r="H824" s="322"/>
      <c r="I824" s="322"/>
      <c r="J824" s="216"/>
      <c r="K824" s="216"/>
      <c r="L824" s="322"/>
      <c r="M824" s="322"/>
      <c r="N824" s="322"/>
      <c r="O824" s="322"/>
    </row>
    <row r="825" spans="1:16">
      <c r="A825" s="317" t="s">
        <v>544</v>
      </c>
      <c r="B825" s="316">
        <f t="shared" ref="B825:O825" si="84">SUM(B826:B834)</f>
        <v>0</v>
      </c>
      <c r="C825" s="316">
        <f t="shared" si="84"/>
        <v>0</v>
      </c>
      <c r="D825" s="316">
        <f t="shared" si="84"/>
        <v>0</v>
      </c>
      <c r="E825" s="316">
        <f t="shared" si="84"/>
        <v>0</v>
      </c>
      <c r="F825" s="321">
        <f t="shared" si="84"/>
        <v>0</v>
      </c>
      <c r="G825" s="321">
        <f t="shared" si="84"/>
        <v>0</v>
      </c>
      <c r="H825" s="316">
        <f t="shared" si="84"/>
        <v>0</v>
      </c>
      <c r="I825" s="316">
        <f t="shared" si="84"/>
        <v>0</v>
      </c>
      <c r="J825" s="316">
        <f t="shared" si="84"/>
        <v>0</v>
      </c>
      <c r="K825" s="316">
        <f t="shared" si="84"/>
        <v>0</v>
      </c>
      <c r="L825" s="316">
        <f t="shared" si="84"/>
        <v>0</v>
      </c>
      <c r="M825" s="316">
        <f t="shared" si="84"/>
        <v>0</v>
      </c>
      <c r="N825" s="316">
        <f t="shared" si="84"/>
        <v>0</v>
      </c>
      <c r="O825" s="316">
        <f t="shared" si="84"/>
        <v>0</v>
      </c>
    </row>
    <row r="826" spans="1:16">
      <c r="A826" s="318" t="s">
        <v>545</v>
      </c>
      <c r="B826" s="510"/>
      <c r="C826" s="510"/>
      <c r="D826" s="510"/>
      <c r="E826" s="510"/>
      <c r="F826" s="510"/>
      <c r="G826" s="510"/>
      <c r="H826" s="510"/>
      <c r="I826" s="510"/>
      <c r="J826" s="510"/>
      <c r="K826" s="510"/>
      <c r="L826" s="510"/>
      <c r="M826" s="510"/>
      <c r="N826" s="510"/>
      <c r="O826" s="510"/>
    </row>
    <row r="827" spans="1:16">
      <c r="A827" s="318" t="s">
        <v>546</v>
      </c>
      <c r="B827" s="510"/>
      <c r="C827" s="510"/>
      <c r="D827" s="510"/>
      <c r="E827" s="510"/>
      <c r="F827" s="510"/>
      <c r="G827" s="510"/>
      <c r="H827" s="510"/>
      <c r="I827" s="510"/>
      <c r="J827" s="510"/>
      <c r="K827" s="510"/>
      <c r="L827" s="510"/>
      <c r="M827" s="510"/>
      <c r="N827" s="510"/>
      <c r="O827" s="510"/>
    </row>
    <row r="828" spans="1:16">
      <c r="A828" s="318" t="s">
        <v>547</v>
      </c>
      <c r="B828" s="510"/>
      <c r="C828" s="510"/>
      <c r="D828" s="510"/>
      <c r="E828" s="510"/>
      <c r="F828" s="511"/>
      <c r="G828" s="511"/>
      <c r="H828" s="510"/>
      <c r="I828" s="510"/>
      <c r="J828" s="510"/>
      <c r="K828" s="510"/>
      <c r="L828" s="510"/>
      <c r="M828" s="510"/>
      <c r="N828" s="510"/>
      <c r="O828" s="510"/>
    </row>
    <row r="829" spans="1:16">
      <c r="A829" s="318" t="s">
        <v>548</v>
      </c>
      <c r="B829" s="510"/>
      <c r="C829" s="510"/>
      <c r="D829" s="510"/>
      <c r="E829" s="510"/>
      <c r="F829" s="511"/>
      <c r="G829" s="511"/>
      <c r="H829" s="510"/>
      <c r="I829" s="510"/>
      <c r="J829" s="510"/>
      <c r="K829" s="510"/>
      <c r="L829" s="510"/>
      <c r="M829" s="510"/>
      <c r="N829" s="510"/>
      <c r="O829" s="510"/>
    </row>
    <row r="830" spans="1:16">
      <c r="A830" s="318" t="s">
        <v>549</v>
      </c>
      <c r="B830" s="510"/>
      <c r="C830" s="510"/>
      <c r="D830" s="510"/>
      <c r="E830" s="510"/>
      <c r="F830" s="511"/>
      <c r="G830" s="511"/>
      <c r="H830" s="510"/>
      <c r="I830" s="510"/>
      <c r="J830" s="510"/>
      <c r="K830" s="510"/>
      <c r="L830" s="510"/>
      <c r="M830" s="510"/>
      <c r="N830" s="510"/>
      <c r="O830" s="510"/>
    </row>
    <row r="831" spans="1:16" s="216" customFormat="1">
      <c r="A831" s="318" t="s">
        <v>550</v>
      </c>
      <c r="B831" s="510"/>
      <c r="C831" s="510"/>
      <c r="D831" s="510"/>
      <c r="E831" s="510"/>
      <c r="F831" s="511"/>
      <c r="G831" s="511"/>
      <c r="H831" s="510"/>
      <c r="I831" s="510"/>
      <c r="J831" s="510"/>
      <c r="K831" s="510"/>
      <c r="L831" s="510"/>
      <c r="M831" s="510"/>
      <c r="N831" s="510"/>
      <c r="O831" s="510"/>
      <c r="P831" s="327"/>
    </row>
    <row r="832" spans="1:16">
      <c r="A832" s="318" t="s">
        <v>551</v>
      </c>
      <c r="B832" s="510"/>
      <c r="C832" s="510"/>
      <c r="D832" s="510"/>
      <c r="E832" s="510"/>
      <c r="F832" s="511"/>
      <c r="G832" s="511"/>
      <c r="H832" s="510"/>
      <c r="I832" s="510"/>
      <c r="J832" s="510"/>
      <c r="K832" s="510"/>
      <c r="L832" s="510"/>
      <c r="M832" s="510"/>
      <c r="N832" s="510"/>
      <c r="O832" s="510"/>
    </row>
    <row r="833" spans="1:15">
      <c r="A833" s="318" t="s">
        <v>552</v>
      </c>
      <c r="B833" s="510"/>
      <c r="C833" s="510"/>
      <c r="D833" s="510"/>
      <c r="E833" s="510"/>
      <c r="F833" s="510"/>
      <c r="G833" s="510"/>
      <c r="H833" s="510"/>
      <c r="I833" s="510"/>
      <c r="J833" s="510"/>
      <c r="K833" s="510"/>
      <c r="L833" s="510"/>
      <c r="M833" s="510"/>
      <c r="N833" s="510"/>
      <c r="O833" s="510"/>
    </row>
    <row r="834" spans="1:15">
      <c r="A834" s="319" t="s">
        <v>553</v>
      </c>
      <c r="B834" s="512"/>
      <c r="C834" s="512"/>
      <c r="D834" s="512"/>
      <c r="E834" s="512"/>
      <c r="F834" s="512"/>
      <c r="G834" s="512"/>
      <c r="H834" s="512"/>
      <c r="I834" s="512"/>
      <c r="J834" s="512"/>
      <c r="K834" s="512"/>
      <c r="L834" s="512"/>
      <c r="M834" s="512"/>
      <c r="N834" s="512"/>
      <c r="O834" s="512"/>
    </row>
    <row r="835" spans="1:15">
      <c r="A835" s="317"/>
      <c r="B835" s="322"/>
      <c r="C835" s="322"/>
      <c r="D835" s="322"/>
      <c r="E835" s="322"/>
      <c r="F835" s="322"/>
      <c r="G835" s="322"/>
      <c r="H835" s="322"/>
      <c r="I835" s="322"/>
      <c r="J835" s="322"/>
      <c r="K835" s="322"/>
      <c r="L835" s="322"/>
      <c r="M835" s="322"/>
      <c r="N835" s="322"/>
      <c r="O835" s="322"/>
    </row>
    <row r="836" spans="1:15">
      <c r="A836" s="317" t="s">
        <v>554</v>
      </c>
      <c r="B836" s="316">
        <f t="shared" ref="B836:I836" si="85">SUM(B837:B844)</f>
        <v>0</v>
      </c>
      <c r="C836" s="316">
        <f t="shared" si="85"/>
        <v>0</v>
      </c>
      <c r="D836" s="316">
        <f t="shared" si="85"/>
        <v>0</v>
      </c>
      <c r="E836" s="316">
        <f t="shared" si="85"/>
        <v>0</v>
      </c>
      <c r="F836" s="316">
        <f t="shared" si="85"/>
        <v>0</v>
      </c>
      <c r="G836" s="316">
        <f t="shared" si="85"/>
        <v>0</v>
      </c>
      <c r="H836" s="316">
        <f t="shared" si="85"/>
        <v>0</v>
      </c>
      <c r="I836" s="316">
        <f t="shared" si="85"/>
        <v>0</v>
      </c>
      <c r="J836" s="316">
        <v>0</v>
      </c>
      <c r="K836" s="316">
        <v>0</v>
      </c>
      <c r="L836" s="316">
        <f t="shared" ref="L836:O836" si="86">SUM(L837:L844)</f>
        <v>0</v>
      </c>
      <c r="M836" s="316">
        <f t="shared" si="86"/>
        <v>0</v>
      </c>
      <c r="N836" s="316">
        <f t="shared" si="86"/>
        <v>0</v>
      </c>
      <c r="O836" s="316">
        <f t="shared" si="86"/>
        <v>0</v>
      </c>
    </row>
    <row r="837" spans="1:15">
      <c r="A837" s="318" t="s">
        <v>555</v>
      </c>
      <c r="B837" s="510"/>
      <c r="C837" s="510"/>
      <c r="D837" s="510"/>
      <c r="E837" s="510"/>
      <c r="F837" s="511"/>
      <c r="G837" s="511"/>
      <c r="H837" s="510"/>
      <c r="I837" s="510"/>
      <c r="J837" s="510"/>
      <c r="K837" s="510"/>
      <c r="L837" s="510"/>
      <c r="M837" s="510"/>
      <c r="N837" s="510"/>
      <c r="O837" s="510"/>
    </row>
    <row r="838" spans="1:15">
      <c r="A838" s="318" t="s">
        <v>556</v>
      </c>
      <c r="B838" s="510"/>
      <c r="C838" s="510"/>
      <c r="D838" s="510"/>
      <c r="E838" s="510"/>
      <c r="F838" s="511"/>
      <c r="G838" s="511"/>
      <c r="H838" s="510"/>
      <c r="I838" s="510"/>
      <c r="J838" s="510"/>
      <c r="K838" s="510"/>
      <c r="L838" s="510"/>
      <c r="M838" s="510"/>
      <c r="N838" s="510"/>
      <c r="O838" s="510"/>
    </row>
    <row r="839" spans="1:15">
      <c r="A839" s="318" t="s">
        <v>557</v>
      </c>
      <c r="B839" s="510"/>
      <c r="C839" s="510"/>
      <c r="D839" s="510"/>
      <c r="E839" s="510"/>
      <c r="F839" s="511"/>
      <c r="G839" s="511"/>
      <c r="H839" s="510"/>
      <c r="I839" s="510"/>
      <c r="J839" s="510"/>
      <c r="K839" s="510"/>
      <c r="L839" s="510"/>
      <c r="M839" s="510"/>
      <c r="N839" s="510"/>
      <c r="O839" s="510"/>
    </row>
    <row r="840" spans="1:15">
      <c r="A840" s="318" t="s">
        <v>558</v>
      </c>
      <c r="B840" s="510"/>
      <c r="C840" s="510"/>
      <c r="D840" s="510"/>
      <c r="E840" s="510"/>
      <c r="F840" s="511"/>
      <c r="G840" s="511"/>
      <c r="H840" s="510"/>
      <c r="I840" s="510"/>
      <c r="J840" s="510"/>
      <c r="K840" s="510"/>
      <c r="L840" s="510"/>
      <c r="M840" s="510"/>
      <c r="N840" s="510"/>
      <c r="O840" s="510"/>
    </row>
    <row r="841" spans="1:15" s="216" customFormat="1">
      <c r="A841" s="318" t="s">
        <v>532</v>
      </c>
      <c r="B841" s="510"/>
      <c r="C841" s="510"/>
      <c r="D841" s="510"/>
      <c r="E841" s="510"/>
      <c r="F841" s="511"/>
      <c r="G841" s="511"/>
      <c r="H841" s="510"/>
      <c r="I841" s="510"/>
      <c r="J841" s="510"/>
      <c r="K841" s="510"/>
      <c r="L841" s="510"/>
      <c r="M841" s="510"/>
      <c r="N841" s="510"/>
      <c r="O841" s="510"/>
    </row>
    <row r="842" spans="1:15">
      <c r="A842" s="323" t="s">
        <v>559</v>
      </c>
      <c r="B842" s="510"/>
      <c r="C842" s="510"/>
      <c r="D842" s="510"/>
      <c r="E842" s="510"/>
      <c r="F842" s="511"/>
      <c r="G842" s="511"/>
      <c r="H842" s="510"/>
      <c r="I842" s="510"/>
      <c r="J842" s="510"/>
      <c r="K842" s="510"/>
      <c r="L842" s="510"/>
      <c r="M842" s="510"/>
      <c r="N842" s="510"/>
      <c r="O842" s="510"/>
    </row>
    <row r="843" spans="1:15">
      <c r="A843" s="318" t="s">
        <v>560</v>
      </c>
      <c r="B843" s="510"/>
      <c r="C843" s="510"/>
      <c r="D843" s="510"/>
      <c r="E843" s="511"/>
      <c r="F843" s="511"/>
      <c r="G843" s="511"/>
      <c r="H843" s="510"/>
      <c r="I843" s="510"/>
      <c r="J843" s="510"/>
      <c r="K843" s="510"/>
      <c r="L843" s="510"/>
      <c r="M843" s="510"/>
      <c r="N843" s="510"/>
      <c r="O843" s="510"/>
    </row>
    <row r="844" spans="1:15">
      <c r="A844" s="319" t="s">
        <v>561</v>
      </c>
      <c r="B844" s="512"/>
      <c r="C844" s="512"/>
      <c r="D844" s="512"/>
      <c r="E844" s="512"/>
      <c r="F844" s="512"/>
      <c r="G844" s="512"/>
      <c r="H844" s="512"/>
      <c r="I844" s="512"/>
      <c r="J844" s="512"/>
      <c r="K844" s="512"/>
      <c r="L844" s="512"/>
      <c r="M844" s="512"/>
      <c r="N844" s="512"/>
      <c r="O844" s="512"/>
    </row>
    <row r="845" spans="1:15">
      <c r="A845" s="317"/>
      <c r="B845" s="322"/>
      <c r="C845" s="322"/>
      <c r="D845" s="322"/>
      <c r="E845" s="322"/>
      <c r="F845" s="322"/>
      <c r="G845" s="322"/>
      <c r="H845" s="322"/>
      <c r="I845" s="322"/>
      <c r="J845" s="216"/>
      <c r="K845" s="216"/>
      <c r="L845" s="322"/>
      <c r="M845" s="322"/>
      <c r="N845" s="322"/>
      <c r="O845" s="322"/>
    </row>
    <row r="846" spans="1:15">
      <c r="A846" s="317" t="s">
        <v>562</v>
      </c>
      <c r="B846" s="316">
        <f t="shared" ref="B846:O846" si="87">SUM(B847:B856)</f>
        <v>0</v>
      </c>
      <c r="C846" s="316">
        <f t="shared" si="87"/>
        <v>0</v>
      </c>
      <c r="D846" s="316">
        <f t="shared" si="87"/>
        <v>0</v>
      </c>
      <c r="E846" s="316">
        <f t="shared" si="87"/>
        <v>0</v>
      </c>
      <c r="F846" s="321">
        <f t="shared" si="87"/>
        <v>0</v>
      </c>
      <c r="G846" s="321">
        <f t="shared" si="87"/>
        <v>0</v>
      </c>
      <c r="H846" s="316">
        <f t="shared" si="87"/>
        <v>0</v>
      </c>
      <c r="I846" s="316">
        <f t="shared" si="87"/>
        <v>0</v>
      </c>
      <c r="J846" s="316">
        <f t="shared" si="87"/>
        <v>0</v>
      </c>
      <c r="K846" s="316">
        <f t="shared" si="87"/>
        <v>0</v>
      </c>
      <c r="L846" s="316">
        <f t="shared" si="87"/>
        <v>0</v>
      </c>
      <c r="M846" s="316">
        <f t="shared" si="87"/>
        <v>0</v>
      </c>
      <c r="N846" s="316">
        <f t="shared" si="87"/>
        <v>0</v>
      </c>
      <c r="O846" s="316">
        <f t="shared" si="87"/>
        <v>0</v>
      </c>
    </row>
    <row r="847" spans="1:15">
      <c r="A847" s="318" t="s">
        <v>517</v>
      </c>
      <c r="B847" s="510"/>
      <c r="C847" s="510"/>
      <c r="D847" s="510"/>
      <c r="E847" s="510"/>
      <c r="F847" s="511"/>
      <c r="G847" s="511"/>
      <c r="H847" s="510"/>
      <c r="I847" s="510"/>
      <c r="J847" s="510"/>
      <c r="K847" s="510"/>
      <c r="L847" s="510"/>
      <c r="M847" s="510"/>
      <c r="N847" s="510"/>
      <c r="O847" s="510"/>
    </row>
    <row r="848" spans="1:15">
      <c r="A848" s="318" t="s">
        <v>563</v>
      </c>
      <c r="B848" s="510"/>
      <c r="C848" s="510"/>
      <c r="D848" s="510"/>
      <c r="E848" s="510"/>
      <c r="F848" s="511"/>
      <c r="G848" s="511"/>
      <c r="H848" s="510"/>
      <c r="I848" s="510"/>
      <c r="J848" s="510"/>
      <c r="K848" s="510"/>
      <c r="L848" s="510"/>
      <c r="M848" s="510"/>
      <c r="N848" s="510"/>
      <c r="O848" s="510"/>
    </row>
    <row r="849" spans="1:15">
      <c r="A849" s="318" t="s">
        <v>564</v>
      </c>
      <c r="B849" s="510"/>
      <c r="C849" s="510"/>
      <c r="D849" s="510"/>
      <c r="E849" s="510"/>
      <c r="F849" s="511"/>
      <c r="G849" s="511"/>
      <c r="H849" s="510"/>
      <c r="I849" s="510"/>
      <c r="J849" s="510"/>
      <c r="K849" s="510"/>
      <c r="L849" s="510"/>
      <c r="M849" s="510"/>
      <c r="N849" s="510"/>
      <c r="O849" s="510"/>
    </row>
    <row r="850" spans="1:15">
      <c r="A850" s="318" t="s">
        <v>565</v>
      </c>
      <c r="B850" s="510"/>
      <c r="C850" s="510"/>
      <c r="D850" s="510"/>
      <c r="E850" s="510"/>
      <c r="F850" s="511"/>
      <c r="G850" s="511"/>
      <c r="H850" s="510"/>
      <c r="I850" s="510"/>
      <c r="J850" s="510"/>
      <c r="K850" s="510"/>
      <c r="L850" s="510"/>
      <c r="M850" s="510"/>
      <c r="N850" s="510"/>
      <c r="O850" s="510"/>
    </row>
    <row r="851" spans="1:15">
      <c r="A851" s="318" t="s">
        <v>566</v>
      </c>
      <c r="B851" s="510"/>
      <c r="C851" s="510"/>
      <c r="D851" s="510"/>
      <c r="E851" s="510"/>
      <c r="F851" s="511"/>
      <c r="G851" s="511"/>
      <c r="H851" s="510"/>
      <c r="I851" s="510"/>
      <c r="J851" s="510"/>
      <c r="K851" s="510"/>
      <c r="L851" s="510"/>
      <c r="M851" s="510"/>
      <c r="N851" s="510"/>
      <c r="O851" s="510"/>
    </row>
    <row r="852" spans="1:15">
      <c r="A852" s="323" t="s">
        <v>567</v>
      </c>
      <c r="B852" s="510"/>
      <c r="C852" s="510"/>
      <c r="D852" s="510"/>
      <c r="E852" s="510"/>
      <c r="F852" s="511"/>
      <c r="G852" s="511"/>
      <c r="H852" s="510"/>
      <c r="I852" s="510"/>
      <c r="J852" s="510"/>
      <c r="K852" s="510"/>
      <c r="L852" s="510"/>
      <c r="M852" s="510"/>
      <c r="N852" s="510"/>
      <c r="O852" s="510"/>
    </row>
    <row r="853" spans="1:15" s="216" customFormat="1">
      <c r="A853" s="323" t="s">
        <v>568</v>
      </c>
      <c r="B853" s="510"/>
      <c r="C853" s="510"/>
      <c r="D853" s="510"/>
      <c r="E853" s="510"/>
      <c r="F853" s="511"/>
      <c r="G853" s="511"/>
      <c r="H853" s="510"/>
      <c r="I853" s="510"/>
      <c r="J853" s="510"/>
      <c r="K853" s="510"/>
      <c r="L853" s="510"/>
      <c r="M853" s="510"/>
      <c r="N853" s="510"/>
      <c r="O853" s="510"/>
    </row>
    <row r="854" spans="1:15">
      <c r="A854" s="318" t="s">
        <v>457</v>
      </c>
      <c r="B854" s="510"/>
      <c r="C854" s="510"/>
      <c r="D854" s="510"/>
      <c r="E854" s="510"/>
      <c r="F854" s="511"/>
      <c r="G854" s="511"/>
      <c r="H854" s="510"/>
      <c r="I854" s="510"/>
      <c r="J854" s="510"/>
      <c r="K854" s="510"/>
      <c r="L854" s="510"/>
      <c r="M854" s="510"/>
      <c r="N854" s="510"/>
      <c r="O854" s="510"/>
    </row>
    <row r="855" spans="1:15">
      <c r="A855" s="318" t="s">
        <v>569</v>
      </c>
      <c r="B855" s="510"/>
      <c r="C855" s="510"/>
      <c r="D855" s="510"/>
      <c r="E855" s="510"/>
      <c r="F855" s="510"/>
      <c r="G855" s="510"/>
      <c r="H855" s="510"/>
      <c r="I855" s="510"/>
      <c r="J855" s="510"/>
      <c r="K855" s="510"/>
      <c r="L855" s="510"/>
      <c r="M855" s="510"/>
      <c r="N855" s="510"/>
      <c r="O855" s="510"/>
    </row>
    <row r="856" spans="1:15">
      <c r="A856" s="319" t="s">
        <v>570</v>
      </c>
      <c r="B856" s="512"/>
      <c r="C856" s="512"/>
      <c r="D856" s="512"/>
      <c r="E856" s="512"/>
      <c r="F856" s="512"/>
      <c r="G856" s="512"/>
      <c r="H856" s="512"/>
      <c r="I856" s="512"/>
      <c r="J856" s="512"/>
      <c r="K856" s="512"/>
      <c r="L856" s="512"/>
      <c r="M856" s="512"/>
      <c r="N856" s="512"/>
      <c r="O856" s="512"/>
    </row>
    <row r="857" spans="1:15">
      <c r="A857" s="317"/>
      <c r="B857" s="322"/>
      <c r="C857" s="322"/>
      <c r="D857" s="322"/>
      <c r="E857" s="322"/>
      <c r="F857" s="322"/>
      <c r="G857" s="322"/>
      <c r="H857" s="322"/>
      <c r="I857" s="322"/>
      <c r="J857" s="216"/>
      <c r="K857" s="216"/>
      <c r="L857" s="322"/>
      <c r="M857" s="322"/>
      <c r="N857" s="322"/>
      <c r="O857" s="322"/>
    </row>
    <row r="858" spans="1:15">
      <c r="A858" s="317" t="s">
        <v>571</v>
      </c>
      <c r="B858" s="316">
        <f t="shared" ref="B858:K858" si="88">SUM(B859:B863)</f>
        <v>0</v>
      </c>
      <c r="C858" s="316">
        <f t="shared" si="88"/>
        <v>0</v>
      </c>
      <c r="D858" s="316">
        <f t="shared" si="88"/>
        <v>0</v>
      </c>
      <c r="E858" s="316">
        <f t="shared" si="88"/>
        <v>0</v>
      </c>
      <c r="F858" s="321">
        <f t="shared" si="88"/>
        <v>0</v>
      </c>
      <c r="G858" s="321">
        <f t="shared" si="88"/>
        <v>0</v>
      </c>
      <c r="H858" s="316">
        <f t="shared" si="88"/>
        <v>0</v>
      </c>
      <c r="I858" s="316">
        <f t="shared" si="88"/>
        <v>0</v>
      </c>
      <c r="J858" s="316">
        <f t="shared" si="88"/>
        <v>0</v>
      </c>
      <c r="K858" s="316">
        <f t="shared" si="88"/>
        <v>0</v>
      </c>
      <c r="L858" s="316">
        <f>SUM(L859:L863)</f>
        <v>0</v>
      </c>
      <c r="M858" s="316">
        <f>SUM(M859:M863)</f>
        <v>0</v>
      </c>
      <c r="N858" s="316">
        <f>SUM(N859:N863)</f>
        <v>0</v>
      </c>
      <c r="O858" s="316">
        <f>SUM(O859:O863)</f>
        <v>0</v>
      </c>
    </row>
    <row r="859" spans="1:15">
      <c r="A859" s="318" t="s">
        <v>572</v>
      </c>
      <c r="B859" s="510"/>
      <c r="C859" s="510"/>
      <c r="D859" s="510"/>
      <c r="E859" s="510"/>
      <c r="F859" s="511"/>
      <c r="G859" s="511"/>
      <c r="H859" s="510"/>
      <c r="I859" s="510"/>
      <c r="J859" s="510"/>
      <c r="K859" s="510"/>
      <c r="L859" s="510"/>
      <c r="M859" s="510"/>
      <c r="N859" s="510"/>
      <c r="O859" s="510"/>
    </row>
    <row r="860" spans="1:15" s="216" customFormat="1">
      <c r="A860" s="318" t="s">
        <v>573</v>
      </c>
      <c r="B860" s="510"/>
      <c r="C860" s="510"/>
      <c r="D860" s="510"/>
      <c r="E860" s="510"/>
      <c r="F860" s="511"/>
      <c r="G860" s="511"/>
      <c r="H860" s="510"/>
      <c r="I860" s="510"/>
      <c r="J860" s="510"/>
      <c r="K860" s="510"/>
      <c r="L860" s="510"/>
      <c r="M860" s="510"/>
      <c r="N860" s="510"/>
      <c r="O860" s="510"/>
    </row>
    <row r="861" spans="1:15">
      <c r="A861" s="318" t="s">
        <v>574</v>
      </c>
      <c r="B861" s="510"/>
      <c r="C861" s="510"/>
      <c r="D861" s="510"/>
      <c r="E861" s="510"/>
      <c r="F861" s="511"/>
      <c r="G861" s="511"/>
      <c r="H861" s="510"/>
      <c r="I861" s="510"/>
      <c r="J861" s="510"/>
      <c r="K861" s="510"/>
      <c r="L861" s="510"/>
      <c r="M861" s="510"/>
      <c r="N861" s="510"/>
      <c r="O861" s="510"/>
    </row>
    <row r="862" spans="1:15">
      <c r="A862" s="318" t="s">
        <v>575</v>
      </c>
      <c r="B862" s="510"/>
      <c r="C862" s="510"/>
      <c r="D862" s="510"/>
      <c r="E862" s="510"/>
      <c r="F862" s="511"/>
      <c r="G862" s="511"/>
      <c r="H862" s="510"/>
      <c r="I862" s="510"/>
      <c r="J862" s="510"/>
      <c r="K862" s="510"/>
      <c r="L862" s="510"/>
      <c r="M862" s="510"/>
      <c r="N862" s="510"/>
      <c r="O862" s="510"/>
    </row>
    <row r="863" spans="1:15">
      <c r="A863" s="319" t="s">
        <v>576</v>
      </c>
      <c r="B863" s="512"/>
      <c r="C863" s="512"/>
      <c r="D863" s="512"/>
      <c r="E863" s="512"/>
      <c r="F863" s="513"/>
      <c r="G863" s="513"/>
      <c r="H863" s="512"/>
      <c r="I863" s="512"/>
      <c r="J863" s="512"/>
      <c r="K863" s="512"/>
      <c r="L863" s="512"/>
      <c r="M863" s="512"/>
      <c r="N863" s="512"/>
      <c r="O863" s="512"/>
    </row>
    <row r="864" spans="1:15">
      <c r="A864" s="317"/>
      <c r="B864" s="322"/>
      <c r="C864" s="322"/>
      <c r="D864" s="322"/>
      <c r="E864" s="322"/>
      <c r="F864" s="322"/>
      <c r="G864" s="322"/>
      <c r="H864" s="322"/>
      <c r="I864" s="322"/>
      <c r="J864" s="216"/>
      <c r="K864" s="216"/>
      <c r="L864" s="322"/>
      <c r="M864" s="322"/>
      <c r="N864" s="322"/>
      <c r="O864" s="322"/>
    </row>
    <row r="865" spans="1:15">
      <c r="A865" s="317" t="s">
        <v>577</v>
      </c>
      <c r="B865" s="316">
        <f t="shared" ref="B865:O865" si="89">SUM(B866:B873)</f>
        <v>0</v>
      </c>
      <c r="C865" s="316">
        <f t="shared" si="89"/>
        <v>0</v>
      </c>
      <c r="D865" s="316">
        <f t="shared" si="89"/>
        <v>0</v>
      </c>
      <c r="E865" s="316">
        <f t="shared" si="89"/>
        <v>0</v>
      </c>
      <c r="F865" s="316">
        <f t="shared" si="89"/>
        <v>0</v>
      </c>
      <c r="G865" s="316">
        <f t="shared" si="89"/>
        <v>0</v>
      </c>
      <c r="H865" s="316">
        <f t="shared" si="89"/>
        <v>0</v>
      </c>
      <c r="I865" s="316">
        <f t="shared" si="89"/>
        <v>0</v>
      </c>
      <c r="J865" s="316">
        <f t="shared" si="89"/>
        <v>0</v>
      </c>
      <c r="K865" s="316">
        <f t="shared" si="89"/>
        <v>0</v>
      </c>
      <c r="L865" s="316">
        <f t="shared" si="89"/>
        <v>0</v>
      </c>
      <c r="M865" s="316">
        <f t="shared" si="89"/>
        <v>0</v>
      </c>
      <c r="N865" s="316">
        <f t="shared" si="89"/>
        <v>0</v>
      </c>
      <c r="O865" s="316">
        <f t="shared" si="89"/>
        <v>0</v>
      </c>
    </row>
    <row r="866" spans="1:15">
      <c r="A866" s="318" t="s">
        <v>578</v>
      </c>
      <c r="B866" s="510"/>
      <c r="C866" s="510"/>
      <c r="D866" s="510"/>
      <c r="E866" s="510"/>
      <c r="F866" s="511"/>
      <c r="G866" s="511"/>
      <c r="H866" s="510"/>
      <c r="I866" s="510"/>
      <c r="J866" s="510"/>
      <c r="K866" s="510"/>
      <c r="L866" s="510"/>
      <c r="M866" s="510"/>
      <c r="N866" s="510"/>
      <c r="O866" s="510"/>
    </row>
    <row r="867" spans="1:15">
      <c r="A867" s="318" t="s">
        <v>579</v>
      </c>
      <c r="B867" s="510"/>
      <c r="C867" s="510"/>
      <c r="D867" s="510"/>
      <c r="E867" s="510"/>
      <c r="F867" s="510"/>
      <c r="G867" s="510"/>
      <c r="H867" s="510"/>
      <c r="I867" s="510"/>
      <c r="J867" s="510"/>
      <c r="K867" s="510"/>
      <c r="L867" s="510"/>
      <c r="M867" s="510"/>
      <c r="N867" s="510"/>
      <c r="O867" s="510"/>
    </row>
    <row r="868" spans="1:15">
      <c r="A868" s="318" t="s">
        <v>580</v>
      </c>
      <c r="B868" s="510"/>
      <c r="C868" s="510"/>
      <c r="D868" s="510"/>
      <c r="E868" s="510"/>
      <c r="F868" s="511"/>
      <c r="G868" s="511"/>
      <c r="H868" s="510"/>
      <c r="I868" s="510"/>
      <c r="J868" s="510"/>
      <c r="K868" s="510"/>
      <c r="L868" s="510"/>
      <c r="M868" s="510"/>
      <c r="N868" s="510"/>
      <c r="O868" s="510"/>
    </row>
    <row r="869" spans="1:15">
      <c r="A869" s="318" t="s">
        <v>581</v>
      </c>
      <c r="B869" s="510"/>
      <c r="C869" s="510"/>
      <c r="D869" s="510"/>
      <c r="E869" s="510"/>
      <c r="F869" s="511"/>
      <c r="G869" s="511"/>
      <c r="H869" s="510"/>
      <c r="I869" s="510"/>
      <c r="J869" s="510"/>
      <c r="K869" s="510"/>
      <c r="L869" s="510"/>
      <c r="M869" s="510"/>
      <c r="N869" s="510"/>
      <c r="O869" s="510"/>
    </row>
    <row r="870" spans="1:15" s="216" customFormat="1">
      <c r="A870" s="318" t="s">
        <v>582</v>
      </c>
      <c r="B870" s="510"/>
      <c r="C870" s="510"/>
      <c r="D870" s="510"/>
      <c r="E870" s="510"/>
      <c r="F870" s="511"/>
      <c r="G870" s="511"/>
      <c r="H870" s="510"/>
      <c r="I870" s="510"/>
      <c r="J870" s="510"/>
      <c r="K870" s="510"/>
      <c r="L870" s="510"/>
      <c r="M870" s="510"/>
      <c r="N870" s="510"/>
      <c r="O870" s="510"/>
    </row>
    <row r="871" spans="1:15">
      <c r="A871" s="318" t="s">
        <v>583</v>
      </c>
      <c r="B871" s="510"/>
      <c r="C871" s="510"/>
      <c r="D871" s="510"/>
      <c r="E871" s="510"/>
      <c r="F871" s="511"/>
      <c r="G871" s="511"/>
      <c r="H871" s="510"/>
      <c r="I871" s="510"/>
      <c r="J871" s="510"/>
      <c r="K871" s="510"/>
      <c r="L871" s="510"/>
      <c r="M871" s="510"/>
      <c r="N871" s="510"/>
      <c r="O871" s="510"/>
    </row>
    <row r="872" spans="1:15">
      <c r="A872" s="318" t="s">
        <v>584</v>
      </c>
      <c r="B872" s="510"/>
      <c r="C872" s="510"/>
      <c r="D872" s="510"/>
      <c r="E872" s="510"/>
      <c r="F872" s="511"/>
      <c r="G872" s="511"/>
      <c r="H872" s="510"/>
      <c r="I872" s="510"/>
      <c r="J872" s="510"/>
      <c r="K872" s="510"/>
      <c r="L872" s="510"/>
      <c r="M872" s="510"/>
      <c r="N872" s="510"/>
      <c r="O872" s="510"/>
    </row>
    <row r="873" spans="1:15">
      <c r="A873" s="319" t="s">
        <v>522</v>
      </c>
      <c r="B873" s="512"/>
      <c r="C873" s="512"/>
      <c r="D873" s="512"/>
      <c r="E873" s="512"/>
      <c r="F873" s="512"/>
      <c r="G873" s="512"/>
      <c r="H873" s="512"/>
      <c r="I873" s="512"/>
      <c r="J873" s="512"/>
      <c r="K873" s="512"/>
      <c r="L873" s="512"/>
      <c r="M873" s="512"/>
      <c r="N873" s="512"/>
      <c r="O873" s="512"/>
    </row>
    <row r="874" spans="1:15">
      <c r="A874" s="317"/>
      <c r="B874" s="322"/>
      <c r="C874" s="322"/>
      <c r="D874" s="322"/>
      <c r="E874" s="322"/>
      <c r="F874" s="322"/>
      <c r="G874" s="322"/>
      <c r="H874" s="322"/>
      <c r="I874" s="322"/>
      <c r="J874" s="216"/>
      <c r="K874" s="216"/>
      <c r="L874" s="322"/>
      <c r="M874" s="322"/>
      <c r="N874" s="322"/>
      <c r="O874" s="322"/>
    </row>
    <row r="875" spans="1:15">
      <c r="A875" s="317" t="s">
        <v>585</v>
      </c>
      <c r="B875" s="316">
        <f t="shared" ref="B875:O875" si="90">SUM(B876:B880)</f>
        <v>0</v>
      </c>
      <c r="C875" s="316">
        <f t="shared" si="90"/>
        <v>0</v>
      </c>
      <c r="D875" s="316">
        <f t="shared" si="90"/>
        <v>0</v>
      </c>
      <c r="E875" s="316">
        <f t="shared" si="90"/>
        <v>0</v>
      </c>
      <c r="F875" s="321">
        <f t="shared" si="90"/>
        <v>0</v>
      </c>
      <c r="G875" s="321">
        <f t="shared" si="90"/>
        <v>0</v>
      </c>
      <c r="H875" s="316">
        <f t="shared" si="90"/>
        <v>0</v>
      </c>
      <c r="I875" s="316">
        <f t="shared" si="90"/>
        <v>0</v>
      </c>
      <c r="J875" s="316">
        <f t="shared" si="90"/>
        <v>0</v>
      </c>
      <c r="K875" s="316">
        <f t="shared" si="90"/>
        <v>0</v>
      </c>
      <c r="L875" s="316">
        <f t="shared" si="90"/>
        <v>0</v>
      </c>
      <c r="M875" s="316">
        <f t="shared" si="90"/>
        <v>0</v>
      </c>
      <c r="N875" s="316">
        <f t="shared" si="90"/>
        <v>0</v>
      </c>
      <c r="O875" s="316">
        <f t="shared" si="90"/>
        <v>0</v>
      </c>
    </row>
    <row r="876" spans="1:15">
      <c r="A876" s="318" t="s">
        <v>586</v>
      </c>
      <c r="B876" s="510"/>
      <c r="C876" s="510"/>
      <c r="D876" s="510"/>
      <c r="E876" s="510"/>
      <c r="F876" s="511"/>
      <c r="G876" s="511"/>
      <c r="H876" s="510"/>
      <c r="I876" s="510"/>
      <c r="J876" s="510"/>
      <c r="K876" s="510"/>
      <c r="L876" s="510"/>
      <c r="M876" s="510"/>
      <c r="N876" s="510"/>
      <c r="O876" s="510"/>
    </row>
    <row r="877" spans="1:15" s="216" customFormat="1">
      <c r="A877" s="318" t="s">
        <v>587</v>
      </c>
      <c r="B877" s="510"/>
      <c r="C877" s="510"/>
      <c r="D877" s="510"/>
      <c r="E877" s="510"/>
      <c r="F877" s="511"/>
      <c r="G877" s="511"/>
      <c r="H877" s="510"/>
      <c r="I877" s="510"/>
      <c r="J877" s="510"/>
      <c r="K877" s="510"/>
      <c r="L877" s="510"/>
      <c r="M877" s="510"/>
      <c r="N877" s="510"/>
      <c r="O877" s="510"/>
    </row>
    <row r="878" spans="1:15">
      <c r="A878" s="318" t="s">
        <v>505</v>
      </c>
      <c r="B878" s="510"/>
      <c r="C878" s="510"/>
      <c r="D878" s="510"/>
      <c r="E878" s="510"/>
      <c r="F878" s="511"/>
      <c r="G878" s="511"/>
      <c r="H878" s="510"/>
      <c r="I878" s="510"/>
      <c r="J878" s="510"/>
      <c r="K878" s="510"/>
      <c r="L878" s="510"/>
      <c r="M878" s="510"/>
      <c r="N878" s="510"/>
      <c r="O878" s="510"/>
    </row>
    <row r="879" spans="1:15">
      <c r="A879" s="318" t="s">
        <v>588</v>
      </c>
      <c r="B879" s="510"/>
      <c r="C879" s="510"/>
      <c r="D879" s="510"/>
      <c r="E879" s="510"/>
      <c r="F879" s="511"/>
      <c r="G879" s="511"/>
      <c r="H879" s="510"/>
      <c r="I879" s="510"/>
      <c r="J879" s="510"/>
      <c r="K879" s="510"/>
      <c r="L879" s="510"/>
      <c r="M879" s="510"/>
      <c r="N879" s="510"/>
      <c r="O879" s="510"/>
    </row>
    <row r="880" spans="1:15">
      <c r="A880" s="319" t="s">
        <v>589</v>
      </c>
      <c r="B880" s="512"/>
      <c r="C880" s="512"/>
      <c r="D880" s="512"/>
      <c r="E880" s="512"/>
      <c r="F880" s="513"/>
      <c r="G880" s="513"/>
      <c r="H880" s="512"/>
      <c r="I880" s="512"/>
      <c r="J880" s="512"/>
      <c r="K880" s="512"/>
      <c r="L880" s="512"/>
      <c r="M880" s="512"/>
      <c r="N880" s="512"/>
      <c r="O880" s="512"/>
    </row>
    <row r="881" spans="1:15">
      <c r="A881" s="317"/>
      <c r="B881" s="322"/>
      <c r="C881" s="322"/>
      <c r="D881" s="322"/>
      <c r="E881" s="322"/>
      <c r="F881" s="322"/>
      <c r="G881" s="322"/>
      <c r="H881" s="322"/>
      <c r="I881" s="322"/>
      <c r="J881" s="216"/>
      <c r="K881" s="216"/>
      <c r="L881" s="322"/>
      <c r="M881" s="322"/>
      <c r="N881" s="322"/>
      <c r="O881" s="322"/>
    </row>
    <row r="882" spans="1:15">
      <c r="A882" s="317" t="s">
        <v>590</v>
      </c>
      <c r="B882" s="316">
        <f t="shared" ref="B882:O882" si="91">SUM(B883:B889)</f>
        <v>0</v>
      </c>
      <c r="C882" s="316">
        <f t="shared" si="91"/>
        <v>0</v>
      </c>
      <c r="D882" s="316">
        <f t="shared" si="91"/>
        <v>0</v>
      </c>
      <c r="E882" s="316">
        <f t="shared" si="91"/>
        <v>0</v>
      </c>
      <c r="F882" s="321">
        <f t="shared" si="91"/>
        <v>0</v>
      </c>
      <c r="G882" s="321">
        <f t="shared" si="91"/>
        <v>0</v>
      </c>
      <c r="H882" s="316">
        <f t="shared" si="91"/>
        <v>0</v>
      </c>
      <c r="I882" s="316">
        <f t="shared" si="91"/>
        <v>0</v>
      </c>
      <c r="J882" s="316">
        <f t="shared" si="91"/>
        <v>0</v>
      </c>
      <c r="K882" s="316">
        <f t="shared" si="91"/>
        <v>0</v>
      </c>
      <c r="L882" s="316">
        <f t="shared" si="91"/>
        <v>0</v>
      </c>
      <c r="M882" s="316">
        <f t="shared" si="91"/>
        <v>0</v>
      </c>
      <c r="N882" s="316">
        <f t="shared" si="91"/>
        <v>0</v>
      </c>
      <c r="O882" s="316">
        <f t="shared" si="91"/>
        <v>0</v>
      </c>
    </row>
    <row r="883" spans="1:15">
      <c r="A883" s="318" t="s">
        <v>517</v>
      </c>
      <c r="B883" s="510"/>
      <c r="C883" s="510"/>
      <c r="D883" s="510"/>
      <c r="E883" s="510"/>
      <c r="F883" s="511"/>
      <c r="G883" s="511"/>
      <c r="H883" s="510"/>
      <c r="I883" s="510"/>
      <c r="J883" s="510"/>
      <c r="K883" s="510"/>
      <c r="L883" s="510"/>
      <c r="M883" s="510"/>
      <c r="N883" s="510"/>
      <c r="O883" s="510"/>
    </row>
    <row r="884" spans="1:15">
      <c r="A884" s="318" t="s">
        <v>591</v>
      </c>
      <c r="B884" s="510"/>
      <c r="C884" s="510"/>
      <c r="D884" s="510"/>
      <c r="E884" s="510"/>
      <c r="F884" s="511"/>
      <c r="G884" s="511"/>
      <c r="H884" s="510"/>
      <c r="I884" s="510"/>
      <c r="J884" s="510"/>
      <c r="K884" s="510"/>
      <c r="L884" s="510"/>
      <c r="M884" s="510"/>
      <c r="N884" s="510"/>
      <c r="O884" s="510"/>
    </row>
    <row r="885" spans="1:15">
      <c r="A885" s="318" t="s">
        <v>592</v>
      </c>
      <c r="B885" s="510"/>
      <c r="C885" s="510"/>
      <c r="D885" s="510"/>
      <c r="E885" s="510"/>
      <c r="F885" s="510"/>
      <c r="G885" s="510"/>
      <c r="H885" s="510"/>
      <c r="I885" s="510"/>
      <c r="J885" s="510"/>
      <c r="K885" s="510"/>
      <c r="L885" s="510"/>
      <c r="M885" s="510"/>
      <c r="N885" s="510"/>
      <c r="O885" s="510"/>
    </row>
    <row r="886" spans="1:15" s="216" customFormat="1">
      <c r="A886" s="318" t="s">
        <v>593</v>
      </c>
      <c r="B886" s="510"/>
      <c r="C886" s="510"/>
      <c r="D886" s="510"/>
      <c r="E886" s="510"/>
      <c r="F886" s="510"/>
      <c r="G886" s="510"/>
      <c r="H886" s="510"/>
      <c r="I886" s="510"/>
      <c r="J886" s="510"/>
      <c r="K886" s="510"/>
      <c r="L886" s="510"/>
      <c r="M886" s="510"/>
      <c r="N886" s="510"/>
      <c r="O886" s="510"/>
    </row>
    <row r="887" spans="1:15">
      <c r="A887" s="318" t="s">
        <v>594</v>
      </c>
      <c r="B887" s="510"/>
      <c r="C887" s="510"/>
      <c r="D887" s="510"/>
      <c r="E887" s="510"/>
      <c r="F887" s="511"/>
      <c r="G887" s="511"/>
      <c r="H887" s="510"/>
      <c r="I887" s="510"/>
      <c r="J887" s="510"/>
      <c r="K887" s="510"/>
      <c r="L887" s="510"/>
      <c r="M887" s="510"/>
      <c r="N887" s="510"/>
      <c r="O887" s="510"/>
    </row>
    <row r="888" spans="1:15">
      <c r="A888" s="318" t="s">
        <v>595</v>
      </c>
      <c r="B888" s="510"/>
      <c r="C888" s="510"/>
      <c r="D888" s="510"/>
      <c r="E888" s="510"/>
      <c r="F888" s="511"/>
      <c r="G888" s="511"/>
      <c r="H888" s="510"/>
      <c r="I888" s="510"/>
      <c r="J888" s="510"/>
      <c r="K888" s="510"/>
      <c r="L888" s="510"/>
      <c r="M888" s="510"/>
      <c r="N888" s="510"/>
      <c r="O888" s="510"/>
    </row>
    <row r="889" spans="1:15">
      <c r="A889" s="319" t="s">
        <v>596</v>
      </c>
      <c r="B889" s="512"/>
      <c r="C889" s="512"/>
      <c r="D889" s="512"/>
      <c r="E889" s="512"/>
      <c r="F889" s="513"/>
      <c r="G889" s="513"/>
      <c r="H889" s="512"/>
      <c r="I889" s="512"/>
      <c r="J889" s="512"/>
      <c r="K889" s="512"/>
      <c r="L889" s="512"/>
      <c r="M889" s="512"/>
      <c r="N889" s="512"/>
      <c r="O889" s="512"/>
    </row>
    <row r="890" spans="1:15">
      <c r="A890" s="317"/>
      <c r="B890" s="322"/>
      <c r="C890" s="322"/>
      <c r="D890" s="322"/>
      <c r="E890" s="322"/>
      <c r="F890" s="322"/>
      <c r="G890" s="322"/>
      <c r="H890" s="322"/>
      <c r="I890" s="322"/>
      <c r="J890" s="216"/>
      <c r="K890" s="216"/>
      <c r="L890" s="322"/>
      <c r="M890" s="322"/>
      <c r="N890" s="322"/>
      <c r="O890" s="322"/>
    </row>
    <row r="891" spans="1:15">
      <c r="A891" s="317" t="s">
        <v>597</v>
      </c>
      <c r="B891" s="316">
        <f t="shared" ref="B891:O891" si="92">SUM(B892:B904)</f>
        <v>0</v>
      </c>
      <c r="C891" s="316">
        <f t="shared" si="92"/>
        <v>0</v>
      </c>
      <c r="D891" s="316">
        <f t="shared" si="92"/>
        <v>0</v>
      </c>
      <c r="E891" s="316">
        <f t="shared" si="92"/>
        <v>0</v>
      </c>
      <c r="F891" s="321">
        <f t="shared" si="92"/>
        <v>0</v>
      </c>
      <c r="G891" s="321">
        <f t="shared" si="92"/>
        <v>0</v>
      </c>
      <c r="H891" s="316">
        <f t="shared" si="92"/>
        <v>0</v>
      </c>
      <c r="I891" s="316">
        <f t="shared" si="92"/>
        <v>0</v>
      </c>
      <c r="J891" s="316">
        <f t="shared" si="92"/>
        <v>0</v>
      </c>
      <c r="K891" s="316">
        <f t="shared" si="92"/>
        <v>0</v>
      </c>
      <c r="L891" s="316">
        <f t="shared" si="92"/>
        <v>0</v>
      </c>
      <c r="M891" s="316">
        <f t="shared" si="92"/>
        <v>0</v>
      </c>
      <c r="N891" s="316">
        <f t="shared" si="92"/>
        <v>0</v>
      </c>
      <c r="O891" s="316">
        <f t="shared" si="92"/>
        <v>0</v>
      </c>
    </row>
    <row r="892" spans="1:15">
      <c r="A892" s="318" t="s">
        <v>598</v>
      </c>
      <c r="B892" s="510"/>
      <c r="C892" s="510"/>
      <c r="D892" s="510"/>
      <c r="E892" s="510"/>
      <c r="F892" s="510"/>
      <c r="G892" s="510"/>
      <c r="H892" s="510"/>
      <c r="I892" s="510"/>
      <c r="J892" s="510"/>
      <c r="K892" s="510"/>
      <c r="L892" s="510"/>
      <c r="M892" s="510"/>
      <c r="N892" s="510"/>
      <c r="O892" s="510"/>
    </row>
    <row r="893" spans="1:15">
      <c r="A893" s="318" t="s">
        <v>599</v>
      </c>
      <c r="B893" s="510"/>
      <c r="C893" s="510"/>
      <c r="D893" s="510"/>
      <c r="E893" s="510"/>
      <c r="F893" s="510"/>
      <c r="G893" s="510"/>
      <c r="H893" s="510"/>
      <c r="I893" s="510"/>
      <c r="J893" s="510"/>
      <c r="K893" s="510"/>
      <c r="L893" s="510"/>
      <c r="M893" s="510"/>
      <c r="N893" s="510"/>
      <c r="O893" s="510"/>
    </row>
    <row r="894" spans="1:15">
      <c r="A894" s="318" t="s">
        <v>600</v>
      </c>
      <c r="B894" s="510"/>
      <c r="C894" s="510"/>
      <c r="D894" s="510"/>
      <c r="E894" s="510"/>
      <c r="F894" s="511"/>
      <c r="G894" s="511"/>
      <c r="H894" s="510"/>
      <c r="I894" s="510"/>
      <c r="J894" s="510"/>
      <c r="K894" s="510"/>
      <c r="L894" s="510"/>
      <c r="M894" s="510"/>
      <c r="N894" s="510"/>
      <c r="O894" s="510"/>
    </row>
    <row r="895" spans="1:15">
      <c r="A895" s="318" t="s">
        <v>601</v>
      </c>
      <c r="B895" s="510"/>
      <c r="C895" s="510"/>
      <c r="D895" s="510"/>
      <c r="E895" s="510"/>
      <c r="F895" s="511"/>
      <c r="G895" s="511"/>
      <c r="H895" s="510"/>
      <c r="I895" s="510"/>
      <c r="J895" s="510"/>
      <c r="K895" s="510"/>
      <c r="L895" s="510"/>
      <c r="M895" s="510"/>
      <c r="N895" s="510"/>
      <c r="O895" s="510"/>
    </row>
    <row r="896" spans="1:15">
      <c r="A896" s="318" t="s">
        <v>546</v>
      </c>
      <c r="B896" s="510"/>
      <c r="C896" s="510"/>
      <c r="D896" s="510"/>
      <c r="E896" s="510"/>
      <c r="F896" s="511"/>
      <c r="G896" s="511"/>
      <c r="H896" s="510"/>
      <c r="I896" s="510"/>
      <c r="J896" s="510"/>
      <c r="K896" s="510"/>
      <c r="L896" s="510"/>
      <c r="M896" s="510"/>
      <c r="N896" s="510"/>
      <c r="O896" s="510"/>
    </row>
    <row r="897" spans="1:15">
      <c r="A897" s="318" t="s">
        <v>602</v>
      </c>
      <c r="B897" s="510"/>
      <c r="C897" s="510"/>
      <c r="D897" s="510"/>
      <c r="E897" s="510"/>
      <c r="F897" s="511"/>
      <c r="G897" s="511"/>
      <c r="H897" s="510"/>
      <c r="I897" s="510"/>
      <c r="J897" s="510"/>
      <c r="K897" s="510"/>
      <c r="L897" s="510"/>
      <c r="M897" s="510"/>
      <c r="N897" s="510"/>
      <c r="O897" s="510"/>
    </row>
    <row r="898" spans="1:15">
      <c r="A898" s="318" t="s">
        <v>603</v>
      </c>
      <c r="B898" s="510"/>
      <c r="C898" s="510"/>
      <c r="D898" s="510"/>
      <c r="E898" s="510"/>
      <c r="F898" s="511"/>
      <c r="G898" s="511"/>
      <c r="H898" s="510"/>
      <c r="I898" s="510"/>
      <c r="J898" s="510"/>
      <c r="K898" s="510"/>
      <c r="L898" s="510"/>
      <c r="M898" s="510"/>
      <c r="N898" s="510"/>
      <c r="O898" s="510"/>
    </row>
    <row r="899" spans="1:15">
      <c r="A899" s="318" t="s">
        <v>604</v>
      </c>
      <c r="B899" s="510"/>
      <c r="C899" s="510"/>
      <c r="D899" s="510"/>
      <c r="E899" s="510"/>
      <c r="F899" s="511"/>
      <c r="G899" s="511"/>
      <c r="H899" s="510"/>
      <c r="I899" s="510"/>
      <c r="J899" s="510"/>
      <c r="K899" s="510"/>
      <c r="L899" s="510"/>
      <c r="M899" s="510"/>
      <c r="N899" s="510"/>
      <c r="O899" s="510"/>
    </row>
    <row r="900" spans="1:15">
      <c r="A900" s="318" t="s">
        <v>605</v>
      </c>
      <c r="B900" s="510"/>
      <c r="C900" s="510"/>
      <c r="D900" s="510"/>
      <c r="E900" s="510"/>
      <c r="F900" s="511"/>
      <c r="G900" s="511"/>
      <c r="H900" s="510"/>
      <c r="I900" s="510"/>
      <c r="J900" s="510"/>
      <c r="K900" s="510"/>
      <c r="L900" s="510"/>
      <c r="M900" s="510"/>
      <c r="N900" s="510"/>
      <c r="O900" s="510"/>
    </row>
    <row r="901" spans="1:15" s="216" customFormat="1">
      <c r="A901" s="318" t="s">
        <v>606</v>
      </c>
      <c r="B901" s="510"/>
      <c r="C901" s="510"/>
      <c r="D901" s="510"/>
      <c r="E901" s="510"/>
      <c r="F901" s="511"/>
      <c r="G901" s="511"/>
      <c r="H901" s="510"/>
      <c r="I901" s="510"/>
      <c r="J901" s="510"/>
      <c r="K901" s="510"/>
      <c r="L901" s="510"/>
      <c r="M901" s="510"/>
      <c r="N901" s="510"/>
      <c r="O901" s="510"/>
    </row>
    <row r="902" spans="1:15">
      <c r="A902" s="318" t="s">
        <v>563</v>
      </c>
      <c r="B902" s="510"/>
      <c r="C902" s="510"/>
      <c r="D902" s="510"/>
      <c r="E902" s="510"/>
      <c r="F902" s="510"/>
      <c r="G902" s="510"/>
      <c r="H902" s="510"/>
      <c r="I902" s="510"/>
      <c r="J902" s="510"/>
      <c r="K902" s="510"/>
      <c r="L902" s="510"/>
      <c r="M902" s="510"/>
      <c r="N902" s="510"/>
      <c r="O902" s="510"/>
    </row>
    <row r="903" spans="1:15">
      <c r="A903" s="318" t="s">
        <v>607</v>
      </c>
      <c r="B903" s="510"/>
      <c r="C903" s="510"/>
      <c r="D903" s="510"/>
      <c r="E903" s="510"/>
      <c r="F903" s="510"/>
      <c r="G903" s="510"/>
      <c r="H903" s="510"/>
      <c r="I903" s="510"/>
      <c r="J903" s="510"/>
      <c r="K903" s="510"/>
      <c r="L903" s="510"/>
      <c r="M903" s="510"/>
      <c r="N903" s="510"/>
      <c r="O903" s="510"/>
    </row>
    <row r="904" spans="1:15">
      <c r="A904" s="319" t="s">
        <v>608</v>
      </c>
      <c r="B904" s="512"/>
      <c r="C904" s="512"/>
      <c r="D904" s="512"/>
      <c r="E904" s="512"/>
      <c r="F904" s="513"/>
      <c r="G904" s="513"/>
      <c r="H904" s="512"/>
      <c r="I904" s="512"/>
      <c r="J904" s="512"/>
      <c r="K904" s="512"/>
      <c r="L904" s="512"/>
      <c r="M904" s="512"/>
      <c r="N904" s="512"/>
      <c r="O904" s="512"/>
    </row>
    <row r="905" spans="1:15">
      <c r="A905" s="317"/>
      <c r="B905" s="322"/>
      <c r="C905" s="322"/>
      <c r="D905" s="322"/>
      <c r="E905" s="322"/>
      <c r="F905" s="322"/>
      <c r="G905" s="322"/>
      <c r="H905" s="322"/>
      <c r="I905" s="322"/>
      <c r="J905" s="216"/>
      <c r="K905" s="216"/>
      <c r="L905" s="322"/>
      <c r="M905" s="322"/>
      <c r="N905" s="322"/>
      <c r="O905" s="322"/>
    </row>
    <row r="906" spans="1:15">
      <c r="A906" s="317" t="s">
        <v>609</v>
      </c>
      <c r="B906" s="316">
        <f t="shared" ref="B906:O906" si="93">SUM(B907:B918)</f>
        <v>0</v>
      </c>
      <c r="C906" s="316">
        <f t="shared" si="93"/>
        <v>0</v>
      </c>
      <c r="D906" s="316">
        <f t="shared" si="93"/>
        <v>0</v>
      </c>
      <c r="E906" s="316">
        <f t="shared" si="93"/>
        <v>0</v>
      </c>
      <c r="F906" s="321">
        <f t="shared" si="93"/>
        <v>0</v>
      </c>
      <c r="G906" s="321">
        <f t="shared" si="93"/>
        <v>0</v>
      </c>
      <c r="H906" s="316">
        <f t="shared" si="93"/>
        <v>0</v>
      </c>
      <c r="I906" s="316">
        <f t="shared" si="93"/>
        <v>0</v>
      </c>
      <c r="J906" s="316">
        <f t="shared" si="93"/>
        <v>0</v>
      </c>
      <c r="K906" s="316">
        <f t="shared" si="93"/>
        <v>0</v>
      </c>
      <c r="L906" s="316">
        <f t="shared" si="93"/>
        <v>0</v>
      </c>
      <c r="M906" s="316">
        <f t="shared" si="93"/>
        <v>0</v>
      </c>
      <c r="N906" s="316">
        <f t="shared" si="93"/>
        <v>0</v>
      </c>
      <c r="O906" s="316">
        <f t="shared" si="93"/>
        <v>0</v>
      </c>
    </row>
    <row r="907" spans="1:15">
      <c r="A907" s="318" t="s">
        <v>610</v>
      </c>
      <c r="B907" s="510"/>
      <c r="C907" s="510"/>
      <c r="D907" s="510"/>
      <c r="E907" s="510"/>
      <c r="F907" s="511"/>
      <c r="G907" s="511"/>
      <c r="H907" s="510"/>
      <c r="I907" s="510"/>
      <c r="J907" s="510"/>
      <c r="K907" s="510"/>
      <c r="L907" s="510"/>
      <c r="M907" s="510"/>
      <c r="N907" s="510"/>
      <c r="O907" s="510"/>
    </row>
    <row r="908" spans="1:15">
      <c r="A908" s="318" t="s">
        <v>611</v>
      </c>
      <c r="B908" s="510"/>
      <c r="C908" s="510"/>
      <c r="D908" s="510"/>
      <c r="E908" s="510"/>
      <c r="F908" s="511"/>
      <c r="G908" s="511"/>
      <c r="H908" s="510"/>
      <c r="I908" s="510"/>
      <c r="J908" s="510"/>
      <c r="K908" s="510"/>
      <c r="L908" s="510"/>
      <c r="M908" s="510"/>
      <c r="N908" s="510"/>
      <c r="O908" s="510"/>
    </row>
    <row r="909" spans="1:15">
      <c r="A909" s="318" t="s">
        <v>612</v>
      </c>
      <c r="B909" s="510"/>
      <c r="C909" s="510"/>
      <c r="D909" s="510"/>
      <c r="E909" s="510"/>
      <c r="F909" s="511"/>
      <c r="G909" s="511"/>
      <c r="H909" s="510"/>
      <c r="I909" s="510"/>
      <c r="J909" s="510"/>
      <c r="K909" s="510"/>
      <c r="L909" s="510"/>
      <c r="M909" s="510"/>
      <c r="N909" s="510"/>
      <c r="O909" s="510"/>
    </row>
    <row r="910" spans="1:15">
      <c r="A910" s="318" t="s">
        <v>613</v>
      </c>
      <c r="B910" s="510"/>
      <c r="C910" s="510"/>
      <c r="D910" s="510"/>
      <c r="E910" s="510"/>
      <c r="F910" s="511"/>
      <c r="G910" s="511"/>
      <c r="H910" s="510"/>
      <c r="I910" s="510"/>
      <c r="J910" s="510"/>
      <c r="K910" s="510"/>
      <c r="L910" s="510"/>
      <c r="M910" s="510"/>
      <c r="N910" s="510"/>
      <c r="O910" s="510"/>
    </row>
    <row r="911" spans="1:15">
      <c r="A911" s="318" t="s">
        <v>614</v>
      </c>
      <c r="B911" s="510"/>
      <c r="C911" s="510"/>
      <c r="D911" s="510"/>
      <c r="E911" s="510"/>
      <c r="F911" s="511"/>
      <c r="G911" s="511"/>
      <c r="H911" s="510"/>
      <c r="I911" s="510"/>
      <c r="J911" s="510"/>
      <c r="K911" s="510"/>
      <c r="L911" s="510"/>
      <c r="M911" s="510"/>
      <c r="N911" s="510"/>
      <c r="O911" s="510"/>
    </row>
    <row r="912" spans="1:15">
      <c r="A912" s="318" t="s">
        <v>615</v>
      </c>
      <c r="B912" s="510"/>
      <c r="C912" s="510"/>
      <c r="D912" s="510"/>
      <c r="E912" s="510"/>
      <c r="F912" s="511"/>
      <c r="G912" s="511"/>
      <c r="H912" s="510"/>
      <c r="I912" s="510"/>
      <c r="J912" s="510"/>
      <c r="K912" s="510"/>
      <c r="L912" s="510"/>
      <c r="M912" s="510"/>
      <c r="N912" s="510"/>
      <c r="O912" s="510"/>
    </row>
    <row r="913" spans="1:15">
      <c r="A913" s="318" t="s">
        <v>616</v>
      </c>
      <c r="B913" s="510"/>
      <c r="C913" s="510"/>
      <c r="D913" s="510"/>
      <c r="E913" s="510"/>
      <c r="F913" s="511"/>
      <c r="G913" s="511"/>
      <c r="H913" s="510"/>
      <c r="I913" s="510"/>
      <c r="J913" s="510"/>
      <c r="K913" s="510"/>
      <c r="L913" s="510"/>
      <c r="M913" s="510"/>
      <c r="N913" s="510"/>
      <c r="O913" s="510"/>
    </row>
    <row r="914" spans="1:15">
      <c r="A914" s="318" t="s">
        <v>617</v>
      </c>
      <c r="B914" s="510"/>
      <c r="C914" s="510"/>
      <c r="D914" s="510"/>
      <c r="E914" s="510"/>
      <c r="F914" s="511"/>
      <c r="G914" s="511"/>
      <c r="H914" s="510"/>
      <c r="I914" s="510"/>
      <c r="J914" s="510"/>
      <c r="K914" s="510"/>
      <c r="L914" s="510"/>
      <c r="M914" s="510"/>
      <c r="N914" s="510"/>
      <c r="O914" s="510"/>
    </row>
    <row r="915" spans="1:15" s="216" customFormat="1">
      <c r="A915" s="318" t="s">
        <v>618</v>
      </c>
      <c r="B915" s="510"/>
      <c r="C915" s="510"/>
      <c r="D915" s="510"/>
      <c r="E915" s="510"/>
      <c r="F915" s="511"/>
      <c r="G915" s="511"/>
      <c r="H915" s="510"/>
      <c r="I915" s="510"/>
      <c r="J915" s="510"/>
      <c r="K915" s="510"/>
      <c r="L915" s="510"/>
      <c r="M915" s="510"/>
      <c r="N915" s="510"/>
      <c r="O915" s="510"/>
    </row>
    <row r="916" spans="1:15">
      <c r="A916" s="318" t="s">
        <v>619</v>
      </c>
      <c r="B916" s="510"/>
      <c r="C916" s="510"/>
      <c r="D916" s="510"/>
      <c r="E916" s="510"/>
      <c r="F916" s="511"/>
      <c r="G916" s="511"/>
      <c r="H916" s="510"/>
      <c r="I916" s="510"/>
      <c r="J916" s="510"/>
      <c r="K916" s="510"/>
      <c r="L916" s="510"/>
      <c r="M916" s="510"/>
      <c r="N916" s="510"/>
      <c r="O916" s="510"/>
    </row>
    <row r="917" spans="1:15">
      <c r="A917" s="318" t="s">
        <v>620</v>
      </c>
      <c r="B917" s="510"/>
      <c r="C917" s="510"/>
      <c r="D917" s="510"/>
      <c r="E917" s="510"/>
      <c r="F917" s="510"/>
      <c r="G917" s="510"/>
      <c r="H917" s="510"/>
      <c r="I917" s="510"/>
      <c r="J917" s="510"/>
      <c r="K917" s="510"/>
      <c r="L917" s="510"/>
      <c r="M917" s="510"/>
      <c r="N917" s="510"/>
      <c r="O917" s="510"/>
    </row>
    <row r="918" spans="1:15">
      <c r="A918" s="319" t="s">
        <v>863</v>
      </c>
      <c r="B918" s="512"/>
      <c r="C918" s="512"/>
      <c r="D918" s="512"/>
      <c r="E918" s="512"/>
      <c r="F918" s="512"/>
      <c r="G918" s="512"/>
      <c r="H918" s="512"/>
      <c r="I918" s="512"/>
      <c r="J918" s="512"/>
      <c r="K918" s="512"/>
      <c r="L918" s="512"/>
      <c r="M918" s="512"/>
      <c r="N918" s="512"/>
      <c r="O918" s="512"/>
    </row>
    <row r="919" spans="1:15">
      <c r="A919" s="324"/>
      <c r="B919" s="322"/>
      <c r="C919" s="322"/>
      <c r="D919" s="322"/>
      <c r="E919" s="322"/>
      <c r="F919" s="322"/>
      <c r="G919" s="322"/>
      <c r="H919" s="322"/>
      <c r="I919" s="322"/>
      <c r="J919" s="216"/>
      <c r="K919" s="216"/>
      <c r="L919" s="322"/>
      <c r="M919" s="322"/>
      <c r="N919" s="322"/>
      <c r="O919" s="322"/>
    </row>
    <row r="920" spans="1:15">
      <c r="A920" s="317" t="s">
        <v>622</v>
      </c>
      <c r="B920" s="316">
        <f t="shared" ref="B920:O920" si="94">SUM(B921:B929)</f>
        <v>0</v>
      </c>
      <c r="C920" s="316">
        <f t="shared" si="94"/>
        <v>0</v>
      </c>
      <c r="D920" s="316">
        <f t="shared" si="94"/>
        <v>0</v>
      </c>
      <c r="E920" s="316">
        <f t="shared" si="94"/>
        <v>0</v>
      </c>
      <c r="F920" s="316">
        <f t="shared" si="94"/>
        <v>0</v>
      </c>
      <c r="G920" s="316">
        <f t="shared" si="94"/>
        <v>0</v>
      </c>
      <c r="H920" s="316">
        <f t="shared" si="94"/>
        <v>0</v>
      </c>
      <c r="I920" s="316">
        <f t="shared" si="94"/>
        <v>0</v>
      </c>
      <c r="J920" s="316">
        <f t="shared" si="94"/>
        <v>0</v>
      </c>
      <c r="K920" s="316">
        <f t="shared" si="94"/>
        <v>0</v>
      </c>
      <c r="L920" s="316">
        <f t="shared" si="94"/>
        <v>0</v>
      </c>
      <c r="M920" s="316">
        <f t="shared" si="94"/>
        <v>0</v>
      </c>
      <c r="N920" s="316">
        <f t="shared" si="94"/>
        <v>0</v>
      </c>
      <c r="O920" s="316">
        <f t="shared" si="94"/>
        <v>0</v>
      </c>
    </row>
    <row r="921" spans="1:15">
      <c r="A921" s="318" t="s">
        <v>623</v>
      </c>
      <c r="B921" s="510"/>
      <c r="C921" s="510"/>
      <c r="D921" s="510"/>
      <c r="E921" s="510"/>
      <c r="F921" s="511"/>
      <c r="G921" s="511"/>
      <c r="H921" s="510"/>
      <c r="I921" s="510"/>
      <c r="J921" s="510"/>
      <c r="K921" s="510"/>
      <c r="L921" s="510"/>
      <c r="M921" s="510"/>
      <c r="N921" s="510"/>
      <c r="O921" s="510"/>
    </row>
    <row r="922" spans="1:15">
      <c r="A922" s="318" t="s">
        <v>624</v>
      </c>
      <c r="B922" s="510"/>
      <c r="C922" s="510"/>
      <c r="D922" s="510"/>
      <c r="E922" s="510"/>
      <c r="F922" s="511"/>
      <c r="G922" s="511"/>
      <c r="H922" s="510"/>
      <c r="I922" s="510"/>
      <c r="J922" s="510"/>
      <c r="K922" s="510"/>
      <c r="L922" s="510"/>
      <c r="M922" s="510"/>
      <c r="N922" s="510"/>
      <c r="O922" s="510"/>
    </row>
    <row r="923" spans="1:15">
      <c r="A923" s="318" t="s">
        <v>618</v>
      </c>
      <c r="B923" s="510"/>
      <c r="C923" s="510"/>
      <c r="D923" s="510"/>
      <c r="E923" s="510"/>
      <c r="F923" s="511"/>
      <c r="G923" s="511"/>
      <c r="H923" s="510"/>
      <c r="I923" s="510"/>
      <c r="J923" s="510"/>
      <c r="K923" s="510"/>
      <c r="L923" s="510"/>
      <c r="M923" s="510"/>
      <c r="N923" s="510"/>
      <c r="O923" s="510"/>
    </row>
    <row r="924" spans="1:15">
      <c r="A924" s="318" t="s">
        <v>586</v>
      </c>
      <c r="B924" s="510"/>
      <c r="C924" s="510"/>
      <c r="D924" s="510"/>
      <c r="E924" s="510"/>
      <c r="F924" s="511"/>
      <c r="G924" s="511"/>
      <c r="H924" s="510"/>
      <c r="I924" s="510"/>
      <c r="J924" s="510"/>
      <c r="K924" s="510"/>
      <c r="L924" s="510"/>
      <c r="M924" s="510"/>
      <c r="N924" s="510"/>
      <c r="O924" s="510"/>
    </row>
    <row r="925" spans="1:15">
      <c r="A925" s="318" t="s">
        <v>625</v>
      </c>
      <c r="B925" s="510"/>
      <c r="C925" s="510"/>
      <c r="D925" s="510"/>
      <c r="E925" s="510"/>
      <c r="F925" s="511"/>
      <c r="G925" s="511"/>
      <c r="H925" s="510"/>
      <c r="I925" s="510"/>
      <c r="J925" s="510"/>
      <c r="K925" s="510"/>
      <c r="L925" s="510"/>
      <c r="M925" s="510"/>
      <c r="N925" s="510"/>
      <c r="O925" s="510"/>
    </row>
    <row r="926" spans="1:15" s="216" customFormat="1">
      <c r="A926" s="318" t="s">
        <v>626</v>
      </c>
      <c r="B926" s="510"/>
      <c r="C926" s="510"/>
      <c r="D926" s="510"/>
      <c r="E926" s="510"/>
      <c r="F926" s="511"/>
      <c r="G926" s="511"/>
      <c r="H926" s="510"/>
      <c r="I926" s="510"/>
      <c r="J926" s="510"/>
      <c r="K926" s="510"/>
      <c r="L926" s="510"/>
      <c r="M926" s="510"/>
      <c r="N926" s="510"/>
      <c r="O926" s="510"/>
    </row>
    <row r="927" spans="1:15">
      <c r="A927" s="318" t="s">
        <v>627</v>
      </c>
      <c r="B927" s="510"/>
      <c r="C927" s="510"/>
      <c r="D927" s="510"/>
      <c r="E927" s="510"/>
      <c r="F927" s="511"/>
      <c r="G927" s="511"/>
      <c r="H927" s="510"/>
      <c r="I927" s="510"/>
      <c r="J927" s="510"/>
      <c r="K927" s="510"/>
      <c r="L927" s="510"/>
      <c r="M927" s="510"/>
      <c r="N927" s="510"/>
      <c r="O927" s="510"/>
    </row>
    <row r="928" spans="1:15">
      <c r="A928" s="318" t="s">
        <v>628</v>
      </c>
      <c r="B928" s="510"/>
      <c r="C928" s="510"/>
      <c r="D928" s="510"/>
      <c r="E928" s="510"/>
      <c r="F928" s="511"/>
      <c r="G928" s="511"/>
      <c r="H928" s="510"/>
      <c r="I928" s="510"/>
      <c r="J928" s="510"/>
      <c r="K928" s="510"/>
      <c r="L928" s="510"/>
      <c r="M928" s="510"/>
      <c r="N928" s="510"/>
      <c r="O928" s="510"/>
    </row>
    <row r="929" spans="1:15">
      <c r="A929" s="319" t="s">
        <v>629</v>
      </c>
      <c r="B929" s="512"/>
      <c r="C929" s="512"/>
      <c r="D929" s="512"/>
      <c r="E929" s="512"/>
      <c r="F929" s="513"/>
      <c r="G929" s="513"/>
      <c r="H929" s="512"/>
      <c r="I929" s="512"/>
      <c r="J929" s="512"/>
      <c r="K929" s="512"/>
      <c r="L929" s="512"/>
      <c r="M929" s="512"/>
      <c r="N929" s="512"/>
      <c r="O929" s="512"/>
    </row>
    <row r="930" spans="1:15">
      <c r="A930" s="317"/>
      <c r="B930" s="322"/>
      <c r="C930" s="322"/>
      <c r="D930" s="322"/>
      <c r="E930" s="322"/>
      <c r="F930" s="322"/>
      <c r="G930" s="322"/>
      <c r="H930" s="322"/>
      <c r="I930" s="322"/>
      <c r="J930" s="216"/>
      <c r="K930" s="216"/>
      <c r="L930" s="322"/>
      <c r="M930" s="322"/>
      <c r="N930" s="322"/>
      <c r="O930" s="322"/>
    </row>
    <row r="931" spans="1:15">
      <c r="A931" s="317" t="s">
        <v>630</v>
      </c>
      <c r="B931" s="316">
        <f t="shared" ref="B931:O931" si="95">SUM(B932:B940)</f>
        <v>0</v>
      </c>
      <c r="C931" s="316">
        <f t="shared" si="95"/>
        <v>0</v>
      </c>
      <c r="D931" s="316">
        <f t="shared" si="95"/>
        <v>0</v>
      </c>
      <c r="E931" s="316">
        <f t="shared" si="95"/>
        <v>0</v>
      </c>
      <c r="F931" s="321">
        <f t="shared" si="95"/>
        <v>0</v>
      </c>
      <c r="G931" s="321">
        <f t="shared" si="95"/>
        <v>0</v>
      </c>
      <c r="H931" s="316">
        <f t="shared" si="95"/>
        <v>0</v>
      </c>
      <c r="I931" s="316">
        <f t="shared" si="95"/>
        <v>0</v>
      </c>
      <c r="J931" s="316">
        <f t="shared" si="95"/>
        <v>0</v>
      </c>
      <c r="K931" s="316">
        <f t="shared" si="95"/>
        <v>0</v>
      </c>
      <c r="L931" s="316">
        <f t="shared" si="95"/>
        <v>0</v>
      </c>
      <c r="M931" s="316">
        <f t="shared" si="95"/>
        <v>0</v>
      </c>
      <c r="N931" s="316">
        <f t="shared" si="95"/>
        <v>0</v>
      </c>
      <c r="O931" s="316">
        <f t="shared" si="95"/>
        <v>0</v>
      </c>
    </row>
    <row r="932" spans="1:15">
      <c r="A932" s="318" t="s">
        <v>573</v>
      </c>
      <c r="B932" s="510"/>
      <c r="C932" s="510"/>
      <c r="D932" s="510"/>
      <c r="E932" s="510"/>
      <c r="F932" s="510"/>
      <c r="G932" s="510"/>
      <c r="H932" s="510"/>
      <c r="I932" s="510"/>
      <c r="J932" s="510"/>
      <c r="K932" s="510"/>
      <c r="L932" s="510"/>
      <c r="M932" s="510"/>
      <c r="N932" s="510"/>
      <c r="O932" s="510"/>
    </row>
    <row r="933" spans="1:15">
      <c r="A933" s="318" t="s">
        <v>631</v>
      </c>
      <c r="B933" s="510"/>
      <c r="C933" s="510"/>
      <c r="D933" s="510"/>
      <c r="E933" s="510"/>
      <c r="F933" s="511"/>
      <c r="G933" s="511"/>
      <c r="H933" s="510"/>
      <c r="I933" s="510"/>
      <c r="J933" s="510"/>
      <c r="K933" s="510"/>
      <c r="L933" s="510"/>
      <c r="M933" s="510"/>
      <c r="N933" s="510"/>
      <c r="O933" s="510"/>
    </row>
    <row r="934" spans="1:15">
      <c r="A934" s="318" t="s">
        <v>632</v>
      </c>
      <c r="B934" s="510"/>
      <c r="C934" s="510"/>
      <c r="D934" s="510"/>
      <c r="E934" s="510"/>
      <c r="F934" s="511"/>
      <c r="G934" s="511"/>
      <c r="H934" s="510"/>
      <c r="I934" s="510"/>
      <c r="J934" s="510"/>
      <c r="K934" s="510"/>
      <c r="L934" s="510"/>
      <c r="M934" s="510"/>
      <c r="N934" s="510"/>
      <c r="O934" s="510"/>
    </row>
    <row r="935" spans="1:15">
      <c r="A935" s="318" t="s">
        <v>633</v>
      </c>
      <c r="B935" s="510"/>
      <c r="C935" s="510"/>
      <c r="D935" s="510"/>
      <c r="E935" s="510"/>
      <c r="F935" s="511"/>
      <c r="G935" s="511"/>
      <c r="H935" s="510"/>
      <c r="I935" s="510"/>
      <c r="J935" s="510"/>
      <c r="K935" s="510"/>
      <c r="L935" s="510"/>
      <c r="M935" s="510"/>
      <c r="N935" s="510"/>
      <c r="O935" s="510"/>
    </row>
    <row r="936" spans="1:15">
      <c r="A936" s="318" t="s">
        <v>513</v>
      </c>
      <c r="B936" s="510"/>
      <c r="C936" s="510"/>
      <c r="D936" s="510"/>
      <c r="E936" s="510"/>
      <c r="F936" s="511"/>
      <c r="G936" s="511"/>
      <c r="H936" s="510"/>
      <c r="I936" s="510"/>
      <c r="J936" s="510"/>
      <c r="K936" s="510"/>
      <c r="L936" s="510"/>
      <c r="M936" s="510"/>
      <c r="N936" s="510"/>
      <c r="O936" s="510"/>
    </row>
    <row r="937" spans="1:15" s="216" customFormat="1">
      <c r="A937" s="318" t="s">
        <v>634</v>
      </c>
      <c r="B937" s="510"/>
      <c r="C937" s="510"/>
      <c r="D937" s="510"/>
      <c r="E937" s="510"/>
      <c r="F937" s="511"/>
      <c r="G937" s="511"/>
      <c r="H937" s="510"/>
      <c r="I937" s="510"/>
      <c r="J937" s="510"/>
      <c r="K937" s="510"/>
      <c r="L937" s="510"/>
      <c r="M937" s="510"/>
      <c r="N937" s="510"/>
      <c r="O937" s="510"/>
    </row>
    <row r="938" spans="1:15" s="216" customFormat="1">
      <c r="A938" s="318" t="s">
        <v>635</v>
      </c>
      <c r="B938" s="510"/>
      <c r="C938" s="510"/>
      <c r="D938" s="510"/>
      <c r="E938" s="510"/>
      <c r="F938" s="511"/>
      <c r="G938" s="511"/>
      <c r="H938" s="510"/>
      <c r="I938" s="510"/>
      <c r="J938" s="510"/>
      <c r="K938" s="510"/>
      <c r="L938" s="510"/>
      <c r="M938" s="510"/>
      <c r="N938" s="510"/>
      <c r="O938" s="510"/>
    </row>
    <row r="939" spans="1:15">
      <c r="A939" s="318" t="s">
        <v>636</v>
      </c>
      <c r="B939" s="510"/>
      <c r="C939" s="510"/>
      <c r="D939" s="510"/>
      <c r="E939" s="510"/>
      <c r="F939" s="511"/>
      <c r="G939" s="511"/>
      <c r="H939" s="510"/>
      <c r="I939" s="510"/>
      <c r="J939" s="510"/>
      <c r="K939" s="510"/>
      <c r="L939" s="510"/>
      <c r="M939" s="510"/>
      <c r="N939" s="510"/>
      <c r="O939" s="510"/>
    </row>
    <row r="940" spans="1:15">
      <c r="A940" s="319" t="s">
        <v>637</v>
      </c>
      <c r="B940" s="512"/>
      <c r="C940" s="512"/>
      <c r="D940" s="512"/>
      <c r="E940" s="512"/>
      <c r="F940" s="513"/>
      <c r="G940" s="513"/>
      <c r="H940" s="512"/>
      <c r="I940" s="512"/>
      <c r="J940" s="512"/>
      <c r="K940" s="512"/>
      <c r="L940" s="512"/>
      <c r="M940" s="512"/>
      <c r="N940" s="512"/>
      <c r="O940" s="512"/>
    </row>
    <row r="941" spans="1:15">
      <c r="A941" s="317"/>
      <c r="B941" s="322"/>
      <c r="C941" s="322"/>
      <c r="D941" s="322"/>
      <c r="E941" s="322"/>
      <c r="F941" s="322"/>
      <c r="G941" s="322"/>
      <c r="H941" s="322"/>
      <c r="I941" s="322"/>
      <c r="J941" s="322"/>
      <c r="K941" s="322"/>
      <c r="L941" s="322"/>
      <c r="M941" s="322"/>
      <c r="N941" s="322"/>
      <c r="O941" s="322"/>
    </row>
    <row r="942" spans="1:15">
      <c r="A942" s="317" t="s">
        <v>638</v>
      </c>
      <c r="B942" s="316">
        <f>SUM(B943)</f>
        <v>0</v>
      </c>
      <c r="C942" s="316">
        <f t="shared" ref="C942:O942" si="96">SUM(C943)</f>
        <v>0</v>
      </c>
      <c r="D942" s="316">
        <f t="shared" si="96"/>
        <v>0</v>
      </c>
      <c r="E942" s="316">
        <f t="shared" si="96"/>
        <v>0</v>
      </c>
      <c r="F942" s="316">
        <f t="shared" si="96"/>
        <v>0</v>
      </c>
      <c r="G942" s="316">
        <f>SUM(G943)</f>
        <v>0</v>
      </c>
      <c r="H942" s="316">
        <f t="shared" si="96"/>
        <v>0</v>
      </c>
      <c r="I942" s="316">
        <f t="shared" si="96"/>
        <v>0</v>
      </c>
      <c r="J942" s="316">
        <f t="shared" si="96"/>
        <v>0</v>
      </c>
      <c r="K942" s="316">
        <f t="shared" si="96"/>
        <v>0</v>
      </c>
      <c r="L942" s="316">
        <f t="shared" si="96"/>
        <v>0</v>
      </c>
      <c r="M942" s="316">
        <f t="shared" si="96"/>
        <v>0</v>
      </c>
      <c r="N942" s="316">
        <f t="shared" si="96"/>
        <v>0</v>
      </c>
      <c r="O942" s="316">
        <f t="shared" si="96"/>
        <v>0</v>
      </c>
    </row>
    <row r="943" spans="1:15">
      <c r="A943" s="319" t="s">
        <v>639</v>
      </c>
      <c r="B943" s="512"/>
      <c r="C943" s="512"/>
      <c r="D943" s="512"/>
      <c r="E943" s="512"/>
      <c r="F943" s="512"/>
      <c r="G943" s="512"/>
      <c r="H943" s="512"/>
      <c r="I943" s="512"/>
      <c r="J943" s="512"/>
      <c r="K943" s="512"/>
      <c r="L943" s="512"/>
      <c r="M943" s="512"/>
      <c r="N943" s="512"/>
      <c r="O943" s="512"/>
    </row>
    <row r="944" spans="1:15">
      <c r="A944" s="318"/>
      <c r="B944" s="325"/>
      <c r="C944" s="325"/>
      <c r="D944" s="325"/>
      <c r="E944" s="325"/>
      <c r="F944" s="325"/>
      <c r="G944" s="325"/>
      <c r="H944" s="325"/>
      <c r="I944" s="325"/>
      <c r="J944" s="325"/>
      <c r="K944" s="325"/>
      <c r="L944" s="325"/>
      <c r="M944" s="325"/>
      <c r="N944" s="325"/>
      <c r="O944" s="325"/>
    </row>
    <row r="945" spans="1:15">
      <c r="A945" s="317" t="s">
        <v>640</v>
      </c>
      <c r="B945" s="322">
        <f t="shared" ref="B945:O945" si="97">SUM(B946:B951)</f>
        <v>0</v>
      </c>
      <c r="C945" s="322">
        <f t="shared" si="97"/>
        <v>0</v>
      </c>
      <c r="D945" s="316">
        <f t="shared" si="97"/>
        <v>0</v>
      </c>
      <c r="E945" s="316">
        <f t="shared" si="97"/>
        <v>0</v>
      </c>
      <c r="F945" s="316">
        <f t="shared" si="97"/>
        <v>0</v>
      </c>
      <c r="G945" s="322">
        <f t="shared" si="97"/>
        <v>0</v>
      </c>
      <c r="H945" s="322">
        <f t="shared" si="97"/>
        <v>0</v>
      </c>
      <c r="I945" s="322">
        <f t="shared" si="97"/>
        <v>0</v>
      </c>
      <c r="J945" s="322">
        <f t="shared" si="97"/>
        <v>0</v>
      </c>
      <c r="K945" s="322">
        <f t="shared" si="97"/>
        <v>0</v>
      </c>
      <c r="L945" s="322">
        <f t="shared" si="97"/>
        <v>0</v>
      </c>
      <c r="M945" s="322">
        <f t="shared" si="97"/>
        <v>0</v>
      </c>
      <c r="N945" s="322">
        <f t="shared" si="97"/>
        <v>0</v>
      </c>
      <c r="O945" s="322">
        <f t="shared" si="97"/>
        <v>0</v>
      </c>
    </row>
    <row r="946" spans="1:15">
      <c r="A946" s="318" t="s">
        <v>619</v>
      </c>
      <c r="B946" s="329"/>
      <c r="C946" s="329"/>
      <c r="D946" s="325"/>
      <c r="E946" s="325"/>
      <c r="F946" s="325"/>
      <c r="G946" s="325"/>
      <c r="H946" s="325"/>
      <c r="I946" s="325"/>
      <c r="J946" s="325"/>
      <c r="K946" s="325"/>
      <c r="L946" s="325"/>
      <c r="M946" s="325"/>
      <c r="N946" s="325"/>
      <c r="O946" s="325"/>
    </row>
    <row r="947" spans="1:15">
      <c r="A947" s="318" t="s">
        <v>641</v>
      </c>
      <c r="B947" s="329"/>
      <c r="C947" s="329"/>
      <c r="D947" s="325"/>
      <c r="E947" s="325"/>
      <c r="F947" s="329"/>
      <c r="G947" s="329"/>
      <c r="H947" s="325"/>
      <c r="I947" s="325"/>
      <c r="J947" s="325"/>
      <c r="K947" s="325"/>
      <c r="L947" s="325"/>
      <c r="M947" s="325"/>
      <c r="N947" s="325"/>
      <c r="O947" s="325"/>
    </row>
    <row r="948" spans="1:15">
      <c r="A948" s="318" t="s">
        <v>642</v>
      </c>
      <c r="B948" s="329"/>
      <c r="C948" s="329"/>
      <c r="D948" s="325"/>
      <c r="E948" s="325"/>
      <c r="F948" s="329"/>
      <c r="G948" s="329"/>
      <c r="H948" s="325"/>
      <c r="I948" s="325"/>
      <c r="J948" s="325"/>
      <c r="K948" s="325"/>
      <c r="L948" s="325"/>
      <c r="M948" s="325"/>
      <c r="N948" s="325"/>
      <c r="O948" s="325"/>
    </row>
    <row r="949" spans="1:15">
      <c r="A949" s="318" t="s">
        <v>485</v>
      </c>
      <c r="B949" s="329"/>
      <c r="C949" s="329"/>
      <c r="D949" s="325"/>
      <c r="E949" s="325"/>
      <c r="F949" s="329"/>
      <c r="G949" s="329"/>
      <c r="H949" s="325"/>
      <c r="I949" s="325"/>
      <c r="J949" s="325"/>
      <c r="K949" s="325"/>
      <c r="L949" s="325"/>
      <c r="M949" s="325"/>
      <c r="N949" s="325"/>
      <c r="O949" s="325"/>
    </row>
    <row r="950" spans="1:15">
      <c r="A950" s="318" t="s">
        <v>643</v>
      </c>
      <c r="B950" s="329"/>
      <c r="C950" s="329"/>
      <c r="D950" s="325"/>
      <c r="E950" s="325"/>
      <c r="F950" s="329"/>
      <c r="G950" s="329"/>
      <c r="H950" s="325"/>
      <c r="I950" s="325"/>
      <c r="J950" s="325"/>
      <c r="K950" s="325"/>
      <c r="L950" s="325"/>
      <c r="M950" s="325"/>
      <c r="N950" s="325"/>
      <c r="O950" s="325"/>
    </row>
    <row r="951" spans="1:15">
      <c r="A951" s="326" t="s">
        <v>517</v>
      </c>
      <c r="B951" s="332"/>
      <c r="C951" s="332"/>
      <c r="D951" s="333"/>
      <c r="E951" s="333"/>
      <c r="F951" s="332"/>
      <c r="G951" s="332"/>
      <c r="H951" s="333"/>
      <c r="I951" s="333"/>
      <c r="J951" s="333"/>
      <c r="K951" s="333"/>
      <c r="L951" s="333"/>
      <c r="M951" s="333"/>
      <c r="N951" s="333"/>
      <c r="O951" s="333"/>
    </row>
    <row r="952" spans="1:15">
      <c r="A952" s="232" t="s">
        <v>352</v>
      </c>
      <c r="B952" s="327"/>
      <c r="C952" s="327"/>
      <c r="D952" s="328"/>
      <c r="E952" s="328"/>
      <c r="F952" s="788"/>
      <c r="G952" s="788"/>
    </row>
    <row r="953" spans="1:15">
      <c r="A953" s="297" t="s">
        <v>644</v>
      </c>
      <c r="B953" s="327"/>
      <c r="C953" s="327"/>
      <c r="D953" s="327"/>
      <c r="E953" s="327"/>
      <c r="F953" s="327"/>
      <c r="G953" s="327"/>
      <c r="J953" s="327"/>
      <c r="K953" s="327"/>
      <c r="L953" s="327"/>
      <c r="M953" s="327"/>
      <c r="N953" s="327"/>
      <c r="O953" s="327"/>
    </row>
    <row r="956" spans="1:15" s="213" customFormat="1" ht="20.25" customHeight="1">
      <c r="A956" s="327"/>
      <c r="B956" s="217"/>
      <c r="C956" s="217"/>
      <c r="D956" s="217"/>
      <c r="E956" s="217"/>
      <c r="F956" s="217"/>
      <c r="G956" s="217"/>
      <c r="H956" s="327"/>
      <c r="I956" s="327"/>
      <c r="J956" s="217"/>
      <c r="K956" s="217"/>
      <c r="L956" s="217"/>
      <c r="M956" s="217"/>
      <c r="N956" s="217"/>
      <c r="O956" s="217"/>
    </row>
    <row r="957" spans="1:15" s="216" customFormat="1" ht="26.25" customHeight="1">
      <c r="A957" s="779" t="s">
        <v>865</v>
      </c>
      <c r="B957" s="779"/>
      <c r="C957" s="779"/>
      <c r="D957" s="779"/>
      <c r="E957" s="779"/>
      <c r="F957" s="779"/>
      <c r="G957" s="779"/>
      <c r="H957" s="779"/>
      <c r="I957" s="779"/>
      <c r="J957" s="779"/>
      <c r="K957" s="779"/>
      <c r="L957" s="779"/>
      <c r="M957" s="779"/>
      <c r="N957" s="779"/>
      <c r="O957" s="779"/>
    </row>
    <row r="958" spans="1:15" s="216" customFormat="1" ht="30.75" customHeight="1">
      <c r="A958" s="782" t="s">
        <v>864</v>
      </c>
      <c r="B958" s="782"/>
      <c r="C958" s="782"/>
      <c r="D958" s="782"/>
      <c r="E958" s="782"/>
      <c r="F958" s="782"/>
      <c r="G958" s="782"/>
      <c r="H958" s="782"/>
      <c r="I958" s="782"/>
      <c r="J958" s="782"/>
      <c r="K958" s="782"/>
      <c r="L958" s="782"/>
      <c r="M958" s="782"/>
      <c r="N958" s="782"/>
      <c r="O958" s="782"/>
    </row>
    <row r="959" spans="1:15" s="216" customFormat="1" ht="36.75" customHeight="1">
      <c r="A959" s="789" t="s">
        <v>332</v>
      </c>
      <c r="B959" s="791" t="s">
        <v>333</v>
      </c>
      <c r="C959" s="792"/>
      <c r="D959" s="793" t="s">
        <v>334</v>
      </c>
      <c r="E959" s="794"/>
      <c r="F959" s="793" t="s">
        <v>335</v>
      </c>
      <c r="G959" s="794"/>
      <c r="H959" s="793" t="s">
        <v>448</v>
      </c>
      <c r="I959" s="794"/>
      <c r="J959" s="793" t="s">
        <v>337</v>
      </c>
      <c r="K959" s="794"/>
      <c r="L959" s="793" t="s">
        <v>338</v>
      </c>
      <c r="M959" s="794"/>
      <c r="N959" s="793" t="s">
        <v>339</v>
      </c>
      <c r="O959" s="795"/>
    </row>
    <row r="960" spans="1:15" ht="42.75" customHeight="1">
      <c r="A960" s="790"/>
      <c r="B960" s="313" t="s">
        <v>340</v>
      </c>
      <c r="C960" s="313" t="s">
        <v>341</v>
      </c>
      <c r="D960" s="313" t="s">
        <v>340</v>
      </c>
      <c r="E960" s="313" t="s">
        <v>341</v>
      </c>
      <c r="F960" s="313" t="s">
        <v>340</v>
      </c>
      <c r="G960" s="313" t="s">
        <v>341</v>
      </c>
      <c r="H960" s="313" t="s">
        <v>340</v>
      </c>
      <c r="I960" s="313" t="s">
        <v>341</v>
      </c>
      <c r="J960" s="313" t="s">
        <v>340</v>
      </c>
      <c r="K960" s="313" t="s">
        <v>341</v>
      </c>
      <c r="L960" s="313" t="s">
        <v>340</v>
      </c>
      <c r="M960" s="314" t="s">
        <v>341</v>
      </c>
      <c r="N960" s="313" t="s">
        <v>340</v>
      </c>
      <c r="O960" s="314" t="s">
        <v>341</v>
      </c>
    </row>
    <row r="961" spans="1:26" ht="17.25" customHeight="1">
      <c r="A961" s="315" t="s">
        <v>11</v>
      </c>
      <c r="B961" s="316">
        <f t="shared" ref="B961:O961" si="98">B962+B978+B996+B1012+B1027+B1044+B1059+B1065+B1076+B1086+B1098+B1105+B1115+B1122+B1131+B1146+B1160+B1171+B1182+B1185</f>
        <v>0</v>
      </c>
      <c r="C961" s="316">
        <f t="shared" si="98"/>
        <v>0</v>
      </c>
      <c r="D961" s="316">
        <f t="shared" si="98"/>
        <v>0</v>
      </c>
      <c r="E961" s="316">
        <f t="shared" si="98"/>
        <v>0</v>
      </c>
      <c r="F961" s="316">
        <f t="shared" si="98"/>
        <v>0</v>
      </c>
      <c r="G961" s="316">
        <f t="shared" si="98"/>
        <v>0</v>
      </c>
      <c r="H961" s="316">
        <f t="shared" si="98"/>
        <v>0</v>
      </c>
      <c r="I961" s="316">
        <f t="shared" si="98"/>
        <v>0</v>
      </c>
      <c r="J961" s="316">
        <f>J962+J978+J996+J1012+J1027+J1044+J1059+J1065+J1076+J1086+J1098+J1105+J1115+J1122+J1131+J1146+J1160+J1171+J1182+J1185</f>
        <v>0</v>
      </c>
      <c r="K961" s="316">
        <f>K962+K978+K996+K1012+K1027+K1044+K1059+K1065+K1076+K1086+K1098+K1105+K1115+K1122+K1131+K1146+K1160+K1171+K1182+K1185</f>
        <v>5</v>
      </c>
      <c r="L961" s="316">
        <f t="shared" si="98"/>
        <v>0</v>
      </c>
      <c r="M961" s="316">
        <f t="shared" si="98"/>
        <v>0</v>
      </c>
      <c r="N961" s="316">
        <f t="shared" si="98"/>
        <v>0</v>
      </c>
      <c r="O961" s="316">
        <f t="shared" si="98"/>
        <v>0</v>
      </c>
    </row>
    <row r="962" spans="1:26" ht="17.25" customHeight="1">
      <c r="A962" s="317" t="s">
        <v>449</v>
      </c>
      <c r="B962" s="316">
        <f t="shared" ref="B962:O962" si="99">SUM(B963:B976)</f>
        <v>0</v>
      </c>
      <c r="C962" s="316">
        <f t="shared" si="99"/>
        <v>0</v>
      </c>
      <c r="D962" s="316">
        <f t="shared" si="99"/>
        <v>0</v>
      </c>
      <c r="E962" s="316">
        <f t="shared" si="99"/>
        <v>0</v>
      </c>
      <c r="F962" s="316">
        <f t="shared" si="99"/>
        <v>0</v>
      </c>
      <c r="G962" s="316">
        <f t="shared" si="99"/>
        <v>0</v>
      </c>
      <c r="H962" s="316">
        <f t="shared" si="99"/>
        <v>0</v>
      </c>
      <c r="I962" s="316">
        <f t="shared" si="99"/>
        <v>0</v>
      </c>
      <c r="J962" s="316">
        <f t="shared" si="99"/>
        <v>0</v>
      </c>
      <c r="K962" s="316">
        <f t="shared" si="99"/>
        <v>0</v>
      </c>
      <c r="L962" s="316">
        <f t="shared" si="99"/>
        <v>0</v>
      </c>
      <c r="M962" s="316">
        <f t="shared" si="99"/>
        <v>0</v>
      </c>
      <c r="N962" s="316">
        <f t="shared" si="99"/>
        <v>0</v>
      </c>
      <c r="O962" s="316">
        <f t="shared" si="99"/>
        <v>0</v>
      </c>
    </row>
    <row r="963" spans="1:26" ht="17.25" customHeight="1">
      <c r="A963" s="318" t="s">
        <v>450</v>
      </c>
      <c r="B963" s="510"/>
      <c r="C963" s="510"/>
      <c r="D963" s="510"/>
      <c r="E963" s="510"/>
      <c r="F963" s="511"/>
      <c r="G963" s="511"/>
      <c r="H963" s="510"/>
      <c r="I963" s="510"/>
      <c r="J963" s="510"/>
      <c r="K963" s="510"/>
      <c r="L963" s="510"/>
      <c r="M963" s="510"/>
      <c r="N963" s="510"/>
      <c r="O963" s="510"/>
    </row>
    <row r="964" spans="1:26" ht="17.25" customHeight="1">
      <c r="A964" s="318" t="s">
        <v>451</v>
      </c>
      <c r="B964" s="510"/>
      <c r="C964" s="510"/>
      <c r="D964" s="510"/>
      <c r="E964" s="510"/>
      <c r="F964" s="511"/>
      <c r="G964" s="511"/>
      <c r="H964" s="510"/>
      <c r="I964" s="510"/>
      <c r="J964" s="510"/>
      <c r="K964" s="510"/>
      <c r="L964" s="510"/>
      <c r="M964" s="510"/>
      <c r="N964" s="510"/>
      <c r="O964" s="510"/>
    </row>
    <row r="965" spans="1:26" ht="17.25" customHeight="1">
      <c r="A965" s="318" t="s">
        <v>452</v>
      </c>
      <c r="B965" s="510"/>
      <c r="C965" s="510"/>
      <c r="D965" s="510"/>
      <c r="E965" s="510"/>
      <c r="F965" s="511"/>
      <c r="G965" s="511"/>
      <c r="H965" s="510"/>
      <c r="I965" s="510"/>
      <c r="J965" s="510"/>
      <c r="K965" s="510"/>
      <c r="L965" s="510"/>
      <c r="M965" s="510"/>
      <c r="N965" s="510"/>
      <c r="O965" s="510"/>
      <c r="V965" s="787"/>
      <c r="W965" s="787"/>
      <c r="X965" s="787"/>
      <c r="Y965" s="787"/>
      <c r="Z965" s="787"/>
    </row>
    <row r="966" spans="1:26" ht="17.25" customHeight="1">
      <c r="A966" s="318" t="s">
        <v>453</v>
      </c>
      <c r="B966" s="510"/>
      <c r="C966" s="510"/>
      <c r="D966" s="510"/>
      <c r="E966" s="510"/>
      <c r="F966" s="511"/>
      <c r="G966" s="511"/>
      <c r="H966" s="510"/>
      <c r="I966" s="510"/>
      <c r="J966" s="510"/>
      <c r="K966" s="510"/>
      <c r="L966" s="510"/>
      <c r="M966" s="510"/>
      <c r="N966" s="510"/>
      <c r="O966" s="510"/>
    </row>
    <row r="967" spans="1:26" ht="17.25" customHeight="1">
      <c r="A967" s="318" t="s">
        <v>454</v>
      </c>
      <c r="B967" s="510"/>
      <c r="C967" s="510"/>
      <c r="D967" s="510"/>
      <c r="E967" s="510"/>
      <c r="F967" s="511"/>
      <c r="G967" s="511"/>
      <c r="H967" s="510"/>
      <c r="I967" s="510"/>
      <c r="J967" s="510"/>
      <c r="K967" s="510"/>
      <c r="L967" s="510"/>
      <c r="M967" s="510"/>
      <c r="N967" s="510"/>
      <c r="O967" s="510"/>
    </row>
    <row r="968" spans="1:26" ht="17.25" customHeight="1">
      <c r="A968" s="318" t="s">
        <v>455</v>
      </c>
      <c r="B968" s="510"/>
      <c r="C968" s="510"/>
      <c r="D968" s="510"/>
      <c r="E968" s="510"/>
      <c r="F968" s="511"/>
      <c r="G968" s="511"/>
      <c r="H968" s="510"/>
      <c r="I968" s="510"/>
      <c r="J968" s="510"/>
      <c r="K968" s="510"/>
      <c r="L968" s="510"/>
      <c r="M968" s="510"/>
      <c r="N968" s="510"/>
      <c r="O968" s="510"/>
    </row>
    <row r="969" spans="1:26">
      <c r="A969" s="318" t="s">
        <v>456</v>
      </c>
      <c r="B969" s="510"/>
      <c r="C969" s="510"/>
      <c r="D969" s="510"/>
      <c r="E969" s="510"/>
      <c r="F969" s="511"/>
      <c r="G969" s="511"/>
      <c r="H969" s="510"/>
      <c r="I969" s="510"/>
      <c r="J969" s="510"/>
      <c r="K969" s="510"/>
      <c r="L969" s="510"/>
      <c r="M969" s="510"/>
      <c r="N969" s="510"/>
      <c r="O969" s="510"/>
    </row>
    <row r="970" spans="1:26">
      <c r="A970" s="318" t="s">
        <v>457</v>
      </c>
      <c r="B970" s="510"/>
      <c r="C970" s="510"/>
      <c r="D970" s="510"/>
      <c r="E970" s="510"/>
      <c r="F970" s="511"/>
      <c r="G970" s="511"/>
      <c r="H970" s="510"/>
      <c r="I970" s="510"/>
      <c r="J970" s="510"/>
      <c r="K970" s="510"/>
      <c r="L970" s="510"/>
      <c r="M970" s="510"/>
      <c r="N970" s="510"/>
      <c r="O970" s="510"/>
    </row>
    <row r="971" spans="1:26">
      <c r="A971" s="318" t="s">
        <v>458</v>
      </c>
      <c r="B971" s="510"/>
      <c r="C971" s="510"/>
      <c r="D971" s="510"/>
      <c r="E971" s="510"/>
      <c r="F971" s="511"/>
      <c r="G971" s="511"/>
      <c r="H971" s="510"/>
      <c r="I971" s="510"/>
      <c r="J971" s="510"/>
      <c r="K971" s="510"/>
      <c r="L971" s="510"/>
      <c r="M971" s="510"/>
      <c r="N971" s="510"/>
      <c r="O971" s="510"/>
    </row>
    <row r="972" spans="1:26">
      <c r="A972" s="318" t="s">
        <v>459</v>
      </c>
      <c r="B972" s="510"/>
      <c r="C972" s="510"/>
      <c r="D972" s="510"/>
      <c r="E972" s="510"/>
      <c r="F972" s="511"/>
      <c r="G972" s="511"/>
      <c r="H972" s="510"/>
      <c r="I972" s="510"/>
      <c r="J972" s="510"/>
      <c r="K972" s="510"/>
      <c r="L972" s="510"/>
      <c r="M972" s="510"/>
      <c r="N972" s="510"/>
      <c r="O972" s="510"/>
    </row>
    <row r="973" spans="1:26">
      <c r="A973" s="318" t="s">
        <v>460</v>
      </c>
      <c r="B973" s="510"/>
      <c r="C973" s="510"/>
      <c r="D973" s="510"/>
      <c r="E973" s="510"/>
      <c r="F973" s="511"/>
      <c r="G973" s="511"/>
      <c r="H973" s="510"/>
      <c r="I973" s="510"/>
      <c r="J973" s="510"/>
      <c r="K973" s="510"/>
      <c r="L973" s="510"/>
      <c r="M973" s="510"/>
      <c r="N973" s="510"/>
      <c r="O973" s="510"/>
    </row>
    <row r="974" spans="1:26">
      <c r="A974" s="318" t="s">
        <v>461</v>
      </c>
      <c r="B974" s="510"/>
      <c r="C974" s="510"/>
      <c r="D974" s="510"/>
      <c r="E974" s="510"/>
      <c r="F974" s="511"/>
      <c r="G974" s="511"/>
      <c r="H974" s="510"/>
      <c r="I974" s="510"/>
      <c r="J974" s="510"/>
      <c r="K974" s="510"/>
      <c r="L974" s="510"/>
      <c r="M974" s="510"/>
      <c r="N974" s="510"/>
      <c r="O974" s="510"/>
    </row>
    <row r="975" spans="1:26">
      <c r="A975" s="318" t="s">
        <v>462</v>
      </c>
      <c r="B975" s="510"/>
      <c r="C975" s="510"/>
      <c r="D975" s="510"/>
      <c r="E975" s="510"/>
      <c r="F975" s="511"/>
      <c r="G975" s="511"/>
      <c r="H975" s="510"/>
      <c r="I975" s="510"/>
      <c r="J975" s="510"/>
      <c r="K975" s="510"/>
      <c r="L975" s="510"/>
      <c r="M975" s="510"/>
      <c r="N975" s="510"/>
      <c r="O975" s="510"/>
    </row>
    <row r="976" spans="1:26">
      <c r="A976" s="319" t="s">
        <v>463</v>
      </c>
      <c r="B976" s="512"/>
      <c r="C976" s="512"/>
      <c r="D976" s="512"/>
      <c r="E976" s="512"/>
      <c r="F976" s="513"/>
      <c r="G976" s="513"/>
      <c r="H976" s="512"/>
      <c r="I976" s="512"/>
      <c r="J976" s="512"/>
      <c r="K976" s="512"/>
      <c r="L976" s="512"/>
      <c r="M976" s="512"/>
      <c r="N976" s="512"/>
      <c r="O976" s="512"/>
    </row>
    <row r="977" spans="1:15">
      <c r="A977" s="318"/>
      <c r="B977" s="320"/>
      <c r="C977" s="320"/>
      <c r="D977" s="320"/>
      <c r="E977" s="320"/>
      <c r="F977" s="320"/>
      <c r="G977" s="320"/>
      <c r="H977" s="320"/>
      <c r="I977" s="320"/>
      <c r="L977" s="320"/>
      <c r="M977" s="320"/>
      <c r="N977" s="320"/>
      <c r="O977" s="320"/>
    </row>
    <row r="978" spans="1:15">
      <c r="A978" s="317" t="s">
        <v>464</v>
      </c>
      <c r="B978" s="316">
        <f>B979+B980+B981+B982+B983+B984+B985+B986+B987+B988+B989+B990+B991+B992+B993+B994</f>
        <v>0</v>
      </c>
      <c r="C978" s="316">
        <f t="shared" ref="C978:O978" si="100">SUM(C979:C994)</f>
        <v>0</v>
      </c>
      <c r="D978" s="316">
        <f t="shared" si="100"/>
        <v>0</v>
      </c>
      <c r="E978" s="316">
        <f t="shared" si="100"/>
        <v>0</v>
      </c>
      <c r="F978" s="321">
        <f t="shared" si="100"/>
        <v>0</v>
      </c>
      <c r="G978" s="321">
        <f t="shared" si="100"/>
        <v>0</v>
      </c>
      <c r="H978" s="316">
        <f t="shared" si="100"/>
        <v>0</v>
      </c>
      <c r="I978" s="316">
        <f t="shared" si="100"/>
        <v>0</v>
      </c>
      <c r="J978" s="316">
        <f t="shared" si="100"/>
        <v>0</v>
      </c>
      <c r="K978" s="316">
        <f t="shared" si="100"/>
        <v>0</v>
      </c>
      <c r="L978" s="316">
        <f t="shared" si="100"/>
        <v>0</v>
      </c>
      <c r="M978" s="316">
        <f t="shared" si="100"/>
        <v>0</v>
      </c>
      <c r="N978" s="316">
        <f t="shared" si="100"/>
        <v>0</v>
      </c>
      <c r="O978" s="316">
        <f t="shared" si="100"/>
        <v>0</v>
      </c>
    </row>
    <row r="979" spans="1:15">
      <c r="A979" s="318" t="s">
        <v>465</v>
      </c>
      <c r="B979" s="510"/>
      <c r="C979" s="510"/>
      <c r="D979" s="510"/>
      <c r="E979" s="510"/>
      <c r="F979" s="510"/>
      <c r="G979" s="510"/>
      <c r="H979" s="510"/>
      <c r="I979" s="510"/>
      <c r="J979" s="510"/>
      <c r="K979" s="510"/>
      <c r="L979" s="510"/>
      <c r="M979" s="510"/>
      <c r="N979" s="510"/>
      <c r="O979" s="510"/>
    </row>
    <row r="980" spans="1:15">
      <c r="A980" s="318" t="s">
        <v>466</v>
      </c>
      <c r="B980" s="510"/>
      <c r="C980" s="510"/>
      <c r="D980" s="510"/>
      <c r="E980" s="510"/>
      <c r="F980" s="510"/>
      <c r="G980" s="510"/>
      <c r="H980" s="510"/>
      <c r="I980" s="510"/>
      <c r="J980" s="510"/>
      <c r="K980" s="510"/>
      <c r="L980" s="510"/>
      <c r="M980" s="510"/>
      <c r="N980" s="510"/>
      <c r="O980" s="510"/>
    </row>
    <row r="981" spans="1:15">
      <c r="A981" s="318" t="s">
        <v>467</v>
      </c>
      <c r="B981" s="510"/>
      <c r="C981" s="510"/>
      <c r="D981" s="510"/>
      <c r="E981" s="510"/>
      <c r="F981" s="510"/>
      <c r="G981" s="510"/>
      <c r="H981" s="510"/>
      <c r="I981" s="510"/>
      <c r="J981" s="510"/>
      <c r="K981" s="510"/>
      <c r="L981" s="510"/>
      <c r="M981" s="510"/>
      <c r="N981" s="510"/>
      <c r="O981" s="510"/>
    </row>
    <row r="982" spans="1:15">
      <c r="A982" s="318" t="s">
        <v>468</v>
      </c>
      <c r="B982" s="510"/>
      <c r="C982" s="510"/>
      <c r="D982" s="510"/>
      <c r="E982" s="510"/>
      <c r="F982" s="511"/>
      <c r="G982" s="511"/>
      <c r="H982" s="510"/>
      <c r="I982" s="510"/>
      <c r="J982" s="510"/>
      <c r="K982" s="510"/>
      <c r="L982" s="510"/>
      <c r="M982" s="510"/>
      <c r="N982" s="510"/>
      <c r="O982" s="510"/>
    </row>
    <row r="983" spans="1:15">
      <c r="A983" s="318" t="s">
        <v>469</v>
      </c>
      <c r="B983" s="510"/>
      <c r="C983" s="510"/>
      <c r="D983" s="510"/>
      <c r="E983" s="510"/>
      <c r="F983" s="511"/>
      <c r="G983" s="511"/>
      <c r="H983" s="510"/>
      <c r="I983" s="510"/>
      <c r="J983" s="510"/>
      <c r="K983" s="510"/>
      <c r="L983" s="510"/>
      <c r="M983" s="510"/>
      <c r="N983" s="510"/>
      <c r="O983" s="510"/>
    </row>
    <row r="984" spans="1:15">
      <c r="A984" s="318" t="s">
        <v>470</v>
      </c>
      <c r="B984" s="510"/>
      <c r="C984" s="510"/>
      <c r="D984" s="510"/>
      <c r="E984" s="510"/>
      <c r="F984" s="511"/>
      <c r="G984" s="511"/>
      <c r="H984" s="510"/>
      <c r="I984" s="510"/>
      <c r="J984" s="510"/>
      <c r="K984" s="510"/>
      <c r="L984" s="510"/>
      <c r="M984" s="510"/>
      <c r="N984" s="510"/>
      <c r="O984" s="510"/>
    </row>
    <row r="985" spans="1:15">
      <c r="A985" s="318" t="s">
        <v>471</v>
      </c>
      <c r="B985" s="510"/>
      <c r="C985" s="510"/>
      <c r="D985" s="510"/>
      <c r="E985" s="510"/>
      <c r="F985" s="511"/>
      <c r="G985" s="511"/>
      <c r="H985" s="510"/>
      <c r="I985" s="510"/>
      <c r="J985" s="510"/>
      <c r="K985" s="510"/>
      <c r="L985" s="510"/>
      <c r="M985" s="510"/>
      <c r="N985" s="510"/>
      <c r="O985" s="510"/>
    </row>
    <row r="986" spans="1:15">
      <c r="A986" s="318" t="s">
        <v>472</v>
      </c>
      <c r="B986" s="510"/>
      <c r="C986" s="510"/>
      <c r="D986" s="510"/>
      <c r="E986" s="510"/>
      <c r="F986" s="511"/>
      <c r="G986" s="511"/>
      <c r="H986" s="510"/>
      <c r="I986" s="510"/>
      <c r="J986" s="510"/>
      <c r="K986" s="510"/>
      <c r="L986" s="510"/>
      <c r="M986" s="510"/>
      <c r="N986" s="510"/>
      <c r="O986" s="510"/>
    </row>
    <row r="987" spans="1:15">
      <c r="A987" s="318" t="s">
        <v>473</v>
      </c>
      <c r="B987" s="510"/>
      <c r="C987" s="510"/>
      <c r="D987" s="510"/>
      <c r="E987" s="510"/>
      <c r="F987" s="511"/>
      <c r="G987" s="511"/>
      <c r="H987" s="510"/>
      <c r="I987" s="510"/>
      <c r="J987" s="510"/>
      <c r="K987" s="510"/>
      <c r="L987" s="510"/>
      <c r="M987" s="510"/>
      <c r="N987" s="510"/>
      <c r="O987" s="510"/>
    </row>
    <row r="988" spans="1:15">
      <c r="A988" s="318" t="s">
        <v>474</v>
      </c>
      <c r="B988" s="510"/>
      <c r="C988" s="510"/>
      <c r="D988" s="510"/>
      <c r="E988" s="510"/>
      <c r="F988" s="510"/>
      <c r="G988" s="510"/>
      <c r="H988" s="510"/>
      <c r="I988" s="510"/>
      <c r="J988" s="510"/>
      <c r="K988" s="510"/>
      <c r="L988" s="510"/>
      <c r="M988" s="510"/>
      <c r="N988" s="510"/>
      <c r="O988" s="510"/>
    </row>
    <row r="989" spans="1:15">
      <c r="A989" s="318" t="s">
        <v>475</v>
      </c>
      <c r="B989" s="510"/>
      <c r="C989" s="510"/>
      <c r="D989" s="510"/>
      <c r="E989" s="510"/>
      <c r="F989" s="511"/>
      <c r="G989" s="511"/>
      <c r="H989" s="510"/>
      <c r="I989" s="510"/>
      <c r="J989" s="510"/>
      <c r="K989" s="510"/>
      <c r="L989" s="510"/>
      <c r="M989" s="510"/>
      <c r="N989" s="510"/>
      <c r="O989" s="510"/>
    </row>
    <row r="990" spans="1:15">
      <c r="A990" s="318" t="s">
        <v>476</v>
      </c>
      <c r="B990" s="510"/>
      <c r="C990" s="510"/>
      <c r="D990" s="510"/>
      <c r="E990" s="510"/>
      <c r="F990" s="511"/>
      <c r="G990" s="511"/>
      <c r="H990" s="510"/>
      <c r="I990" s="510"/>
      <c r="J990" s="510"/>
      <c r="K990" s="510"/>
      <c r="L990" s="510"/>
      <c r="M990" s="510"/>
      <c r="N990" s="510"/>
      <c r="O990" s="510"/>
    </row>
    <row r="991" spans="1:15" s="216" customFormat="1">
      <c r="A991" s="318" t="s">
        <v>477</v>
      </c>
      <c r="B991" s="510"/>
      <c r="C991" s="510"/>
      <c r="D991" s="510"/>
      <c r="E991" s="510"/>
      <c r="F991" s="511"/>
      <c r="G991" s="511"/>
      <c r="H991" s="510"/>
      <c r="I991" s="510"/>
      <c r="J991" s="510"/>
      <c r="K991" s="510"/>
      <c r="L991" s="510"/>
      <c r="M991" s="510"/>
      <c r="N991" s="510"/>
      <c r="O991" s="510"/>
    </row>
    <row r="992" spans="1:15">
      <c r="A992" s="318" t="s">
        <v>478</v>
      </c>
      <c r="B992" s="510"/>
      <c r="C992" s="510"/>
      <c r="D992" s="510"/>
      <c r="E992" s="510"/>
      <c r="F992" s="511"/>
      <c r="G992" s="511"/>
      <c r="H992" s="510"/>
      <c r="I992" s="510"/>
      <c r="J992" s="510"/>
      <c r="K992" s="510"/>
      <c r="L992" s="510"/>
      <c r="M992" s="510"/>
      <c r="N992" s="510"/>
      <c r="O992" s="510"/>
    </row>
    <row r="993" spans="1:16">
      <c r="A993" s="318" t="s">
        <v>479</v>
      </c>
      <c r="B993" s="510"/>
      <c r="C993" s="510"/>
      <c r="D993" s="510"/>
      <c r="E993" s="510"/>
      <c r="F993" s="510"/>
      <c r="G993" s="510"/>
      <c r="H993" s="510"/>
      <c r="I993" s="510"/>
      <c r="J993" s="510"/>
      <c r="K993" s="510"/>
      <c r="L993" s="510"/>
      <c r="M993" s="510"/>
      <c r="N993" s="510"/>
      <c r="O993" s="510"/>
    </row>
    <row r="994" spans="1:16">
      <c r="A994" s="319" t="s">
        <v>480</v>
      </c>
      <c r="B994" s="512"/>
      <c r="C994" s="512"/>
      <c r="D994" s="512"/>
      <c r="E994" s="512"/>
      <c r="F994" s="513"/>
      <c r="G994" s="513"/>
      <c r="H994" s="512"/>
      <c r="I994" s="512"/>
      <c r="J994" s="512"/>
      <c r="K994" s="512"/>
      <c r="L994" s="512"/>
      <c r="M994" s="512"/>
      <c r="N994" s="512"/>
      <c r="O994" s="512"/>
    </row>
    <row r="995" spans="1:16">
      <c r="A995" s="317"/>
      <c r="B995" s="322"/>
      <c r="C995" s="322"/>
      <c r="D995" s="322"/>
      <c r="E995" s="322"/>
      <c r="F995" s="322"/>
      <c r="G995" s="322"/>
      <c r="H995" s="322"/>
      <c r="I995" s="322"/>
      <c r="J995" s="216"/>
      <c r="K995" s="216"/>
      <c r="L995" s="322"/>
      <c r="M995" s="322"/>
      <c r="N995" s="322"/>
      <c r="O995" s="322"/>
    </row>
    <row r="996" spans="1:16">
      <c r="A996" s="317" t="s">
        <v>481</v>
      </c>
      <c r="B996" s="316">
        <f t="shared" ref="B996:O996" si="101">SUM(B997:B1010)</f>
        <v>0</v>
      </c>
      <c r="C996" s="316">
        <f t="shared" si="101"/>
        <v>0</v>
      </c>
      <c r="D996" s="316">
        <f t="shared" si="101"/>
        <v>0</v>
      </c>
      <c r="E996" s="316">
        <f t="shared" si="101"/>
        <v>0</v>
      </c>
      <c r="F996" s="321">
        <f t="shared" si="101"/>
        <v>0</v>
      </c>
      <c r="G996" s="321">
        <f t="shared" si="101"/>
        <v>0</v>
      </c>
      <c r="H996" s="316">
        <f t="shared" si="101"/>
        <v>0</v>
      </c>
      <c r="I996" s="316">
        <f t="shared" si="101"/>
        <v>0</v>
      </c>
      <c r="J996" s="316">
        <f t="shared" si="101"/>
        <v>0</v>
      </c>
      <c r="K996" s="316">
        <f t="shared" si="101"/>
        <v>0</v>
      </c>
      <c r="L996" s="316">
        <f t="shared" si="101"/>
        <v>0</v>
      </c>
      <c r="M996" s="316">
        <f t="shared" si="101"/>
        <v>0</v>
      </c>
      <c r="N996" s="316">
        <f t="shared" si="101"/>
        <v>0</v>
      </c>
      <c r="O996" s="316">
        <f t="shared" si="101"/>
        <v>0</v>
      </c>
    </row>
    <row r="997" spans="1:16">
      <c r="A997" s="318" t="s">
        <v>482</v>
      </c>
      <c r="B997" s="510"/>
      <c r="C997" s="510"/>
      <c r="D997" s="510"/>
      <c r="E997" s="510"/>
      <c r="F997" s="511"/>
      <c r="G997" s="511"/>
      <c r="H997" s="510"/>
      <c r="I997" s="510"/>
      <c r="J997" s="510"/>
      <c r="K997" s="510"/>
      <c r="L997" s="510"/>
      <c r="M997" s="510"/>
      <c r="N997" s="510"/>
      <c r="O997" s="510"/>
    </row>
    <row r="998" spans="1:16">
      <c r="A998" s="318" t="s">
        <v>483</v>
      </c>
      <c r="B998" s="510"/>
      <c r="C998" s="510"/>
      <c r="D998" s="510"/>
      <c r="E998" s="510"/>
      <c r="F998" s="510"/>
      <c r="G998" s="510"/>
      <c r="H998" s="510"/>
      <c r="I998" s="510"/>
      <c r="J998" s="510"/>
      <c r="K998" s="510"/>
      <c r="L998" s="510"/>
      <c r="M998" s="510"/>
      <c r="N998" s="510"/>
      <c r="O998" s="510"/>
    </row>
    <row r="999" spans="1:16">
      <c r="A999" s="318" t="s">
        <v>484</v>
      </c>
      <c r="B999" s="510"/>
      <c r="C999" s="510"/>
      <c r="D999" s="510"/>
      <c r="E999" s="510"/>
      <c r="F999" s="510"/>
      <c r="G999" s="510"/>
      <c r="H999" s="510"/>
      <c r="I999" s="510"/>
      <c r="J999" s="510"/>
      <c r="K999" s="510"/>
      <c r="L999" s="510"/>
      <c r="M999" s="510"/>
      <c r="N999" s="510"/>
      <c r="O999" s="510"/>
    </row>
    <row r="1000" spans="1:16">
      <c r="A1000" s="318" t="s">
        <v>485</v>
      </c>
      <c r="B1000" s="510"/>
      <c r="C1000" s="510"/>
      <c r="D1000" s="510"/>
      <c r="E1000" s="510"/>
      <c r="F1000" s="511"/>
      <c r="G1000" s="511"/>
      <c r="H1000" s="510"/>
      <c r="I1000" s="510"/>
      <c r="J1000" s="510"/>
      <c r="K1000" s="510"/>
      <c r="L1000" s="510"/>
      <c r="M1000" s="510"/>
      <c r="N1000" s="510"/>
      <c r="O1000" s="510"/>
    </row>
    <row r="1001" spans="1:16">
      <c r="A1001" s="318" t="s">
        <v>486</v>
      </c>
      <c r="B1001" s="510"/>
      <c r="C1001" s="510"/>
      <c r="D1001" s="510"/>
      <c r="E1001" s="510"/>
      <c r="F1001" s="511"/>
      <c r="G1001" s="511"/>
      <c r="H1001" s="510"/>
      <c r="I1001" s="510"/>
      <c r="J1001" s="510"/>
      <c r="K1001" s="510"/>
      <c r="L1001" s="510"/>
      <c r="M1001" s="510"/>
      <c r="N1001" s="510"/>
      <c r="O1001" s="510"/>
    </row>
    <row r="1002" spans="1:16">
      <c r="A1002" s="318" t="s">
        <v>487</v>
      </c>
      <c r="B1002" s="510"/>
      <c r="C1002" s="510"/>
      <c r="D1002" s="510"/>
      <c r="E1002" s="510"/>
      <c r="F1002" s="511"/>
      <c r="G1002" s="511"/>
      <c r="H1002" s="510"/>
      <c r="I1002" s="510"/>
      <c r="J1002" s="510"/>
      <c r="K1002" s="510"/>
      <c r="L1002" s="510"/>
      <c r="M1002" s="510"/>
      <c r="N1002" s="510"/>
      <c r="O1002" s="510"/>
    </row>
    <row r="1003" spans="1:16">
      <c r="A1003" s="318" t="s">
        <v>488</v>
      </c>
      <c r="B1003" s="510"/>
      <c r="C1003" s="510"/>
      <c r="D1003" s="510"/>
      <c r="E1003" s="510"/>
      <c r="F1003" s="511"/>
      <c r="G1003" s="511"/>
      <c r="H1003" s="510"/>
      <c r="I1003" s="510"/>
      <c r="J1003" s="510"/>
      <c r="K1003" s="510"/>
      <c r="L1003" s="510"/>
      <c r="M1003" s="510"/>
      <c r="N1003" s="510"/>
      <c r="O1003" s="510"/>
    </row>
    <row r="1004" spans="1:16">
      <c r="A1004" s="318" t="s">
        <v>489</v>
      </c>
      <c r="B1004" s="510"/>
      <c r="C1004" s="510"/>
      <c r="D1004" s="510"/>
      <c r="E1004" s="510"/>
      <c r="F1004" s="511"/>
      <c r="G1004" s="511"/>
      <c r="H1004" s="510"/>
      <c r="I1004" s="510"/>
      <c r="J1004" s="510"/>
      <c r="K1004" s="510"/>
      <c r="L1004" s="510"/>
      <c r="M1004" s="510"/>
      <c r="N1004" s="510"/>
      <c r="O1004" s="510"/>
    </row>
    <row r="1005" spans="1:16">
      <c r="A1005" s="318" t="s">
        <v>490</v>
      </c>
      <c r="B1005" s="510"/>
      <c r="C1005" s="510"/>
      <c r="D1005" s="510"/>
      <c r="E1005" s="510"/>
      <c r="F1005" s="511"/>
      <c r="G1005" s="511"/>
      <c r="H1005" s="510"/>
      <c r="I1005" s="510"/>
      <c r="J1005" s="510"/>
      <c r="K1005" s="510"/>
      <c r="L1005" s="510"/>
      <c r="M1005" s="510"/>
      <c r="N1005" s="510"/>
      <c r="O1005" s="510"/>
    </row>
    <row r="1006" spans="1:16">
      <c r="A1006" s="318" t="s">
        <v>491</v>
      </c>
      <c r="B1006" s="510"/>
      <c r="C1006" s="510"/>
      <c r="D1006" s="510"/>
      <c r="E1006" s="510"/>
      <c r="F1006" s="511"/>
      <c r="G1006" s="511"/>
      <c r="H1006" s="510"/>
      <c r="I1006" s="510"/>
      <c r="J1006" s="510"/>
      <c r="K1006" s="510"/>
      <c r="L1006" s="510"/>
      <c r="M1006" s="510"/>
      <c r="N1006" s="510"/>
      <c r="O1006" s="510"/>
    </row>
    <row r="1007" spans="1:16" s="216" customFormat="1">
      <c r="A1007" s="318" t="s">
        <v>492</v>
      </c>
      <c r="B1007" s="510"/>
      <c r="C1007" s="510"/>
      <c r="D1007" s="510"/>
      <c r="E1007" s="510"/>
      <c r="F1007" s="511"/>
      <c r="G1007" s="511"/>
      <c r="H1007" s="510"/>
      <c r="I1007" s="510"/>
      <c r="J1007" s="510"/>
      <c r="K1007" s="510"/>
      <c r="L1007" s="510"/>
      <c r="M1007" s="510"/>
      <c r="N1007" s="510"/>
      <c r="O1007" s="510"/>
    </row>
    <row r="1008" spans="1:16">
      <c r="A1008" s="318" t="s">
        <v>493</v>
      </c>
      <c r="B1008" s="510"/>
      <c r="C1008" s="510"/>
      <c r="D1008" s="510"/>
      <c r="E1008" s="510"/>
      <c r="F1008" s="511"/>
      <c r="G1008" s="511"/>
      <c r="H1008" s="510"/>
      <c r="I1008" s="510"/>
      <c r="J1008" s="510"/>
      <c r="K1008" s="510"/>
      <c r="L1008" s="510"/>
      <c r="M1008" s="510"/>
      <c r="N1008" s="510"/>
      <c r="O1008" s="510"/>
      <c r="P1008" s="316"/>
    </row>
    <row r="1009" spans="1:15">
      <c r="A1009" s="318" t="s">
        <v>494</v>
      </c>
      <c r="B1009" s="510"/>
      <c r="C1009" s="510"/>
      <c r="D1009" s="510"/>
      <c r="E1009" s="510"/>
      <c r="F1009" s="511"/>
      <c r="G1009" s="511"/>
      <c r="H1009" s="510"/>
      <c r="I1009" s="510"/>
      <c r="J1009" s="510"/>
      <c r="K1009" s="510"/>
      <c r="L1009" s="510"/>
      <c r="M1009" s="510"/>
      <c r="N1009" s="510"/>
      <c r="O1009" s="510"/>
    </row>
    <row r="1010" spans="1:15">
      <c r="A1010" s="319" t="s">
        <v>495</v>
      </c>
      <c r="B1010" s="512"/>
      <c r="C1010" s="512"/>
      <c r="D1010" s="512"/>
      <c r="E1010" s="512"/>
      <c r="F1010" s="513"/>
      <c r="G1010" s="513"/>
      <c r="H1010" s="512"/>
      <c r="I1010" s="512"/>
      <c r="J1010" s="512"/>
      <c r="K1010" s="512"/>
      <c r="L1010" s="512"/>
      <c r="M1010" s="512"/>
      <c r="N1010" s="512"/>
      <c r="O1010" s="512"/>
    </row>
    <row r="1011" spans="1:15">
      <c r="A1011" s="317"/>
      <c r="B1011" s="322"/>
      <c r="C1011" s="322"/>
      <c r="D1011" s="322"/>
      <c r="E1011" s="322"/>
      <c r="F1011" s="322"/>
      <c r="G1011" s="322"/>
      <c r="H1011" s="322"/>
      <c r="I1011" s="322"/>
      <c r="J1011" s="216"/>
      <c r="K1011" s="216"/>
      <c r="L1011" s="322"/>
      <c r="M1011" s="322"/>
      <c r="N1011" s="322"/>
      <c r="O1011" s="322"/>
    </row>
    <row r="1012" spans="1:15">
      <c r="A1012" s="317" t="s">
        <v>496</v>
      </c>
      <c r="B1012" s="316">
        <f t="shared" ref="B1012:O1012" si="102">SUM(B1013:B1025)</f>
        <v>0</v>
      </c>
      <c r="C1012" s="316">
        <f t="shared" si="102"/>
        <v>0</v>
      </c>
      <c r="D1012" s="316">
        <f t="shared" si="102"/>
        <v>0</v>
      </c>
      <c r="E1012" s="316">
        <f t="shared" si="102"/>
        <v>0</v>
      </c>
      <c r="F1012" s="321">
        <f t="shared" si="102"/>
        <v>0</v>
      </c>
      <c r="G1012" s="321">
        <f t="shared" si="102"/>
        <v>0</v>
      </c>
      <c r="H1012" s="316">
        <f t="shared" si="102"/>
        <v>0</v>
      </c>
      <c r="I1012" s="316">
        <f t="shared" si="102"/>
        <v>0</v>
      </c>
      <c r="J1012" s="316">
        <f t="shared" si="102"/>
        <v>0</v>
      </c>
      <c r="K1012" s="316">
        <f t="shared" si="102"/>
        <v>0</v>
      </c>
      <c r="L1012" s="316">
        <f t="shared" si="102"/>
        <v>0</v>
      </c>
      <c r="M1012" s="316">
        <f t="shared" si="102"/>
        <v>0</v>
      </c>
      <c r="N1012" s="316">
        <f t="shared" si="102"/>
        <v>0</v>
      </c>
      <c r="O1012" s="316">
        <f t="shared" si="102"/>
        <v>0</v>
      </c>
    </row>
    <row r="1013" spans="1:15">
      <c r="A1013" s="318" t="s">
        <v>497</v>
      </c>
      <c r="B1013" s="510"/>
      <c r="C1013" s="510"/>
      <c r="D1013" s="510"/>
      <c r="E1013" s="510"/>
      <c r="F1013" s="511"/>
      <c r="G1013" s="511"/>
      <c r="H1013" s="510"/>
      <c r="I1013" s="510"/>
      <c r="J1013" s="510"/>
      <c r="K1013" s="510"/>
      <c r="L1013" s="510"/>
      <c r="M1013" s="510"/>
      <c r="N1013" s="510"/>
      <c r="O1013" s="510"/>
    </row>
    <row r="1014" spans="1:15">
      <c r="A1014" s="318" t="s">
        <v>498</v>
      </c>
      <c r="B1014" s="510"/>
      <c r="C1014" s="510"/>
      <c r="D1014" s="510"/>
      <c r="E1014" s="510"/>
      <c r="F1014" s="511"/>
      <c r="G1014" s="511"/>
      <c r="H1014" s="510"/>
      <c r="I1014" s="510"/>
      <c r="J1014" s="510"/>
      <c r="K1014" s="510"/>
      <c r="L1014" s="510"/>
      <c r="M1014" s="510"/>
      <c r="N1014" s="510"/>
      <c r="O1014" s="510"/>
    </row>
    <row r="1015" spans="1:15">
      <c r="A1015" s="318" t="s">
        <v>499</v>
      </c>
      <c r="B1015" s="510"/>
      <c r="C1015" s="510"/>
      <c r="D1015" s="510"/>
      <c r="E1015" s="510"/>
      <c r="F1015" s="511"/>
      <c r="G1015" s="511"/>
      <c r="H1015" s="510"/>
      <c r="I1015" s="510"/>
      <c r="J1015" s="510"/>
      <c r="K1015" s="510"/>
      <c r="L1015" s="510"/>
      <c r="M1015" s="510"/>
      <c r="N1015" s="510"/>
      <c r="O1015" s="510"/>
    </row>
    <row r="1016" spans="1:15">
      <c r="A1016" s="318" t="s">
        <v>500</v>
      </c>
      <c r="B1016" s="510"/>
      <c r="C1016" s="510"/>
      <c r="D1016" s="510"/>
      <c r="E1016" s="510"/>
      <c r="F1016" s="510"/>
      <c r="G1016" s="510"/>
      <c r="H1016" s="510"/>
      <c r="I1016" s="510"/>
      <c r="J1016" s="510"/>
      <c r="K1016" s="510"/>
      <c r="L1016" s="510"/>
      <c r="M1016" s="510"/>
      <c r="N1016" s="510"/>
      <c r="O1016" s="510"/>
    </row>
    <row r="1017" spans="1:15">
      <c r="A1017" s="318" t="s">
        <v>501</v>
      </c>
      <c r="B1017" s="510"/>
      <c r="C1017" s="510"/>
      <c r="D1017" s="510"/>
      <c r="E1017" s="510"/>
      <c r="F1017" s="510"/>
      <c r="G1017" s="510"/>
      <c r="H1017" s="510"/>
      <c r="I1017" s="510"/>
      <c r="J1017" s="510"/>
      <c r="K1017" s="510"/>
      <c r="L1017" s="510"/>
      <c r="M1017" s="510"/>
      <c r="N1017" s="510"/>
      <c r="O1017" s="510"/>
    </row>
    <row r="1018" spans="1:15">
      <c r="A1018" s="318" t="s">
        <v>502</v>
      </c>
      <c r="B1018" s="510"/>
      <c r="C1018" s="510"/>
      <c r="D1018" s="510"/>
      <c r="E1018" s="510"/>
      <c r="F1018" s="510"/>
      <c r="G1018" s="510"/>
      <c r="H1018" s="510"/>
      <c r="I1018" s="510"/>
      <c r="J1018" s="510"/>
      <c r="K1018" s="510"/>
      <c r="L1018" s="510"/>
      <c r="M1018" s="510"/>
      <c r="N1018" s="510"/>
      <c r="O1018" s="510"/>
    </row>
    <row r="1019" spans="1:15">
      <c r="A1019" s="318" t="s">
        <v>503</v>
      </c>
      <c r="B1019" s="510"/>
      <c r="C1019" s="510"/>
      <c r="D1019" s="510"/>
      <c r="E1019" s="510"/>
      <c r="F1019" s="511"/>
      <c r="G1019" s="511"/>
      <c r="H1019" s="510"/>
      <c r="I1019" s="510"/>
      <c r="J1019" s="510"/>
      <c r="K1019" s="510"/>
      <c r="L1019" s="510"/>
      <c r="M1019" s="510"/>
      <c r="N1019" s="510"/>
      <c r="O1019" s="510"/>
    </row>
    <row r="1020" spans="1:15">
      <c r="A1020" s="318" t="s">
        <v>504</v>
      </c>
      <c r="B1020" s="510"/>
      <c r="C1020" s="510"/>
      <c r="D1020" s="510"/>
      <c r="E1020" s="510"/>
      <c r="F1020" s="511"/>
      <c r="G1020" s="511"/>
      <c r="H1020" s="510"/>
      <c r="I1020" s="510"/>
      <c r="J1020" s="510"/>
      <c r="K1020" s="510"/>
      <c r="L1020" s="510"/>
      <c r="M1020" s="510"/>
      <c r="N1020" s="510"/>
      <c r="O1020" s="510"/>
    </row>
    <row r="1021" spans="1:15">
      <c r="A1021" s="318" t="s">
        <v>505</v>
      </c>
      <c r="B1021" s="510"/>
      <c r="C1021" s="510"/>
      <c r="D1021" s="510"/>
      <c r="E1021" s="510"/>
      <c r="F1021" s="511"/>
      <c r="G1021" s="511"/>
      <c r="H1021" s="510"/>
      <c r="I1021" s="510"/>
      <c r="J1021" s="510"/>
      <c r="K1021" s="510"/>
      <c r="L1021" s="510"/>
      <c r="M1021" s="510"/>
      <c r="N1021" s="510"/>
      <c r="O1021" s="510"/>
    </row>
    <row r="1022" spans="1:15" s="216" customFormat="1">
      <c r="A1022" s="318" t="s">
        <v>506</v>
      </c>
      <c r="B1022" s="510"/>
      <c r="C1022" s="510"/>
      <c r="D1022" s="510"/>
      <c r="E1022" s="510"/>
      <c r="F1022" s="511"/>
      <c r="G1022" s="511"/>
      <c r="H1022" s="510"/>
      <c r="I1022" s="510"/>
      <c r="J1022" s="510"/>
      <c r="K1022" s="510"/>
      <c r="L1022" s="510"/>
      <c r="M1022" s="510"/>
      <c r="N1022" s="510"/>
      <c r="O1022" s="510"/>
    </row>
    <row r="1023" spans="1:15">
      <c r="A1023" s="318" t="s">
        <v>507</v>
      </c>
      <c r="B1023" s="510"/>
      <c r="C1023" s="510"/>
      <c r="D1023" s="510"/>
      <c r="E1023" s="510"/>
      <c r="F1023" s="511"/>
      <c r="G1023" s="511"/>
      <c r="H1023" s="510"/>
      <c r="I1023" s="510"/>
      <c r="J1023" s="510"/>
      <c r="K1023" s="510"/>
      <c r="L1023" s="510"/>
      <c r="M1023" s="510"/>
      <c r="N1023" s="510"/>
      <c r="O1023" s="510"/>
    </row>
    <row r="1024" spans="1:15">
      <c r="A1024" s="318" t="s">
        <v>508</v>
      </c>
      <c r="B1024" s="510"/>
      <c r="C1024" s="510"/>
      <c r="D1024" s="510"/>
      <c r="E1024" s="510"/>
      <c r="F1024" s="511"/>
      <c r="G1024" s="511"/>
      <c r="H1024" s="510"/>
      <c r="I1024" s="510"/>
      <c r="J1024" s="510"/>
      <c r="K1024" s="510"/>
      <c r="L1024" s="510"/>
      <c r="M1024" s="510"/>
      <c r="N1024" s="510"/>
      <c r="O1024" s="510"/>
    </row>
    <row r="1025" spans="1:15">
      <c r="A1025" s="319" t="s">
        <v>509</v>
      </c>
      <c r="B1025" s="512"/>
      <c r="C1025" s="512"/>
      <c r="D1025" s="512"/>
      <c r="E1025" s="512"/>
      <c r="F1025" s="513"/>
      <c r="G1025" s="513"/>
      <c r="H1025" s="512"/>
      <c r="I1025" s="512"/>
      <c r="J1025" s="512"/>
      <c r="K1025" s="512"/>
      <c r="L1025" s="512"/>
      <c r="M1025" s="512"/>
      <c r="N1025" s="512"/>
      <c r="O1025" s="512"/>
    </row>
    <row r="1026" spans="1:15">
      <c r="A1026" s="317"/>
      <c r="B1026" s="322"/>
      <c r="C1026" s="322"/>
      <c r="D1026" s="322"/>
      <c r="E1026" s="322"/>
      <c r="F1026" s="322"/>
      <c r="G1026" s="322"/>
      <c r="H1026" s="322"/>
      <c r="I1026" s="322"/>
      <c r="J1026" s="216"/>
      <c r="K1026" s="216"/>
      <c r="L1026" s="322"/>
      <c r="M1026" s="322"/>
      <c r="N1026" s="322"/>
      <c r="O1026" s="322"/>
    </row>
    <row r="1027" spans="1:15">
      <c r="A1027" s="317" t="s">
        <v>510</v>
      </c>
      <c r="B1027" s="316">
        <f t="shared" ref="B1027:O1027" si="103">SUM(B1028:B1042)</f>
        <v>0</v>
      </c>
      <c r="C1027" s="316">
        <f t="shared" si="103"/>
        <v>0</v>
      </c>
      <c r="D1027" s="316">
        <f t="shared" si="103"/>
        <v>0</v>
      </c>
      <c r="E1027" s="316">
        <f t="shared" si="103"/>
        <v>0</v>
      </c>
      <c r="F1027" s="321">
        <f t="shared" si="103"/>
        <v>0</v>
      </c>
      <c r="G1027" s="321">
        <f t="shared" si="103"/>
        <v>0</v>
      </c>
      <c r="H1027" s="316">
        <f t="shared" si="103"/>
        <v>0</v>
      </c>
      <c r="I1027" s="316">
        <f t="shared" si="103"/>
        <v>0</v>
      </c>
      <c r="J1027" s="216">
        <v>0</v>
      </c>
      <c r="K1027" s="216">
        <v>4</v>
      </c>
      <c r="L1027" s="316">
        <f t="shared" si="103"/>
        <v>0</v>
      </c>
      <c r="M1027" s="316">
        <f t="shared" si="103"/>
        <v>0</v>
      </c>
      <c r="N1027" s="316">
        <f t="shared" si="103"/>
        <v>0</v>
      </c>
      <c r="O1027" s="316">
        <f t="shared" si="103"/>
        <v>0</v>
      </c>
    </row>
    <row r="1028" spans="1:15">
      <c r="A1028" s="318" t="s">
        <v>511</v>
      </c>
      <c r="B1028" s="510"/>
      <c r="C1028" s="510"/>
      <c r="D1028" s="510"/>
      <c r="E1028" s="510"/>
      <c r="F1028" s="511"/>
      <c r="G1028" s="511"/>
      <c r="H1028" s="510"/>
      <c r="I1028" s="510"/>
      <c r="J1028" s="510"/>
      <c r="K1028" s="510"/>
      <c r="L1028" s="510"/>
      <c r="M1028" s="510"/>
      <c r="N1028" s="510"/>
      <c r="O1028" s="510"/>
    </row>
    <row r="1029" spans="1:15">
      <c r="A1029" s="318" t="s">
        <v>512</v>
      </c>
      <c r="B1029" s="510"/>
      <c r="C1029" s="510"/>
      <c r="D1029" s="510"/>
      <c r="E1029" s="510"/>
      <c r="F1029" s="511"/>
      <c r="G1029" s="511"/>
      <c r="H1029" s="510"/>
      <c r="I1029" s="510"/>
      <c r="J1029" s="510"/>
      <c r="K1029" s="510"/>
      <c r="L1029" s="510"/>
      <c r="M1029" s="510"/>
      <c r="N1029" s="510"/>
      <c r="O1029" s="510"/>
    </row>
    <row r="1030" spans="1:15">
      <c r="A1030" s="318" t="s">
        <v>513</v>
      </c>
      <c r="B1030" s="510"/>
      <c r="C1030" s="510"/>
      <c r="D1030" s="510"/>
      <c r="E1030" s="510"/>
      <c r="F1030" s="511"/>
      <c r="G1030" s="511"/>
      <c r="H1030" s="510"/>
      <c r="I1030" s="510"/>
      <c r="J1030" s="510"/>
      <c r="K1030" s="510"/>
      <c r="L1030" s="510"/>
      <c r="M1030" s="510"/>
      <c r="N1030" s="510"/>
      <c r="O1030" s="510"/>
    </row>
    <row r="1031" spans="1:15">
      <c r="A1031" s="318" t="s">
        <v>514</v>
      </c>
      <c r="B1031" s="510"/>
      <c r="C1031" s="510"/>
      <c r="D1031" s="510"/>
      <c r="E1031" s="510"/>
      <c r="F1031" s="511"/>
      <c r="G1031" s="511"/>
      <c r="H1031" s="510"/>
      <c r="I1031" s="510"/>
      <c r="J1031" s="510"/>
      <c r="K1031" s="510"/>
      <c r="L1031" s="510"/>
      <c r="M1031" s="510"/>
      <c r="N1031" s="510"/>
      <c r="O1031" s="510"/>
    </row>
    <row r="1032" spans="1:15">
      <c r="A1032" s="318" t="s">
        <v>515</v>
      </c>
      <c r="B1032" s="510"/>
      <c r="C1032" s="510"/>
      <c r="D1032" s="510"/>
      <c r="E1032" s="510"/>
      <c r="F1032" s="510"/>
      <c r="G1032" s="510"/>
      <c r="H1032" s="510"/>
      <c r="I1032" s="510"/>
      <c r="J1032" s="510"/>
      <c r="K1032" s="510"/>
      <c r="L1032" s="510"/>
      <c r="M1032" s="510"/>
      <c r="N1032" s="510"/>
      <c r="O1032" s="510"/>
    </row>
    <row r="1033" spans="1:15">
      <c r="A1033" s="318" t="s">
        <v>516</v>
      </c>
      <c r="B1033" s="510"/>
      <c r="C1033" s="510"/>
      <c r="D1033" s="510"/>
      <c r="E1033" s="510"/>
      <c r="F1033" s="510"/>
      <c r="G1033" s="510"/>
      <c r="H1033" s="510"/>
      <c r="I1033" s="510"/>
      <c r="J1033" s="510"/>
      <c r="K1033" s="510"/>
      <c r="L1033" s="510"/>
      <c r="M1033" s="510"/>
      <c r="N1033" s="510"/>
      <c r="O1033" s="510"/>
    </row>
    <row r="1034" spans="1:15">
      <c r="A1034" s="318" t="s">
        <v>517</v>
      </c>
      <c r="B1034" s="510"/>
      <c r="C1034" s="510"/>
      <c r="D1034" s="510"/>
      <c r="E1034" s="510"/>
      <c r="F1034" s="511"/>
      <c r="G1034" s="511"/>
      <c r="H1034" s="510"/>
      <c r="I1034" s="510"/>
      <c r="J1034" s="510"/>
      <c r="K1034" s="510"/>
      <c r="L1034" s="510"/>
      <c r="M1034" s="510"/>
      <c r="N1034" s="510"/>
      <c r="O1034" s="510"/>
    </row>
    <row r="1035" spans="1:15">
      <c r="A1035" s="318" t="s">
        <v>518</v>
      </c>
      <c r="B1035" s="510"/>
      <c r="C1035" s="510"/>
      <c r="D1035" s="510"/>
      <c r="E1035" s="510"/>
      <c r="F1035" s="511"/>
      <c r="G1035" s="511"/>
      <c r="H1035" s="510"/>
      <c r="I1035" s="510"/>
      <c r="J1035" s="510"/>
      <c r="K1035" s="510"/>
      <c r="L1035" s="510"/>
      <c r="M1035" s="510"/>
      <c r="N1035" s="510"/>
      <c r="O1035" s="510"/>
    </row>
    <row r="1036" spans="1:15">
      <c r="A1036" s="318" t="s">
        <v>519</v>
      </c>
      <c r="B1036" s="510"/>
      <c r="C1036" s="510"/>
      <c r="D1036" s="510"/>
      <c r="E1036" s="510"/>
      <c r="F1036" s="511"/>
      <c r="G1036" s="511"/>
      <c r="H1036" s="510"/>
      <c r="I1036" s="510"/>
      <c r="J1036" s="510"/>
      <c r="K1036" s="510"/>
      <c r="L1036" s="510"/>
      <c r="M1036" s="510"/>
      <c r="N1036" s="510"/>
      <c r="O1036" s="510"/>
    </row>
    <row r="1037" spans="1:15">
      <c r="A1037" s="318" t="s">
        <v>520</v>
      </c>
      <c r="B1037" s="510"/>
      <c r="C1037" s="510"/>
      <c r="D1037" s="510"/>
      <c r="E1037" s="510"/>
      <c r="F1037" s="511"/>
      <c r="G1037" s="511"/>
      <c r="H1037" s="510"/>
      <c r="I1037" s="510"/>
      <c r="J1037" s="510"/>
      <c r="K1037" s="510"/>
      <c r="L1037" s="510"/>
      <c r="M1037" s="510"/>
      <c r="N1037" s="510"/>
      <c r="O1037" s="510"/>
    </row>
    <row r="1038" spans="1:15">
      <c r="A1038" s="318" t="s">
        <v>521</v>
      </c>
      <c r="B1038" s="510"/>
      <c r="C1038" s="510"/>
      <c r="D1038" s="510"/>
      <c r="E1038" s="510"/>
      <c r="F1038" s="511"/>
      <c r="G1038" s="511"/>
      <c r="H1038" s="510"/>
      <c r="I1038" s="510"/>
      <c r="J1038" s="510"/>
      <c r="K1038" s="510"/>
      <c r="L1038" s="510"/>
      <c r="M1038" s="510"/>
      <c r="N1038" s="510"/>
      <c r="O1038" s="510"/>
    </row>
    <row r="1039" spans="1:15" s="216" customFormat="1">
      <c r="A1039" s="318" t="s">
        <v>522</v>
      </c>
      <c r="B1039" s="510"/>
      <c r="C1039" s="510"/>
      <c r="D1039" s="510"/>
      <c r="E1039" s="510"/>
      <c r="F1039" s="510"/>
      <c r="G1039" s="510"/>
      <c r="H1039" s="510"/>
      <c r="I1039" s="510"/>
      <c r="J1039" s="510"/>
      <c r="K1039" s="510"/>
      <c r="L1039" s="510"/>
      <c r="M1039" s="510"/>
      <c r="N1039" s="510"/>
      <c r="O1039" s="510"/>
    </row>
    <row r="1040" spans="1:15">
      <c r="A1040" s="318" t="s">
        <v>523</v>
      </c>
      <c r="B1040" s="510"/>
      <c r="C1040" s="510"/>
      <c r="D1040" s="510"/>
      <c r="E1040" s="510"/>
      <c r="F1040" s="511"/>
      <c r="G1040" s="511"/>
      <c r="H1040" s="510"/>
      <c r="I1040" s="510"/>
      <c r="J1040" s="510"/>
      <c r="K1040" s="510"/>
      <c r="L1040" s="510"/>
      <c r="M1040" s="510"/>
      <c r="N1040" s="510"/>
      <c r="O1040" s="510"/>
    </row>
    <row r="1041" spans="1:15">
      <c r="A1041" s="318" t="s">
        <v>524</v>
      </c>
      <c r="B1041" s="510"/>
      <c r="C1041" s="510"/>
      <c r="D1041" s="510"/>
      <c r="E1041" s="510"/>
      <c r="F1041" s="511"/>
      <c r="G1041" s="511"/>
      <c r="H1041" s="510"/>
      <c r="I1041" s="510"/>
      <c r="J1041" s="510"/>
      <c r="K1041" s="510"/>
      <c r="L1041" s="510"/>
      <c r="M1041" s="510"/>
      <c r="N1041" s="510"/>
      <c r="O1041" s="510"/>
    </row>
    <row r="1042" spans="1:15">
      <c r="A1042" s="319" t="s">
        <v>525</v>
      </c>
      <c r="B1042" s="512"/>
      <c r="C1042" s="512"/>
      <c r="D1042" s="512"/>
      <c r="E1042" s="512"/>
      <c r="F1042" s="513"/>
      <c r="G1042" s="513"/>
      <c r="H1042" s="512"/>
      <c r="I1042" s="512"/>
      <c r="J1042" s="512"/>
      <c r="K1042" s="512"/>
      <c r="L1042" s="512"/>
      <c r="M1042" s="512"/>
      <c r="N1042" s="512"/>
      <c r="O1042" s="512"/>
    </row>
    <row r="1043" spans="1:15">
      <c r="A1043" s="317"/>
      <c r="B1043" s="322"/>
      <c r="C1043" s="322"/>
      <c r="D1043" s="322"/>
      <c r="E1043" s="322"/>
      <c r="F1043" s="322"/>
      <c r="G1043" s="322"/>
      <c r="H1043" s="322"/>
      <c r="I1043" s="322"/>
      <c r="J1043" s="216"/>
      <c r="K1043" s="216"/>
      <c r="L1043" s="322"/>
      <c r="M1043" s="322"/>
      <c r="N1043" s="322"/>
      <c r="O1043" s="322"/>
    </row>
    <row r="1044" spans="1:15">
      <c r="A1044" s="317" t="s">
        <v>526</v>
      </c>
      <c r="B1044" s="316">
        <f t="shared" ref="B1044:O1044" si="104">SUM(B1045:B1057)</f>
        <v>0</v>
      </c>
      <c r="C1044" s="316">
        <f t="shared" si="104"/>
        <v>0</v>
      </c>
      <c r="D1044" s="316">
        <f t="shared" si="104"/>
        <v>0</v>
      </c>
      <c r="E1044" s="316">
        <f t="shared" si="104"/>
        <v>0</v>
      </c>
      <c r="F1044" s="321">
        <f t="shared" si="104"/>
        <v>0</v>
      </c>
      <c r="G1044" s="321">
        <f t="shared" si="104"/>
        <v>0</v>
      </c>
      <c r="H1044" s="316">
        <f t="shared" si="104"/>
        <v>0</v>
      </c>
      <c r="I1044" s="316">
        <f t="shared" si="104"/>
        <v>0</v>
      </c>
      <c r="J1044" s="216">
        <v>0</v>
      </c>
      <c r="K1044" s="216">
        <v>1</v>
      </c>
      <c r="L1044" s="316">
        <f t="shared" si="104"/>
        <v>0</v>
      </c>
      <c r="M1044" s="316">
        <f t="shared" si="104"/>
        <v>0</v>
      </c>
      <c r="N1044" s="316">
        <f t="shared" si="104"/>
        <v>0</v>
      </c>
      <c r="O1044" s="316">
        <f t="shared" si="104"/>
        <v>0</v>
      </c>
    </row>
    <row r="1045" spans="1:15">
      <c r="A1045" s="318" t="s">
        <v>527</v>
      </c>
      <c r="B1045" s="510"/>
      <c r="C1045" s="510"/>
      <c r="D1045" s="510"/>
      <c r="E1045" s="510"/>
      <c r="F1045" s="511"/>
      <c r="G1045" s="511"/>
      <c r="H1045" s="510"/>
      <c r="I1045" s="510"/>
      <c r="J1045" s="510"/>
      <c r="K1045" s="510"/>
      <c r="L1045" s="510"/>
      <c r="M1045" s="510"/>
      <c r="N1045" s="510"/>
      <c r="O1045" s="510"/>
    </row>
    <row r="1046" spans="1:15">
      <c r="A1046" s="318" t="s">
        <v>528</v>
      </c>
      <c r="B1046" s="510"/>
      <c r="C1046" s="510"/>
      <c r="D1046" s="510"/>
      <c r="E1046" s="510"/>
      <c r="F1046" s="511"/>
      <c r="G1046" s="511"/>
      <c r="H1046" s="510"/>
      <c r="I1046" s="510"/>
      <c r="J1046" s="510"/>
      <c r="K1046" s="510"/>
      <c r="L1046" s="510"/>
      <c r="M1046" s="510"/>
      <c r="N1046" s="510"/>
      <c r="O1046" s="510"/>
    </row>
    <row r="1047" spans="1:15">
      <c r="A1047" s="318" t="s">
        <v>529</v>
      </c>
      <c r="B1047" s="510"/>
      <c r="C1047" s="510"/>
      <c r="D1047" s="510"/>
      <c r="E1047" s="510"/>
      <c r="F1047" s="511"/>
      <c r="G1047" s="511"/>
      <c r="H1047" s="510"/>
      <c r="I1047" s="510"/>
      <c r="J1047" s="510"/>
      <c r="K1047" s="510"/>
      <c r="L1047" s="510"/>
      <c r="M1047" s="510"/>
      <c r="N1047" s="510"/>
      <c r="O1047" s="510"/>
    </row>
    <row r="1048" spans="1:15">
      <c r="A1048" s="318" t="s">
        <v>530</v>
      </c>
      <c r="B1048" s="510"/>
      <c r="C1048" s="510"/>
      <c r="D1048" s="510"/>
      <c r="E1048" s="510"/>
      <c r="F1048" s="511"/>
      <c r="G1048" s="511"/>
      <c r="H1048" s="510"/>
      <c r="I1048" s="510"/>
      <c r="J1048" s="510"/>
      <c r="K1048" s="510"/>
      <c r="L1048" s="510"/>
      <c r="M1048" s="510"/>
      <c r="N1048" s="510"/>
      <c r="O1048" s="510"/>
    </row>
    <row r="1049" spans="1:15">
      <c r="A1049" s="318" t="s">
        <v>531</v>
      </c>
      <c r="B1049" s="510"/>
      <c r="C1049" s="510"/>
      <c r="D1049" s="510"/>
      <c r="E1049" s="510"/>
      <c r="F1049" s="511"/>
      <c r="G1049" s="511"/>
      <c r="H1049" s="510"/>
      <c r="I1049" s="510"/>
      <c r="J1049" s="510"/>
      <c r="K1049" s="510"/>
      <c r="L1049" s="510"/>
      <c r="M1049" s="510"/>
      <c r="N1049" s="510"/>
      <c r="O1049" s="510"/>
    </row>
    <row r="1050" spans="1:15">
      <c r="A1050" s="318" t="s">
        <v>532</v>
      </c>
      <c r="B1050" s="510"/>
      <c r="C1050" s="510"/>
      <c r="D1050" s="510"/>
      <c r="E1050" s="510"/>
      <c r="F1050" s="510"/>
      <c r="G1050" s="510"/>
      <c r="H1050" s="510"/>
      <c r="I1050" s="510"/>
      <c r="J1050" s="510"/>
      <c r="K1050" s="510"/>
      <c r="L1050" s="510"/>
      <c r="M1050" s="510"/>
      <c r="N1050" s="510"/>
      <c r="O1050" s="510"/>
    </row>
    <row r="1051" spans="1:15">
      <c r="A1051" s="318" t="s">
        <v>533</v>
      </c>
      <c r="B1051" s="510"/>
      <c r="C1051" s="510"/>
      <c r="D1051" s="510"/>
      <c r="E1051" s="510"/>
      <c r="F1051" s="510"/>
      <c r="G1051" s="510"/>
      <c r="H1051" s="510"/>
      <c r="I1051" s="510"/>
      <c r="J1051" s="510"/>
      <c r="K1051" s="510"/>
      <c r="L1051" s="510"/>
      <c r="M1051" s="510"/>
      <c r="N1051" s="510"/>
      <c r="O1051" s="510"/>
    </row>
    <row r="1052" spans="1:15">
      <c r="A1052" s="318" t="s">
        <v>534</v>
      </c>
      <c r="B1052" s="510"/>
      <c r="C1052" s="510"/>
      <c r="D1052" s="510"/>
      <c r="E1052" s="510"/>
      <c r="F1052" s="510"/>
      <c r="G1052" s="510"/>
      <c r="H1052" s="510"/>
      <c r="I1052" s="510"/>
      <c r="J1052" s="510"/>
      <c r="K1052" s="510"/>
      <c r="L1052" s="510"/>
      <c r="M1052" s="510"/>
      <c r="N1052" s="510"/>
      <c r="O1052" s="510"/>
    </row>
    <row r="1053" spans="1:15">
      <c r="A1053" s="318" t="s">
        <v>535</v>
      </c>
      <c r="B1053" s="510"/>
      <c r="C1053" s="510"/>
      <c r="D1053" s="510"/>
      <c r="E1053" s="510"/>
      <c r="F1053" s="511"/>
      <c r="G1053" s="511"/>
      <c r="H1053" s="510"/>
      <c r="I1053" s="510"/>
      <c r="J1053" s="510"/>
      <c r="K1053" s="510"/>
      <c r="L1053" s="510"/>
      <c r="M1053" s="510"/>
      <c r="N1053" s="510"/>
      <c r="O1053" s="510"/>
    </row>
    <row r="1054" spans="1:15" s="216" customFormat="1">
      <c r="A1054" s="318" t="s">
        <v>536</v>
      </c>
      <c r="B1054" s="510"/>
      <c r="C1054" s="510"/>
      <c r="D1054" s="510"/>
      <c r="E1054" s="510"/>
      <c r="F1054" s="511"/>
      <c r="G1054" s="511"/>
      <c r="H1054" s="510"/>
      <c r="I1054" s="510"/>
      <c r="J1054" s="510"/>
      <c r="K1054" s="510"/>
      <c r="L1054" s="510"/>
      <c r="M1054" s="510"/>
      <c r="N1054" s="510"/>
      <c r="O1054" s="510"/>
    </row>
    <row r="1055" spans="1:15">
      <c r="A1055" s="318" t="s">
        <v>537</v>
      </c>
      <c r="B1055" s="510"/>
      <c r="C1055" s="510"/>
      <c r="D1055" s="510"/>
      <c r="E1055" s="510"/>
      <c r="F1055" s="511"/>
      <c r="G1055" s="511"/>
      <c r="H1055" s="510"/>
      <c r="I1055" s="510"/>
      <c r="J1055" s="510"/>
      <c r="K1055" s="510"/>
      <c r="L1055" s="510"/>
      <c r="M1055" s="510"/>
      <c r="N1055" s="510"/>
      <c r="O1055" s="510"/>
    </row>
    <row r="1056" spans="1:15">
      <c r="A1056" s="318" t="s">
        <v>538</v>
      </c>
      <c r="B1056" s="510"/>
      <c r="C1056" s="510"/>
      <c r="D1056" s="510"/>
      <c r="E1056" s="510"/>
      <c r="F1056" s="511"/>
      <c r="G1056" s="511"/>
      <c r="H1056" s="510"/>
      <c r="I1056" s="510"/>
      <c r="J1056" s="510"/>
      <c r="K1056" s="510"/>
      <c r="L1056" s="510"/>
      <c r="M1056" s="510"/>
      <c r="N1056" s="510"/>
      <c r="O1056" s="510"/>
    </row>
    <row r="1057" spans="1:16">
      <c r="A1057" s="319" t="s">
        <v>484</v>
      </c>
      <c r="B1057" s="512"/>
      <c r="C1057" s="512"/>
      <c r="D1057" s="512"/>
      <c r="E1057" s="512"/>
      <c r="F1057" s="513"/>
      <c r="G1057" s="513"/>
      <c r="H1057" s="512"/>
      <c r="I1057" s="512"/>
      <c r="J1057" s="512"/>
      <c r="K1057" s="512"/>
      <c r="L1057" s="512"/>
      <c r="M1057" s="512"/>
      <c r="N1057" s="512"/>
      <c r="O1057" s="512"/>
    </row>
    <row r="1058" spans="1:16">
      <c r="A1058" s="317"/>
      <c r="B1058" s="322"/>
      <c r="C1058" s="322"/>
      <c r="D1058" s="322"/>
      <c r="E1058" s="322"/>
      <c r="F1058" s="322"/>
      <c r="G1058" s="322"/>
      <c r="H1058" s="322"/>
      <c r="I1058" s="322"/>
      <c r="J1058" s="216"/>
      <c r="K1058" s="216"/>
      <c r="L1058" s="322"/>
      <c r="M1058" s="322"/>
      <c r="N1058" s="322"/>
      <c r="O1058" s="322"/>
    </row>
    <row r="1059" spans="1:16">
      <c r="A1059" s="317" t="s">
        <v>539</v>
      </c>
      <c r="B1059" s="316">
        <f t="shared" ref="B1059:O1059" si="105">SUM(B1060:B1063)</f>
        <v>0</v>
      </c>
      <c r="C1059" s="316">
        <f t="shared" si="105"/>
        <v>0</v>
      </c>
      <c r="D1059" s="316">
        <f t="shared" si="105"/>
        <v>0</v>
      </c>
      <c r="E1059" s="316">
        <f t="shared" si="105"/>
        <v>0</v>
      </c>
      <c r="F1059" s="321">
        <f t="shared" si="105"/>
        <v>0</v>
      </c>
      <c r="G1059" s="321">
        <f t="shared" si="105"/>
        <v>0</v>
      </c>
      <c r="H1059" s="316">
        <f t="shared" si="105"/>
        <v>0</v>
      </c>
      <c r="I1059" s="316">
        <f t="shared" si="105"/>
        <v>0</v>
      </c>
      <c r="J1059" s="316">
        <f t="shared" si="105"/>
        <v>0</v>
      </c>
      <c r="K1059" s="316">
        <f t="shared" si="105"/>
        <v>0</v>
      </c>
      <c r="L1059" s="316">
        <f t="shared" si="105"/>
        <v>0</v>
      </c>
      <c r="M1059" s="316">
        <f t="shared" si="105"/>
        <v>0</v>
      </c>
      <c r="N1059" s="316">
        <f t="shared" si="105"/>
        <v>0</v>
      </c>
      <c r="O1059" s="316">
        <f t="shared" si="105"/>
        <v>0</v>
      </c>
    </row>
    <row r="1060" spans="1:16" s="216" customFormat="1">
      <c r="A1060" s="318" t="s">
        <v>540</v>
      </c>
      <c r="B1060" s="510"/>
      <c r="C1060" s="510"/>
      <c r="D1060" s="510"/>
      <c r="E1060" s="510"/>
      <c r="F1060" s="511"/>
      <c r="G1060" s="511"/>
      <c r="H1060" s="510"/>
      <c r="I1060" s="510"/>
      <c r="J1060" s="510"/>
      <c r="K1060" s="510"/>
      <c r="L1060" s="510"/>
      <c r="M1060" s="510"/>
      <c r="N1060" s="510"/>
      <c r="O1060" s="510"/>
      <c r="P1060" s="327"/>
    </row>
    <row r="1061" spans="1:16">
      <c r="A1061" s="318" t="s">
        <v>541</v>
      </c>
      <c r="B1061" s="510"/>
      <c r="C1061" s="510"/>
      <c r="D1061" s="510"/>
      <c r="E1061" s="510"/>
      <c r="F1061" s="511"/>
      <c r="G1061" s="511"/>
      <c r="H1061" s="510"/>
      <c r="I1061" s="510"/>
      <c r="J1061" s="510"/>
      <c r="K1061" s="510"/>
      <c r="L1061" s="510"/>
      <c r="M1061" s="510"/>
      <c r="N1061" s="510"/>
      <c r="O1061" s="510"/>
    </row>
    <row r="1062" spans="1:16">
      <c r="A1062" s="318" t="s">
        <v>542</v>
      </c>
      <c r="B1062" s="510"/>
      <c r="C1062" s="510"/>
      <c r="D1062" s="510"/>
      <c r="E1062" s="510"/>
      <c r="F1062" s="511"/>
      <c r="G1062" s="511"/>
      <c r="H1062" s="510"/>
      <c r="I1062" s="510"/>
      <c r="J1062" s="510"/>
      <c r="K1062" s="510"/>
      <c r="L1062" s="510"/>
      <c r="M1062" s="510"/>
      <c r="N1062" s="510"/>
      <c r="O1062" s="510"/>
    </row>
    <row r="1063" spans="1:16">
      <c r="A1063" s="319" t="s">
        <v>543</v>
      </c>
      <c r="B1063" s="512"/>
      <c r="C1063" s="512"/>
      <c r="D1063" s="512"/>
      <c r="E1063" s="512"/>
      <c r="F1063" s="513"/>
      <c r="G1063" s="513"/>
      <c r="H1063" s="512"/>
      <c r="I1063" s="512"/>
      <c r="J1063" s="512"/>
      <c r="K1063" s="512"/>
      <c r="L1063" s="512"/>
      <c r="M1063" s="512"/>
      <c r="N1063" s="512"/>
      <c r="O1063" s="512"/>
    </row>
    <row r="1064" spans="1:16">
      <c r="A1064" s="317"/>
      <c r="B1064" s="322"/>
      <c r="C1064" s="322"/>
      <c r="D1064" s="322"/>
      <c r="E1064" s="322"/>
      <c r="F1064" s="322"/>
      <c r="G1064" s="322"/>
      <c r="H1064" s="322"/>
      <c r="I1064" s="322"/>
      <c r="J1064" s="216"/>
      <c r="K1064" s="216"/>
      <c r="L1064" s="322"/>
      <c r="M1064" s="322"/>
      <c r="N1064" s="322"/>
      <c r="O1064" s="322"/>
    </row>
    <row r="1065" spans="1:16">
      <c r="A1065" s="317" t="s">
        <v>544</v>
      </c>
      <c r="B1065" s="316">
        <f t="shared" ref="B1065:O1065" si="106">SUM(B1066:B1074)</f>
        <v>0</v>
      </c>
      <c r="C1065" s="316">
        <f t="shared" si="106"/>
        <v>0</v>
      </c>
      <c r="D1065" s="316">
        <f t="shared" si="106"/>
        <v>0</v>
      </c>
      <c r="E1065" s="316">
        <f t="shared" si="106"/>
        <v>0</v>
      </c>
      <c r="F1065" s="321">
        <f t="shared" si="106"/>
        <v>0</v>
      </c>
      <c r="G1065" s="321">
        <f t="shared" si="106"/>
        <v>0</v>
      </c>
      <c r="H1065" s="316">
        <f t="shared" si="106"/>
        <v>0</v>
      </c>
      <c r="I1065" s="316">
        <f t="shared" si="106"/>
        <v>0</v>
      </c>
      <c r="J1065" s="316">
        <f t="shared" si="106"/>
        <v>0</v>
      </c>
      <c r="K1065" s="316">
        <f t="shared" si="106"/>
        <v>0</v>
      </c>
      <c r="L1065" s="316">
        <f t="shared" si="106"/>
        <v>0</v>
      </c>
      <c r="M1065" s="316">
        <f t="shared" si="106"/>
        <v>0</v>
      </c>
      <c r="N1065" s="316">
        <f t="shared" si="106"/>
        <v>0</v>
      </c>
      <c r="O1065" s="316">
        <f t="shared" si="106"/>
        <v>0</v>
      </c>
    </row>
    <row r="1066" spans="1:16">
      <c r="A1066" s="318" t="s">
        <v>545</v>
      </c>
      <c r="B1066" s="510"/>
      <c r="C1066" s="510"/>
      <c r="D1066" s="510"/>
      <c r="E1066" s="510"/>
      <c r="F1066" s="510"/>
      <c r="G1066" s="510"/>
      <c r="H1066" s="510"/>
      <c r="I1066" s="510"/>
      <c r="J1066" s="510"/>
      <c r="K1066" s="510"/>
      <c r="L1066" s="510"/>
      <c r="M1066" s="510"/>
      <c r="N1066" s="510"/>
      <c r="O1066" s="510"/>
    </row>
    <row r="1067" spans="1:16">
      <c r="A1067" s="318" t="s">
        <v>546</v>
      </c>
      <c r="B1067" s="510"/>
      <c r="C1067" s="510"/>
      <c r="D1067" s="510"/>
      <c r="E1067" s="510"/>
      <c r="F1067" s="510"/>
      <c r="G1067" s="510"/>
      <c r="H1067" s="510"/>
      <c r="I1067" s="510"/>
      <c r="J1067" s="510"/>
      <c r="K1067" s="510"/>
      <c r="L1067" s="510"/>
      <c r="M1067" s="510"/>
      <c r="N1067" s="510"/>
      <c r="O1067" s="510"/>
    </row>
    <row r="1068" spans="1:16">
      <c r="A1068" s="318" t="s">
        <v>547</v>
      </c>
      <c r="B1068" s="510"/>
      <c r="C1068" s="510"/>
      <c r="D1068" s="510"/>
      <c r="E1068" s="510"/>
      <c r="F1068" s="511"/>
      <c r="G1068" s="511"/>
      <c r="H1068" s="510"/>
      <c r="I1068" s="510"/>
      <c r="J1068" s="510"/>
      <c r="K1068" s="510"/>
      <c r="L1068" s="510"/>
      <c r="M1068" s="510"/>
      <c r="N1068" s="510"/>
      <c r="O1068" s="510"/>
    </row>
    <row r="1069" spans="1:16">
      <c r="A1069" s="318" t="s">
        <v>548</v>
      </c>
      <c r="B1069" s="510"/>
      <c r="C1069" s="510"/>
      <c r="D1069" s="510"/>
      <c r="E1069" s="510"/>
      <c r="F1069" s="511"/>
      <c r="G1069" s="511"/>
      <c r="H1069" s="510"/>
      <c r="I1069" s="510"/>
      <c r="J1069" s="510"/>
      <c r="K1069" s="510"/>
      <c r="L1069" s="510"/>
      <c r="M1069" s="510"/>
      <c r="N1069" s="510"/>
      <c r="O1069" s="510"/>
    </row>
    <row r="1070" spans="1:16">
      <c r="A1070" s="318" t="s">
        <v>549</v>
      </c>
      <c r="B1070" s="510"/>
      <c r="C1070" s="510"/>
      <c r="D1070" s="510"/>
      <c r="E1070" s="510"/>
      <c r="F1070" s="511"/>
      <c r="G1070" s="511"/>
      <c r="H1070" s="510"/>
      <c r="I1070" s="510"/>
      <c r="J1070" s="510"/>
      <c r="K1070" s="510"/>
      <c r="L1070" s="510"/>
      <c r="M1070" s="510"/>
      <c r="N1070" s="510"/>
      <c r="O1070" s="510"/>
    </row>
    <row r="1071" spans="1:16" s="216" customFormat="1">
      <c r="A1071" s="318" t="s">
        <v>550</v>
      </c>
      <c r="B1071" s="510"/>
      <c r="C1071" s="510"/>
      <c r="D1071" s="510"/>
      <c r="E1071" s="510"/>
      <c r="F1071" s="511"/>
      <c r="G1071" s="511"/>
      <c r="H1071" s="510"/>
      <c r="I1071" s="510"/>
      <c r="J1071" s="510"/>
      <c r="K1071" s="510"/>
      <c r="L1071" s="510"/>
      <c r="M1071" s="510"/>
      <c r="N1071" s="510"/>
      <c r="O1071" s="510"/>
      <c r="P1071" s="327"/>
    </row>
    <row r="1072" spans="1:16">
      <c r="A1072" s="318" t="s">
        <v>551</v>
      </c>
      <c r="B1072" s="510"/>
      <c r="C1072" s="510"/>
      <c r="D1072" s="510"/>
      <c r="E1072" s="510"/>
      <c r="F1072" s="511"/>
      <c r="G1072" s="511"/>
      <c r="H1072" s="510"/>
      <c r="I1072" s="510"/>
      <c r="J1072" s="510"/>
      <c r="K1072" s="510"/>
      <c r="L1072" s="510"/>
      <c r="M1072" s="510"/>
      <c r="N1072" s="510"/>
      <c r="O1072" s="510"/>
    </row>
    <row r="1073" spans="1:15">
      <c r="A1073" s="318" t="s">
        <v>552</v>
      </c>
      <c r="B1073" s="510"/>
      <c r="C1073" s="510"/>
      <c r="D1073" s="510"/>
      <c r="E1073" s="510"/>
      <c r="F1073" s="510"/>
      <c r="G1073" s="510"/>
      <c r="H1073" s="510"/>
      <c r="I1073" s="510"/>
      <c r="J1073" s="510"/>
      <c r="K1073" s="510"/>
      <c r="L1073" s="510"/>
      <c r="M1073" s="510"/>
      <c r="N1073" s="510"/>
      <c r="O1073" s="510"/>
    </row>
    <row r="1074" spans="1:15">
      <c r="A1074" s="319" t="s">
        <v>553</v>
      </c>
      <c r="B1074" s="512"/>
      <c r="C1074" s="512"/>
      <c r="D1074" s="512"/>
      <c r="E1074" s="512"/>
      <c r="F1074" s="512"/>
      <c r="G1074" s="512"/>
      <c r="H1074" s="512"/>
      <c r="I1074" s="512"/>
      <c r="J1074" s="512"/>
      <c r="K1074" s="512"/>
      <c r="L1074" s="512"/>
      <c r="M1074" s="512"/>
      <c r="N1074" s="512"/>
      <c r="O1074" s="512"/>
    </row>
    <row r="1075" spans="1:15">
      <c r="A1075" s="317"/>
      <c r="B1075" s="322"/>
      <c r="C1075" s="322"/>
      <c r="D1075" s="322"/>
      <c r="E1075" s="322"/>
      <c r="F1075" s="322"/>
      <c r="G1075" s="322"/>
      <c r="H1075" s="322"/>
      <c r="I1075" s="322"/>
      <c r="J1075" s="322"/>
      <c r="K1075" s="322"/>
      <c r="L1075" s="322"/>
      <c r="M1075" s="322"/>
      <c r="N1075" s="322"/>
      <c r="O1075" s="322"/>
    </row>
    <row r="1076" spans="1:15">
      <c r="A1076" s="317" t="s">
        <v>554</v>
      </c>
      <c r="B1076" s="316">
        <f t="shared" ref="B1076:O1076" si="107">SUM(B1077:B1084)</f>
        <v>0</v>
      </c>
      <c r="C1076" s="316">
        <f t="shared" si="107"/>
        <v>0</v>
      </c>
      <c r="D1076" s="316">
        <f t="shared" si="107"/>
        <v>0</v>
      </c>
      <c r="E1076" s="316">
        <f t="shared" si="107"/>
        <v>0</v>
      </c>
      <c r="F1076" s="316">
        <f t="shared" si="107"/>
        <v>0</v>
      </c>
      <c r="G1076" s="316">
        <f t="shared" si="107"/>
        <v>0</v>
      </c>
      <c r="H1076" s="316">
        <f t="shared" si="107"/>
        <v>0</v>
      </c>
      <c r="I1076" s="316">
        <f t="shared" si="107"/>
        <v>0</v>
      </c>
      <c r="J1076" s="316">
        <v>0</v>
      </c>
      <c r="K1076" s="316">
        <v>0</v>
      </c>
      <c r="L1076" s="316">
        <f t="shared" si="107"/>
        <v>0</v>
      </c>
      <c r="M1076" s="316">
        <f t="shared" si="107"/>
        <v>0</v>
      </c>
      <c r="N1076" s="316">
        <f t="shared" si="107"/>
        <v>0</v>
      </c>
      <c r="O1076" s="316">
        <f t="shared" si="107"/>
        <v>0</v>
      </c>
    </row>
    <row r="1077" spans="1:15">
      <c r="A1077" s="318" t="s">
        <v>555</v>
      </c>
      <c r="B1077" s="510"/>
      <c r="C1077" s="510"/>
      <c r="D1077" s="510"/>
      <c r="E1077" s="510"/>
      <c r="F1077" s="511"/>
      <c r="G1077" s="511"/>
      <c r="H1077" s="510"/>
      <c r="I1077" s="510"/>
      <c r="J1077" s="510"/>
      <c r="K1077" s="510"/>
      <c r="L1077" s="510"/>
      <c r="M1077" s="510"/>
      <c r="N1077" s="510"/>
      <c r="O1077" s="510"/>
    </row>
    <row r="1078" spans="1:15">
      <c r="A1078" s="318" t="s">
        <v>556</v>
      </c>
      <c r="B1078" s="510"/>
      <c r="C1078" s="510"/>
      <c r="D1078" s="510"/>
      <c r="E1078" s="510"/>
      <c r="F1078" s="511"/>
      <c r="G1078" s="511"/>
      <c r="H1078" s="510"/>
      <c r="I1078" s="510"/>
      <c r="J1078" s="510"/>
      <c r="K1078" s="510"/>
      <c r="L1078" s="510"/>
      <c r="M1078" s="510"/>
      <c r="N1078" s="510"/>
      <c r="O1078" s="510"/>
    </row>
    <row r="1079" spans="1:15">
      <c r="A1079" s="318" t="s">
        <v>557</v>
      </c>
      <c r="B1079" s="510"/>
      <c r="C1079" s="510"/>
      <c r="D1079" s="510"/>
      <c r="E1079" s="510"/>
      <c r="F1079" s="511"/>
      <c r="G1079" s="511"/>
      <c r="H1079" s="510"/>
      <c r="I1079" s="510"/>
      <c r="J1079" s="510"/>
      <c r="K1079" s="510"/>
      <c r="L1079" s="510"/>
      <c r="M1079" s="510"/>
      <c r="N1079" s="510"/>
      <c r="O1079" s="510"/>
    </row>
    <row r="1080" spans="1:15">
      <c r="A1080" s="318" t="s">
        <v>558</v>
      </c>
      <c r="B1080" s="510"/>
      <c r="C1080" s="510"/>
      <c r="D1080" s="510"/>
      <c r="E1080" s="510"/>
      <c r="F1080" s="511"/>
      <c r="G1080" s="511"/>
      <c r="H1080" s="510"/>
      <c r="I1080" s="510"/>
      <c r="J1080" s="510"/>
      <c r="K1080" s="510"/>
      <c r="L1080" s="510"/>
      <c r="M1080" s="510"/>
      <c r="N1080" s="510"/>
      <c r="O1080" s="510"/>
    </row>
    <row r="1081" spans="1:15" s="216" customFormat="1">
      <c r="A1081" s="318" t="s">
        <v>532</v>
      </c>
      <c r="B1081" s="510"/>
      <c r="C1081" s="510"/>
      <c r="D1081" s="510"/>
      <c r="E1081" s="510"/>
      <c r="F1081" s="511"/>
      <c r="G1081" s="511"/>
      <c r="H1081" s="510"/>
      <c r="I1081" s="510"/>
      <c r="J1081" s="510"/>
      <c r="K1081" s="510"/>
      <c r="L1081" s="510"/>
      <c r="M1081" s="510"/>
      <c r="N1081" s="510"/>
      <c r="O1081" s="510"/>
    </row>
    <row r="1082" spans="1:15">
      <c r="A1082" s="323" t="s">
        <v>559</v>
      </c>
      <c r="B1082" s="510"/>
      <c r="C1082" s="510"/>
      <c r="D1082" s="510"/>
      <c r="E1082" s="510"/>
      <c r="F1082" s="511"/>
      <c r="G1082" s="511"/>
      <c r="H1082" s="510"/>
      <c r="I1082" s="510"/>
      <c r="J1082" s="510"/>
      <c r="K1082" s="510"/>
      <c r="L1082" s="510"/>
      <c r="M1082" s="510"/>
      <c r="N1082" s="510"/>
      <c r="O1082" s="510"/>
    </row>
    <row r="1083" spans="1:15">
      <c r="A1083" s="318" t="s">
        <v>560</v>
      </c>
      <c r="B1083" s="510"/>
      <c r="C1083" s="510"/>
      <c r="D1083" s="510"/>
      <c r="E1083" s="511"/>
      <c r="F1083" s="511"/>
      <c r="G1083" s="511"/>
      <c r="H1083" s="510"/>
      <c r="I1083" s="510"/>
      <c r="J1083" s="510"/>
      <c r="K1083" s="510"/>
      <c r="L1083" s="510"/>
      <c r="M1083" s="510"/>
      <c r="N1083" s="510"/>
      <c r="O1083" s="510"/>
    </row>
    <row r="1084" spans="1:15">
      <c r="A1084" s="319" t="s">
        <v>561</v>
      </c>
      <c r="B1084" s="512"/>
      <c r="C1084" s="512"/>
      <c r="D1084" s="512"/>
      <c r="E1084" s="512"/>
      <c r="F1084" s="512"/>
      <c r="G1084" s="512"/>
      <c r="H1084" s="512"/>
      <c r="I1084" s="512"/>
      <c r="J1084" s="512"/>
      <c r="K1084" s="512"/>
      <c r="L1084" s="512"/>
      <c r="M1084" s="512"/>
      <c r="N1084" s="512"/>
      <c r="O1084" s="512"/>
    </row>
    <row r="1085" spans="1:15">
      <c r="A1085" s="317"/>
      <c r="B1085" s="322"/>
      <c r="C1085" s="322"/>
      <c r="D1085" s="322"/>
      <c r="E1085" s="322"/>
      <c r="F1085" s="322"/>
      <c r="G1085" s="322"/>
      <c r="H1085" s="322"/>
      <c r="I1085" s="322"/>
      <c r="J1085" s="216"/>
      <c r="K1085" s="216"/>
      <c r="L1085" s="322"/>
      <c r="M1085" s="322"/>
      <c r="N1085" s="322"/>
      <c r="O1085" s="322"/>
    </row>
    <row r="1086" spans="1:15">
      <c r="A1086" s="317" t="s">
        <v>562</v>
      </c>
      <c r="B1086" s="316">
        <f t="shared" ref="B1086:O1086" si="108">SUM(B1087:B1096)</f>
        <v>0</v>
      </c>
      <c r="C1086" s="316">
        <f t="shared" si="108"/>
        <v>0</v>
      </c>
      <c r="D1086" s="316">
        <f t="shared" si="108"/>
        <v>0</v>
      </c>
      <c r="E1086" s="316">
        <f t="shared" si="108"/>
        <v>0</v>
      </c>
      <c r="F1086" s="321">
        <f t="shared" si="108"/>
        <v>0</v>
      </c>
      <c r="G1086" s="321">
        <f t="shared" si="108"/>
        <v>0</v>
      </c>
      <c r="H1086" s="316">
        <f t="shared" si="108"/>
        <v>0</v>
      </c>
      <c r="I1086" s="316">
        <f t="shared" si="108"/>
        <v>0</v>
      </c>
      <c r="J1086" s="316">
        <f t="shared" si="108"/>
        <v>0</v>
      </c>
      <c r="K1086" s="316">
        <f t="shared" si="108"/>
        <v>0</v>
      </c>
      <c r="L1086" s="316">
        <f t="shared" si="108"/>
        <v>0</v>
      </c>
      <c r="M1086" s="316">
        <f t="shared" si="108"/>
        <v>0</v>
      </c>
      <c r="N1086" s="316">
        <f t="shared" si="108"/>
        <v>0</v>
      </c>
      <c r="O1086" s="316">
        <f t="shared" si="108"/>
        <v>0</v>
      </c>
    </row>
    <row r="1087" spans="1:15">
      <c r="A1087" s="318" t="s">
        <v>517</v>
      </c>
      <c r="B1087" s="510"/>
      <c r="C1087" s="510"/>
      <c r="D1087" s="510"/>
      <c r="E1087" s="510"/>
      <c r="F1087" s="511"/>
      <c r="G1087" s="511"/>
      <c r="H1087" s="510"/>
      <c r="I1087" s="510"/>
      <c r="J1087" s="510"/>
      <c r="K1087" s="510"/>
      <c r="L1087" s="510"/>
      <c r="M1087" s="510"/>
      <c r="N1087" s="510"/>
      <c r="O1087" s="510"/>
    </row>
    <row r="1088" spans="1:15">
      <c r="A1088" s="318" t="s">
        <v>563</v>
      </c>
      <c r="B1088" s="510"/>
      <c r="C1088" s="510"/>
      <c r="D1088" s="510"/>
      <c r="E1088" s="510"/>
      <c r="F1088" s="511"/>
      <c r="G1088" s="511"/>
      <c r="H1088" s="510"/>
      <c r="I1088" s="510"/>
      <c r="J1088" s="510"/>
      <c r="K1088" s="510"/>
      <c r="L1088" s="510"/>
      <c r="M1088" s="510"/>
      <c r="N1088" s="510"/>
      <c r="O1088" s="510"/>
    </row>
    <row r="1089" spans="1:15">
      <c r="A1089" s="318" t="s">
        <v>564</v>
      </c>
      <c r="B1089" s="510"/>
      <c r="C1089" s="510"/>
      <c r="D1089" s="510"/>
      <c r="E1089" s="510"/>
      <c r="F1089" s="511"/>
      <c r="G1089" s="511"/>
      <c r="H1089" s="510"/>
      <c r="I1089" s="510"/>
      <c r="J1089" s="510"/>
      <c r="K1089" s="510"/>
      <c r="L1089" s="510"/>
      <c r="M1089" s="510"/>
      <c r="N1089" s="510"/>
      <c r="O1089" s="510"/>
    </row>
    <row r="1090" spans="1:15">
      <c r="A1090" s="318" t="s">
        <v>565</v>
      </c>
      <c r="B1090" s="510"/>
      <c r="C1090" s="510"/>
      <c r="D1090" s="510"/>
      <c r="E1090" s="510"/>
      <c r="F1090" s="511"/>
      <c r="G1090" s="511"/>
      <c r="H1090" s="510"/>
      <c r="I1090" s="510"/>
      <c r="J1090" s="510"/>
      <c r="K1090" s="510"/>
      <c r="L1090" s="510"/>
      <c r="M1090" s="510"/>
      <c r="N1090" s="510"/>
      <c r="O1090" s="510"/>
    </row>
    <row r="1091" spans="1:15">
      <c r="A1091" s="318" t="s">
        <v>566</v>
      </c>
      <c r="B1091" s="510"/>
      <c r="C1091" s="510"/>
      <c r="D1091" s="510"/>
      <c r="E1091" s="510"/>
      <c r="F1091" s="511"/>
      <c r="G1091" s="511"/>
      <c r="H1091" s="510"/>
      <c r="I1091" s="510"/>
      <c r="J1091" s="510"/>
      <c r="K1091" s="510"/>
      <c r="L1091" s="510"/>
      <c r="M1091" s="510"/>
      <c r="N1091" s="510"/>
      <c r="O1091" s="510"/>
    </row>
    <row r="1092" spans="1:15">
      <c r="A1092" s="323" t="s">
        <v>567</v>
      </c>
      <c r="B1092" s="510"/>
      <c r="C1092" s="510"/>
      <c r="D1092" s="510"/>
      <c r="E1092" s="510"/>
      <c r="F1092" s="511"/>
      <c r="G1092" s="511"/>
      <c r="H1092" s="510"/>
      <c r="I1092" s="510"/>
      <c r="J1092" s="510"/>
      <c r="K1092" s="510"/>
      <c r="L1092" s="510"/>
      <c r="M1092" s="510"/>
      <c r="N1092" s="510"/>
      <c r="O1092" s="510"/>
    </row>
    <row r="1093" spans="1:15" s="216" customFormat="1">
      <c r="A1093" s="323" t="s">
        <v>568</v>
      </c>
      <c r="B1093" s="510"/>
      <c r="C1093" s="510"/>
      <c r="D1093" s="510"/>
      <c r="E1093" s="510"/>
      <c r="F1093" s="511"/>
      <c r="G1093" s="511"/>
      <c r="H1093" s="510"/>
      <c r="I1093" s="510"/>
      <c r="J1093" s="510"/>
      <c r="K1093" s="510"/>
      <c r="L1093" s="510"/>
      <c r="M1093" s="510"/>
      <c r="N1093" s="510"/>
      <c r="O1093" s="510"/>
    </row>
    <row r="1094" spans="1:15">
      <c r="A1094" s="318" t="s">
        <v>457</v>
      </c>
      <c r="B1094" s="510"/>
      <c r="C1094" s="510"/>
      <c r="D1094" s="510"/>
      <c r="E1094" s="510"/>
      <c r="F1094" s="511"/>
      <c r="G1094" s="511"/>
      <c r="H1094" s="510"/>
      <c r="I1094" s="510"/>
      <c r="J1094" s="510"/>
      <c r="K1094" s="510"/>
      <c r="L1094" s="510"/>
      <c r="M1094" s="510"/>
      <c r="N1094" s="510"/>
      <c r="O1094" s="510"/>
    </row>
    <row r="1095" spans="1:15">
      <c r="A1095" s="318" t="s">
        <v>569</v>
      </c>
      <c r="B1095" s="510"/>
      <c r="C1095" s="510"/>
      <c r="D1095" s="510"/>
      <c r="E1095" s="510"/>
      <c r="F1095" s="510"/>
      <c r="G1095" s="510"/>
      <c r="H1095" s="510"/>
      <c r="I1095" s="510"/>
      <c r="J1095" s="510"/>
      <c r="K1095" s="510"/>
      <c r="L1095" s="510"/>
      <c r="M1095" s="510"/>
      <c r="N1095" s="510"/>
      <c r="O1095" s="510"/>
    </row>
    <row r="1096" spans="1:15">
      <c r="A1096" s="319" t="s">
        <v>570</v>
      </c>
      <c r="B1096" s="512"/>
      <c r="C1096" s="512"/>
      <c r="D1096" s="512"/>
      <c r="E1096" s="512"/>
      <c r="F1096" s="512"/>
      <c r="G1096" s="512"/>
      <c r="H1096" s="512"/>
      <c r="I1096" s="512"/>
      <c r="J1096" s="512"/>
      <c r="K1096" s="512"/>
      <c r="L1096" s="512"/>
      <c r="M1096" s="512"/>
      <c r="N1096" s="512"/>
      <c r="O1096" s="512"/>
    </row>
    <row r="1097" spans="1:15">
      <c r="A1097" s="317"/>
      <c r="B1097" s="322"/>
      <c r="C1097" s="322"/>
      <c r="D1097" s="322"/>
      <c r="E1097" s="322"/>
      <c r="F1097" s="322"/>
      <c r="G1097" s="322"/>
      <c r="H1097" s="322"/>
      <c r="I1097" s="322"/>
      <c r="J1097" s="216"/>
      <c r="K1097" s="216"/>
      <c r="L1097" s="322"/>
      <c r="M1097" s="322"/>
      <c r="N1097" s="322"/>
      <c r="O1097" s="322"/>
    </row>
    <row r="1098" spans="1:15">
      <c r="A1098" s="317" t="s">
        <v>571</v>
      </c>
      <c r="B1098" s="316">
        <f t="shared" ref="B1098:K1098" si="109">SUM(B1099:B1103)</f>
        <v>0</v>
      </c>
      <c r="C1098" s="316">
        <f t="shared" si="109"/>
        <v>0</v>
      </c>
      <c r="D1098" s="316">
        <f t="shared" si="109"/>
        <v>0</v>
      </c>
      <c r="E1098" s="316">
        <f t="shared" si="109"/>
        <v>0</v>
      </c>
      <c r="F1098" s="321">
        <f t="shared" si="109"/>
        <v>0</v>
      </c>
      <c r="G1098" s="321">
        <f t="shared" si="109"/>
        <v>0</v>
      </c>
      <c r="H1098" s="316">
        <f t="shared" si="109"/>
        <v>0</v>
      </c>
      <c r="I1098" s="316">
        <f t="shared" si="109"/>
        <v>0</v>
      </c>
      <c r="J1098" s="316">
        <f t="shared" si="109"/>
        <v>0</v>
      </c>
      <c r="K1098" s="316">
        <f t="shared" si="109"/>
        <v>0</v>
      </c>
      <c r="L1098" s="316">
        <f>SUM(L1099:L1103)</f>
        <v>0</v>
      </c>
      <c r="M1098" s="316">
        <f>SUM(M1099:M1103)</f>
        <v>0</v>
      </c>
      <c r="N1098" s="316">
        <f>SUM(N1099:N1103)</f>
        <v>0</v>
      </c>
      <c r="O1098" s="316">
        <f>SUM(O1099:O1103)</f>
        <v>0</v>
      </c>
    </row>
    <row r="1099" spans="1:15">
      <c r="A1099" s="318" t="s">
        <v>572</v>
      </c>
      <c r="B1099" s="510"/>
      <c r="C1099" s="510"/>
      <c r="D1099" s="510"/>
      <c r="E1099" s="510"/>
      <c r="F1099" s="511"/>
      <c r="G1099" s="511"/>
      <c r="H1099" s="510"/>
      <c r="I1099" s="510"/>
      <c r="J1099" s="510"/>
      <c r="K1099" s="510"/>
      <c r="L1099" s="510"/>
      <c r="M1099" s="510"/>
      <c r="N1099" s="510"/>
      <c r="O1099" s="510"/>
    </row>
    <row r="1100" spans="1:15" s="216" customFormat="1">
      <c r="A1100" s="318" t="s">
        <v>573</v>
      </c>
      <c r="B1100" s="510"/>
      <c r="C1100" s="510"/>
      <c r="D1100" s="510"/>
      <c r="E1100" s="510"/>
      <c r="F1100" s="511"/>
      <c r="G1100" s="511"/>
      <c r="H1100" s="510"/>
      <c r="I1100" s="510"/>
      <c r="J1100" s="510"/>
      <c r="K1100" s="510"/>
      <c r="L1100" s="510"/>
      <c r="M1100" s="510"/>
      <c r="N1100" s="510"/>
      <c r="O1100" s="510"/>
    </row>
    <row r="1101" spans="1:15">
      <c r="A1101" s="318" t="s">
        <v>574</v>
      </c>
      <c r="B1101" s="510"/>
      <c r="C1101" s="510"/>
      <c r="D1101" s="510"/>
      <c r="E1101" s="510"/>
      <c r="F1101" s="511"/>
      <c r="G1101" s="511"/>
      <c r="H1101" s="510"/>
      <c r="I1101" s="510"/>
      <c r="J1101" s="510"/>
      <c r="K1101" s="510"/>
      <c r="L1101" s="510"/>
      <c r="M1101" s="510"/>
      <c r="N1101" s="510"/>
      <c r="O1101" s="510"/>
    </row>
    <row r="1102" spans="1:15">
      <c r="A1102" s="318" t="s">
        <v>575</v>
      </c>
      <c r="B1102" s="510"/>
      <c r="C1102" s="510"/>
      <c r="D1102" s="510"/>
      <c r="E1102" s="510"/>
      <c r="F1102" s="511"/>
      <c r="G1102" s="511"/>
      <c r="H1102" s="510"/>
      <c r="I1102" s="510"/>
      <c r="J1102" s="510"/>
      <c r="K1102" s="510"/>
      <c r="L1102" s="510"/>
      <c r="M1102" s="510"/>
      <c r="N1102" s="510"/>
      <c r="O1102" s="510"/>
    </row>
    <row r="1103" spans="1:15">
      <c r="A1103" s="319" t="s">
        <v>576</v>
      </c>
      <c r="B1103" s="512"/>
      <c r="C1103" s="512"/>
      <c r="D1103" s="512"/>
      <c r="E1103" s="512"/>
      <c r="F1103" s="513"/>
      <c r="G1103" s="513"/>
      <c r="H1103" s="512"/>
      <c r="I1103" s="512"/>
      <c r="J1103" s="512"/>
      <c r="K1103" s="512"/>
      <c r="L1103" s="512"/>
      <c r="M1103" s="512"/>
      <c r="N1103" s="512"/>
      <c r="O1103" s="512"/>
    </row>
    <row r="1104" spans="1:15">
      <c r="A1104" s="317"/>
      <c r="B1104" s="322"/>
      <c r="C1104" s="322"/>
      <c r="D1104" s="322"/>
      <c r="E1104" s="322"/>
      <c r="F1104" s="322"/>
      <c r="G1104" s="322"/>
      <c r="H1104" s="322"/>
      <c r="I1104" s="322"/>
      <c r="J1104" s="216"/>
      <c r="K1104" s="216"/>
      <c r="L1104" s="322"/>
      <c r="M1104" s="322"/>
      <c r="N1104" s="322"/>
      <c r="O1104" s="322"/>
    </row>
    <row r="1105" spans="1:15">
      <c r="A1105" s="317" t="s">
        <v>577</v>
      </c>
      <c r="B1105" s="316">
        <f t="shared" ref="B1105:O1105" si="110">SUM(B1106:B1113)</f>
        <v>0</v>
      </c>
      <c r="C1105" s="316">
        <f t="shared" si="110"/>
        <v>0</v>
      </c>
      <c r="D1105" s="316">
        <f t="shared" si="110"/>
        <v>0</v>
      </c>
      <c r="E1105" s="316">
        <f t="shared" si="110"/>
        <v>0</v>
      </c>
      <c r="F1105" s="316">
        <f t="shared" si="110"/>
        <v>0</v>
      </c>
      <c r="G1105" s="316">
        <f t="shared" si="110"/>
        <v>0</v>
      </c>
      <c r="H1105" s="316">
        <f t="shared" si="110"/>
        <v>0</v>
      </c>
      <c r="I1105" s="316">
        <f t="shared" si="110"/>
        <v>0</v>
      </c>
      <c r="J1105" s="316">
        <f t="shared" si="110"/>
        <v>0</v>
      </c>
      <c r="K1105" s="316">
        <f t="shared" si="110"/>
        <v>0</v>
      </c>
      <c r="L1105" s="316">
        <f t="shared" si="110"/>
        <v>0</v>
      </c>
      <c r="M1105" s="316">
        <f t="shared" si="110"/>
        <v>0</v>
      </c>
      <c r="N1105" s="316">
        <f t="shared" si="110"/>
        <v>0</v>
      </c>
      <c r="O1105" s="316">
        <f t="shared" si="110"/>
        <v>0</v>
      </c>
    </row>
    <row r="1106" spans="1:15">
      <c r="A1106" s="318" t="s">
        <v>578</v>
      </c>
      <c r="B1106" s="510"/>
      <c r="C1106" s="510"/>
      <c r="D1106" s="510"/>
      <c r="E1106" s="510"/>
      <c r="F1106" s="511"/>
      <c r="G1106" s="511"/>
      <c r="H1106" s="510"/>
      <c r="I1106" s="510"/>
      <c r="J1106" s="510"/>
      <c r="K1106" s="510"/>
      <c r="L1106" s="510"/>
      <c r="M1106" s="510"/>
      <c r="N1106" s="510"/>
      <c r="O1106" s="510"/>
    </row>
    <row r="1107" spans="1:15">
      <c r="A1107" s="318" t="s">
        <v>579</v>
      </c>
      <c r="B1107" s="510"/>
      <c r="C1107" s="510"/>
      <c r="D1107" s="510"/>
      <c r="E1107" s="510"/>
      <c r="F1107" s="510"/>
      <c r="G1107" s="510"/>
      <c r="H1107" s="510"/>
      <c r="I1107" s="510"/>
      <c r="J1107" s="510"/>
      <c r="K1107" s="510"/>
      <c r="L1107" s="510"/>
      <c r="M1107" s="510"/>
      <c r="N1107" s="510"/>
      <c r="O1107" s="510"/>
    </row>
    <row r="1108" spans="1:15">
      <c r="A1108" s="318" t="s">
        <v>580</v>
      </c>
      <c r="B1108" s="510"/>
      <c r="C1108" s="510"/>
      <c r="D1108" s="510"/>
      <c r="E1108" s="510"/>
      <c r="F1108" s="511"/>
      <c r="G1108" s="511"/>
      <c r="H1108" s="510"/>
      <c r="I1108" s="510"/>
      <c r="J1108" s="510"/>
      <c r="K1108" s="510"/>
      <c r="L1108" s="510"/>
      <c r="M1108" s="510"/>
      <c r="N1108" s="510"/>
      <c r="O1108" s="510"/>
    </row>
    <row r="1109" spans="1:15">
      <c r="A1109" s="318" t="s">
        <v>581</v>
      </c>
      <c r="B1109" s="510"/>
      <c r="C1109" s="510"/>
      <c r="D1109" s="510"/>
      <c r="E1109" s="510"/>
      <c r="F1109" s="511"/>
      <c r="G1109" s="511"/>
      <c r="H1109" s="510"/>
      <c r="I1109" s="510"/>
      <c r="J1109" s="510"/>
      <c r="K1109" s="510"/>
      <c r="L1109" s="510"/>
      <c r="M1109" s="510"/>
      <c r="N1109" s="510"/>
      <c r="O1109" s="510"/>
    </row>
    <row r="1110" spans="1:15" s="216" customFormat="1">
      <c r="A1110" s="318" t="s">
        <v>582</v>
      </c>
      <c r="B1110" s="510"/>
      <c r="C1110" s="510"/>
      <c r="D1110" s="510"/>
      <c r="E1110" s="510"/>
      <c r="F1110" s="511"/>
      <c r="G1110" s="511"/>
      <c r="H1110" s="510"/>
      <c r="I1110" s="510"/>
      <c r="J1110" s="510"/>
      <c r="K1110" s="510"/>
      <c r="L1110" s="510"/>
      <c r="M1110" s="510"/>
      <c r="N1110" s="510"/>
      <c r="O1110" s="510"/>
    </row>
    <row r="1111" spans="1:15">
      <c r="A1111" s="318" t="s">
        <v>583</v>
      </c>
      <c r="B1111" s="510"/>
      <c r="C1111" s="510"/>
      <c r="D1111" s="510"/>
      <c r="E1111" s="510"/>
      <c r="F1111" s="511"/>
      <c r="G1111" s="511"/>
      <c r="H1111" s="510"/>
      <c r="I1111" s="510"/>
      <c r="J1111" s="510"/>
      <c r="K1111" s="510"/>
      <c r="L1111" s="510"/>
      <c r="M1111" s="510"/>
      <c r="N1111" s="510"/>
      <c r="O1111" s="510"/>
    </row>
    <row r="1112" spans="1:15">
      <c r="A1112" s="318" t="s">
        <v>584</v>
      </c>
      <c r="B1112" s="510"/>
      <c r="C1112" s="510"/>
      <c r="D1112" s="510"/>
      <c r="E1112" s="510"/>
      <c r="F1112" s="511"/>
      <c r="G1112" s="511"/>
      <c r="H1112" s="510"/>
      <c r="I1112" s="510"/>
      <c r="J1112" s="510"/>
      <c r="K1112" s="510"/>
      <c r="L1112" s="510"/>
      <c r="M1112" s="510"/>
      <c r="N1112" s="510"/>
      <c r="O1112" s="510"/>
    </row>
    <row r="1113" spans="1:15">
      <c r="A1113" s="319" t="s">
        <v>522</v>
      </c>
      <c r="B1113" s="512"/>
      <c r="C1113" s="512"/>
      <c r="D1113" s="512"/>
      <c r="E1113" s="512"/>
      <c r="F1113" s="512"/>
      <c r="G1113" s="512"/>
      <c r="H1113" s="512"/>
      <c r="I1113" s="512"/>
      <c r="J1113" s="512"/>
      <c r="K1113" s="512"/>
      <c r="L1113" s="512"/>
      <c r="M1113" s="512"/>
      <c r="N1113" s="512"/>
      <c r="O1113" s="512"/>
    </row>
    <row r="1114" spans="1:15">
      <c r="A1114" s="317"/>
      <c r="B1114" s="322"/>
      <c r="C1114" s="322"/>
      <c r="D1114" s="322"/>
      <c r="E1114" s="322"/>
      <c r="F1114" s="322"/>
      <c r="G1114" s="322"/>
      <c r="H1114" s="322"/>
      <c r="I1114" s="322"/>
      <c r="J1114" s="216"/>
      <c r="K1114" s="216"/>
      <c r="L1114" s="322"/>
      <c r="M1114" s="322"/>
      <c r="N1114" s="322"/>
      <c r="O1114" s="322"/>
    </row>
    <row r="1115" spans="1:15">
      <c r="A1115" s="317" t="s">
        <v>585</v>
      </c>
      <c r="B1115" s="316">
        <f t="shared" ref="B1115:O1115" si="111">SUM(B1116:B1120)</f>
        <v>0</v>
      </c>
      <c r="C1115" s="316">
        <f t="shared" si="111"/>
        <v>0</v>
      </c>
      <c r="D1115" s="316">
        <f t="shared" si="111"/>
        <v>0</v>
      </c>
      <c r="E1115" s="316">
        <f t="shared" si="111"/>
        <v>0</v>
      </c>
      <c r="F1115" s="321">
        <f t="shared" si="111"/>
        <v>0</v>
      </c>
      <c r="G1115" s="321">
        <f t="shared" si="111"/>
        <v>0</v>
      </c>
      <c r="H1115" s="316">
        <f t="shared" si="111"/>
        <v>0</v>
      </c>
      <c r="I1115" s="316">
        <f t="shared" si="111"/>
        <v>0</v>
      </c>
      <c r="J1115" s="316">
        <f t="shared" si="111"/>
        <v>0</v>
      </c>
      <c r="K1115" s="316">
        <f t="shared" si="111"/>
        <v>0</v>
      </c>
      <c r="L1115" s="316">
        <f t="shared" si="111"/>
        <v>0</v>
      </c>
      <c r="M1115" s="316">
        <f t="shared" si="111"/>
        <v>0</v>
      </c>
      <c r="N1115" s="316">
        <f t="shared" si="111"/>
        <v>0</v>
      </c>
      <c r="O1115" s="316">
        <f t="shared" si="111"/>
        <v>0</v>
      </c>
    </row>
    <row r="1116" spans="1:15">
      <c r="A1116" s="318" t="s">
        <v>586</v>
      </c>
      <c r="B1116" s="510"/>
      <c r="C1116" s="510"/>
      <c r="D1116" s="510"/>
      <c r="E1116" s="510"/>
      <c r="F1116" s="511"/>
      <c r="G1116" s="511"/>
      <c r="H1116" s="510"/>
      <c r="I1116" s="510"/>
      <c r="J1116" s="510"/>
      <c r="K1116" s="510"/>
      <c r="L1116" s="510"/>
      <c r="M1116" s="510"/>
      <c r="N1116" s="510"/>
      <c r="O1116" s="510"/>
    </row>
    <row r="1117" spans="1:15" s="216" customFormat="1">
      <c r="A1117" s="318" t="s">
        <v>587</v>
      </c>
      <c r="B1117" s="510"/>
      <c r="C1117" s="510"/>
      <c r="D1117" s="510"/>
      <c r="E1117" s="510"/>
      <c r="F1117" s="511"/>
      <c r="G1117" s="511"/>
      <c r="H1117" s="510"/>
      <c r="I1117" s="510"/>
      <c r="J1117" s="510"/>
      <c r="K1117" s="510"/>
      <c r="L1117" s="510"/>
      <c r="M1117" s="510"/>
      <c r="N1117" s="510"/>
      <c r="O1117" s="510"/>
    </row>
    <row r="1118" spans="1:15">
      <c r="A1118" s="318" t="s">
        <v>505</v>
      </c>
      <c r="B1118" s="510"/>
      <c r="C1118" s="510"/>
      <c r="D1118" s="510"/>
      <c r="E1118" s="510"/>
      <c r="F1118" s="511"/>
      <c r="G1118" s="511"/>
      <c r="H1118" s="510"/>
      <c r="I1118" s="510"/>
      <c r="J1118" s="510"/>
      <c r="K1118" s="510"/>
      <c r="L1118" s="510"/>
      <c r="M1118" s="510"/>
      <c r="N1118" s="510"/>
      <c r="O1118" s="510"/>
    </row>
    <row r="1119" spans="1:15">
      <c r="A1119" s="318" t="s">
        <v>588</v>
      </c>
      <c r="B1119" s="510"/>
      <c r="C1119" s="510"/>
      <c r="D1119" s="510"/>
      <c r="E1119" s="510"/>
      <c r="F1119" s="511"/>
      <c r="G1119" s="511"/>
      <c r="H1119" s="510"/>
      <c r="I1119" s="510"/>
      <c r="J1119" s="510"/>
      <c r="K1119" s="510"/>
      <c r="L1119" s="510"/>
      <c r="M1119" s="510"/>
      <c r="N1119" s="510"/>
      <c r="O1119" s="510"/>
    </row>
    <row r="1120" spans="1:15">
      <c r="A1120" s="319" t="s">
        <v>589</v>
      </c>
      <c r="B1120" s="512"/>
      <c r="C1120" s="512"/>
      <c r="D1120" s="512"/>
      <c r="E1120" s="512"/>
      <c r="F1120" s="513"/>
      <c r="G1120" s="513"/>
      <c r="H1120" s="512"/>
      <c r="I1120" s="512"/>
      <c r="J1120" s="512"/>
      <c r="K1120" s="512"/>
      <c r="L1120" s="512"/>
      <c r="M1120" s="512"/>
      <c r="N1120" s="512"/>
      <c r="O1120" s="512"/>
    </row>
    <row r="1121" spans="1:15">
      <c r="A1121" s="317"/>
      <c r="B1121" s="322"/>
      <c r="C1121" s="322"/>
      <c r="D1121" s="322"/>
      <c r="E1121" s="322"/>
      <c r="F1121" s="322"/>
      <c r="G1121" s="322"/>
      <c r="H1121" s="322"/>
      <c r="I1121" s="322"/>
      <c r="J1121" s="216"/>
      <c r="K1121" s="216"/>
      <c r="L1121" s="322"/>
      <c r="M1121" s="322"/>
      <c r="N1121" s="322"/>
      <c r="O1121" s="322"/>
    </row>
    <row r="1122" spans="1:15">
      <c r="A1122" s="317" t="s">
        <v>590</v>
      </c>
      <c r="B1122" s="316">
        <f t="shared" ref="B1122:O1122" si="112">SUM(B1123:B1129)</f>
        <v>0</v>
      </c>
      <c r="C1122" s="316">
        <f t="shared" si="112"/>
        <v>0</v>
      </c>
      <c r="D1122" s="316">
        <f t="shared" si="112"/>
        <v>0</v>
      </c>
      <c r="E1122" s="316">
        <f t="shared" si="112"/>
        <v>0</v>
      </c>
      <c r="F1122" s="321">
        <f t="shared" si="112"/>
        <v>0</v>
      </c>
      <c r="G1122" s="321">
        <f t="shared" si="112"/>
        <v>0</v>
      </c>
      <c r="H1122" s="316">
        <f t="shared" si="112"/>
        <v>0</v>
      </c>
      <c r="I1122" s="316">
        <f t="shared" si="112"/>
        <v>0</v>
      </c>
      <c r="J1122" s="316">
        <f t="shared" si="112"/>
        <v>0</v>
      </c>
      <c r="K1122" s="316">
        <f t="shared" si="112"/>
        <v>0</v>
      </c>
      <c r="L1122" s="316">
        <f t="shared" si="112"/>
        <v>0</v>
      </c>
      <c r="M1122" s="316">
        <f t="shared" si="112"/>
        <v>0</v>
      </c>
      <c r="N1122" s="316">
        <f t="shared" si="112"/>
        <v>0</v>
      </c>
      <c r="O1122" s="316">
        <f t="shared" si="112"/>
        <v>0</v>
      </c>
    </row>
    <row r="1123" spans="1:15">
      <c r="A1123" s="318" t="s">
        <v>517</v>
      </c>
      <c r="B1123" s="510"/>
      <c r="C1123" s="510"/>
      <c r="D1123" s="510"/>
      <c r="E1123" s="510"/>
      <c r="F1123" s="511"/>
      <c r="G1123" s="511"/>
      <c r="H1123" s="510"/>
      <c r="I1123" s="510"/>
      <c r="J1123" s="510"/>
      <c r="K1123" s="510"/>
      <c r="L1123" s="510"/>
      <c r="M1123" s="510"/>
      <c r="N1123" s="510"/>
      <c r="O1123" s="510"/>
    </row>
    <row r="1124" spans="1:15">
      <c r="A1124" s="318" t="s">
        <v>591</v>
      </c>
      <c r="B1124" s="510"/>
      <c r="C1124" s="510"/>
      <c r="D1124" s="510"/>
      <c r="E1124" s="510"/>
      <c r="F1124" s="511"/>
      <c r="G1124" s="511"/>
      <c r="H1124" s="510"/>
      <c r="I1124" s="510"/>
      <c r="J1124" s="510"/>
      <c r="K1124" s="510"/>
      <c r="L1124" s="510"/>
      <c r="M1124" s="510"/>
      <c r="N1124" s="510"/>
      <c r="O1124" s="510"/>
    </row>
    <row r="1125" spans="1:15">
      <c r="A1125" s="318" t="s">
        <v>592</v>
      </c>
      <c r="B1125" s="510"/>
      <c r="C1125" s="510"/>
      <c r="D1125" s="510"/>
      <c r="E1125" s="510"/>
      <c r="F1125" s="510"/>
      <c r="G1125" s="510"/>
      <c r="H1125" s="510"/>
      <c r="I1125" s="510"/>
      <c r="J1125" s="510"/>
      <c r="K1125" s="510"/>
      <c r="L1125" s="510"/>
      <c r="M1125" s="510"/>
      <c r="N1125" s="510"/>
      <c r="O1125" s="510"/>
    </row>
    <row r="1126" spans="1:15" s="216" customFormat="1">
      <c r="A1126" s="318" t="s">
        <v>593</v>
      </c>
      <c r="B1126" s="510"/>
      <c r="C1126" s="510"/>
      <c r="D1126" s="510"/>
      <c r="E1126" s="510"/>
      <c r="F1126" s="510"/>
      <c r="G1126" s="510"/>
      <c r="H1126" s="510"/>
      <c r="I1126" s="510"/>
      <c r="J1126" s="510"/>
      <c r="K1126" s="510"/>
      <c r="L1126" s="510"/>
      <c r="M1126" s="510"/>
      <c r="N1126" s="510"/>
      <c r="O1126" s="510"/>
    </row>
    <row r="1127" spans="1:15">
      <c r="A1127" s="318" t="s">
        <v>594</v>
      </c>
      <c r="B1127" s="510"/>
      <c r="C1127" s="510"/>
      <c r="D1127" s="510"/>
      <c r="E1127" s="510"/>
      <c r="F1127" s="511"/>
      <c r="G1127" s="511"/>
      <c r="H1127" s="510"/>
      <c r="I1127" s="510"/>
      <c r="J1127" s="510"/>
      <c r="K1127" s="510"/>
      <c r="L1127" s="510"/>
      <c r="M1127" s="510"/>
      <c r="N1127" s="510"/>
      <c r="O1127" s="510"/>
    </row>
    <row r="1128" spans="1:15">
      <c r="A1128" s="318" t="s">
        <v>595</v>
      </c>
      <c r="B1128" s="510"/>
      <c r="C1128" s="510"/>
      <c r="D1128" s="510"/>
      <c r="E1128" s="510"/>
      <c r="F1128" s="511"/>
      <c r="G1128" s="511"/>
      <c r="H1128" s="510"/>
      <c r="I1128" s="510"/>
      <c r="J1128" s="510"/>
      <c r="K1128" s="510"/>
      <c r="L1128" s="510"/>
      <c r="M1128" s="510"/>
      <c r="N1128" s="510"/>
      <c r="O1128" s="510"/>
    </row>
    <row r="1129" spans="1:15">
      <c r="A1129" s="319" t="s">
        <v>596</v>
      </c>
      <c r="B1129" s="512"/>
      <c r="C1129" s="512"/>
      <c r="D1129" s="512"/>
      <c r="E1129" s="512"/>
      <c r="F1129" s="513"/>
      <c r="G1129" s="513"/>
      <c r="H1129" s="512"/>
      <c r="I1129" s="512"/>
      <c r="J1129" s="512"/>
      <c r="K1129" s="512"/>
      <c r="L1129" s="512"/>
      <c r="M1129" s="512"/>
      <c r="N1129" s="512"/>
      <c r="O1129" s="512"/>
    </row>
    <row r="1130" spans="1:15">
      <c r="A1130" s="317"/>
      <c r="B1130" s="322"/>
      <c r="C1130" s="322"/>
      <c r="D1130" s="322"/>
      <c r="E1130" s="322"/>
      <c r="F1130" s="322"/>
      <c r="G1130" s="322"/>
      <c r="H1130" s="322"/>
      <c r="I1130" s="322"/>
      <c r="J1130" s="216"/>
      <c r="K1130" s="216"/>
      <c r="L1130" s="322"/>
      <c r="M1130" s="322"/>
      <c r="N1130" s="322"/>
      <c r="O1130" s="322"/>
    </row>
    <row r="1131" spans="1:15">
      <c r="A1131" s="317" t="s">
        <v>597</v>
      </c>
      <c r="B1131" s="316">
        <f t="shared" ref="B1131:O1131" si="113">SUM(B1132:B1144)</f>
        <v>0</v>
      </c>
      <c r="C1131" s="316">
        <f t="shared" si="113"/>
        <v>0</v>
      </c>
      <c r="D1131" s="316">
        <f t="shared" si="113"/>
        <v>0</v>
      </c>
      <c r="E1131" s="316">
        <f t="shared" si="113"/>
        <v>0</v>
      </c>
      <c r="F1131" s="321">
        <f t="shared" si="113"/>
        <v>0</v>
      </c>
      <c r="G1131" s="321">
        <f t="shared" si="113"/>
        <v>0</v>
      </c>
      <c r="H1131" s="316">
        <f t="shared" si="113"/>
        <v>0</v>
      </c>
      <c r="I1131" s="316">
        <f t="shared" si="113"/>
        <v>0</v>
      </c>
      <c r="J1131" s="316">
        <f t="shared" si="113"/>
        <v>0</v>
      </c>
      <c r="K1131" s="316">
        <f t="shared" si="113"/>
        <v>0</v>
      </c>
      <c r="L1131" s="316">
        <f t="shared" si="113"/>
        <v>0</v>
      </c>
      <c r="M1131" s="316">
        <f t="shared" si="113"/>
        <v>0</v>
      </c>
      <c r="N1131" s="316">
        <f t="shared" si="113"/>
        <v>0</v>
      </c>
      <c r="O1131" s="316">
        <f t="shared" si="113"/>
        <v>0</v>
      </c>
    </row>
    <row r="1132" spans="1:15">
      <c r="A1132" s="318" t="s">
        <v>598</v>
      </c>
      <c r="B1132" s="510"/>
      <c r="C1132" s="510"/>
      <c r="D1132" s="510"/>
      <c r="E1132" s="510"/>
      <c r="F1132" s="510"/>
      <c r="G1132" s="510"/>
      <c r="H1132" s="510"/>
      <c r="I1132" s="510"/>
      <c r="J1132" s="510"/>
      <c r="K1132" s="510"/>
      <c r="L1132" s="510"/>
      <c r="M1132" s="510"/>
      <c r="N1132" s="510"/>
      <c r="O1132" s="510"/>
    </row>
    <row r="1133" spans="1:15">
      <c r="A1133" s="318" t="s">
        <v>599</v>
      </c>
      <c r="B1133" s="510"/>
      <c r="C1133" s="510"/>
      <c r="D1133" s="510"/>
      <c r="E1133" s="510"/>
      <c r="F1133" s="510"/>
      <c r="G1133" s="510"/>
      <c r="H1133" s="510"/>
      <c r="I1133" s="510"/>
      <c r="J1133" s="510"/>
      <c r="K1133" s="510"/>
      <c r="L1133" s="510"/>
      <c r="M1133" s="510"/>
      <c r="N1133" s="510"/>
      <c r="O1133" s="510"/>
    </row>
    <row r="1134" spans="1:15">
      <c r="A1134" s="318" t="s">
        <v>600</v>
      </c>
      <c r="B1134" s="510"/>
      <c r="C1134" s="510"/>
      <c r="D1134" s="510"/>
      <c r="E1134" s="510"/>
      <c r="F1134" s="511"/>
      <c r="G1134" s="511"/>
      <c r="H1134" s="510"/>
      <c r="I1134" s="510"/>
      <c r="J1134" s="510"/>
      <c r="K1134" s="510"/>
      <c r="L1134" s="510"/>
      <c r="M1134" s="510"/>
      <c r="N1134" s="510"/>
      <c r="O1134" s="510"/>
    </row>
    <row r="1135" spans="1:15">
      <c r="A1135" s="318" t="s">
        <v>601</v>
      </c>
      <c r="B1135" s="510"/>
      <c r="C1135" s="510"/>
      <c r="D1135" s="510"/>
      <c r="E1135" s="510"/>
      <c r="F1135" s="511"/>
      <c r="G1135" s="511"/>
      <c r="H1135" s="510"/>
      <c r="I1135" s="510"/>
      <c r="J1135" s="510"/>
      <c r="K1135" s="510"/>
      <c r="L1135" s="510"/>
      <c r="M1135" s="510"/>
      <c r="N1135" s="510"/>
      <c r="O1135" s="510"/>
    </row>
    <row r="1136" spans="1:15">
      <c r="A1136" s="318" t="s">
        <v>546</v>
      </c>
      <c r="B1136" s="510"/>
      <c r="C1136" s="510"/>
      <c r="D1136" s="510"/>
      <c r="E1136" s="510"/>
      <c r="F1136" s="511"/>
      <c r="G1136" s="511"/>
      <c r="H1136" s="510"/>
      <c r="I1136" s="510"/>
      <c r="J1136" s="510"/>
      <c r="K1136" s="510"/>
      <c r="L1136" s="510"/>
      <c r="M1136" s="510"/>
      <c r="N1136" s="510"/>
      <c r="O1136" s="510"/>
    </row>
    <row r="1137" spans="1:15">
      <c r="A1137" s="318" t="s">
        <v>602</v>
      </c>
      <c r="B1137" s="510"/>
      <c r="C1137" s="510"/>
      <c r="D1137" s="510"/>
      <c r="E1137" s="510"/>
      <c r="F1137" s="511"/>
      <c r="G1137" s="511"/>
      <c r="H1137" s="510"/>
      <c r="I1137" s="510"/>
      <c r="J1137" s="510"/>
      <c r="K1137" s="510"/>
      <c r="L1137" s="510"/>
      <c r="M1137" s="510"/>
      <c r="N1137" s="510"/>
      <c r="O1137" s="510"/>
    </row>
    <row r="1138" spans="1:15">
      <c r="A1138" s="318" t="s">
        <v>603</v>
      </c>
      <c r="B1138" s="510"/>
      <c r="C1138" s="510"/>
      <c r="D1138" s="510"/>
      <c r="E1138" s="510"/>
      <c r="F1138" s="511"/>
      <c r="G1138" s="511"/>
      <c r="H1138" s="510"/>
      <c r="I1138" s="510"/>
      <c r="J1138" s="510"/>
      <c r="K1138" s="510"/>
      <c r="L1138" s="510"/>
      <c r="M1138" s="510"/>
      <c r="N1138" s="510"/>
      <c r="O1138" s="510"/>
    </row>
    <row r="1139" spans="1:15">
      <c r="A1139" s="318" t="s">
        <v>604</v>
      </c>
      <c r="B1139" s="510"/>
      <c r="C1139" s="510"/>
      <c r="D1139" s="510"/>
      <c r="E1139" s="510"/>
      <c r="F1139" s="511"/>
      <c r="G1139" s="511"/>
      <c r="H1139" s="510"/>
      <c r="I1139" s="510"/>
      <c r="J1139" s="510"/>
      <c r="K1139" s="510"/>
      <c r="L1139" s="510"/>
      <c r="M1139" s="510"/>
      <c r="N1139" s="510"/>
      <c r="O1139" s="510"/>
    </row>
    <row r="1140" spans="1:15">
      <c r="A1140" s="318" t="s">
        <v>605</v>
      </c>
      <c r="B1140" s="510"/>
      <c r="C1140" s="510"/>
      <c r="D1140" s="510"/>
      <c r="E1140" s="510"/>
      <c r="F1140" s="511"/>
      <c r="G1140" s="511"/>
      <c r="H1140" s="510"/>
      <c r="I1140" s="510"/>
      <c r="J1140" s="510"/>
      <c r="K1140" s="510"/>
      <c r="L1140" s="510"/>
      <c r="M1140" s="510"/>
      <c r="N1140" s="510"/>
      <c r="O1140" s="510"/>
    </row>
    <row r="1141" spans="1:15" s="216" customFormat="1">
      <c r="A1141" s="318" t="s">
        <v>606</v>
      </c>
      <c r="B1141" s="510"/>
      <c r="C1141" s="510"/>
      <c r="D1141" s="510"/>
      <c r="E1141" s="510"/>
      <c r="F1141" s="511"/>
      <c r="G1141" s="511"/>
      <c r="H1141" s="510"/>
      <c r="I1141" s="510"/>
      <c r="J1141" s="510"/>
      <c r="K1141" s="510"/>
      <c r="L1141" s="510"/>
      <c r="M1141" s="510"/>
      <c r="N1141" s="510"/>
      <c r="O1141" s="510"/>
    </row>
    <row r="1142" spans="1:15">
      <c r="A1142" s="318" t="s">
        <v>563</v>
      </c>
      <c r="B1142" s="510"/>
      <c r="C1142" s="510"/>
      <c r="D1142" s="510"/>
      <c r="E1142" s="510"/>
      <c r="F1142" s="510"/>
      <c r="G1142" s="510"/>
      <c r="H1142" s="510"/>
      <c r="I1142" s="510"/>
      <c r="J1142" s="510"/>
      <c r="K1142" s="510"/>
      <c r="L1142" s="510"/>
      <c r="M1142" s="510"/>
      <c r="N1142" s="510"/>
      <c r="O1142" s="510"/>
    </row>
    <row r="1143" spans="1:15">
      <c r="A1143" s="318" t="s">
        <v>607</v>
      </c>
      <c r="B1143" s="510"/>
      <c r="C1143" s="510"/>
      <c r="D1143" s="510"/>
      <c r="E1143" s="510"/>
      <c r="F1143" s="510"/>
      <c r="G1143" s="510"/>
      <c r="H1143" s="510"/>
      <c r="I1143" s="510"/>
      <c r="J1143" s="510"/>
      <c r="K1143" s="510"/>
      <c r="L1143" s="510"/>
      <c r="M1143" s="510"/>
      <c r="N1143" s="510"/>
      <c r="O1143" s="510"/>
    </row>
    <row r="1144" spans="1:15">
      <c r="A1144" s="319" t="s">
        <v>608</v>
      </c>
      <c r="B1144" s="512"/>
      <c r="C1144" s="512"/>
      <c r="D1144" s="512"/>
      <c r="E1144" s="512"/>
      <c r="F1144" s="513"/>
      <c r="G1144" s="513"/>
      <c r="H1144" s="512"/>
      <c r="I1144" s="512"/>
      <c r="J1144" s="512"/>
      <c r="K1144" s="512"/>
      <c r="L1144" s="512"/>
      <c r="M1144" s="512"/>
      <c r="N1144" s="512"/>
      <c r="O1144" s="512"/>
    </row>
    <row r="1145" spans="1:15">
      <c r="A1145" s="317"/>
      <c r="B1145" s="322"/>
      <c r="C1145" s="322"/>
      <c r="D1145" s="322"/>
      <c r="E1145" s="322"/>
      <c r="F1145" s="322"/>
      <c r="G1145" s="322"/>
      <c r="H1145" s="322"/>
      <c r="I1145" s="322"/>
      <c r="J1145" s="216"/>
      <c r="K1145" s="216"/>
      <c r="L1145" s="322"/>
      <c r="M1145" s="322"/>
      <c r="N1145" s="322"/>
      <c r="O1145" s="322"/>
    </row>
    <row r="1146" spans="1:15">
      <c r="A1146" s="317" t="s">
        <v>609</v>
      </c>
      <c r="B1146" s="316">
        <f t="shared" ref="B1146:O1146" si="114">SUM(B1147:B1158)</f>
        <v>0</v>
      </c>
      <c r="C1146" s="316">
        <f t="shared" si="114"/>
        <v>0</v>
      </c>
      <c r="D1146" s="316">
        <f t="shared" si="114"/>
        <v>0</v>
      </c>
      <c r="E1146" s="316">
        <f t="shared" si="114"/>
        <v>0</v>
      </c>
      <c r="F1146" s="321">
        <f t="shared" si="114"/>
        <v>0</v>
      </c>
      <c r="G1146" s="321">
        <f t="shared" si="114"/>
        <v>0</v>
      </c>
      <c r="H1146" s="316">
        <f t="shared" si="114"/>
        <v>0</v>
      </c>
      <c r="I1146" s="316">
        <f t="shared" si="114"/>
        <v>0</v>
      </c>
      <c r="J1146" s="316">
        <f t="shared" si="114"/>
        <v>0</v>
      </c>
      <c r="K1146" s="316">
        <f t="shared" si="114"/>
        <v>0</v>
      </c>
      <c r="L1146" s="316">
        <f t="shared" si="114"/>
        <v>0</v>
      </c>
      <c r="M1146" s="316">
        <f t="shared" si="114"/>
        <v>0</v>
      </c>
      <c r="N1146" s="316">
        <f t="shared" si="114"/>
        <v>0</v>
      </c>
      <c r="O1146" s="316">
        <f t="shared" si="114"/>
        <v>0</v>
      </c>
    </row>
    <row r="1147" spans="1:15">
      <c r="A1147" s="318" t="s">
        <v>610</v>
      </c>
      <c r="B1147" s="510"/>
      <c r="C1147" s="510"/>
      <c r="D1147" s="510"/>
      <c r="E1147" s="510"/>
      <c r="F1147" s="511"/>
      <c r="G1147" s="511"/>
      <c r="H1147" s="510"/>
      <c r="I1147" s="510"/>
      <c r="J1147" s="510"/>
      <c r="K1147" s="510"/>
      <c r="L1147" s="510"/>
      <c r="M1147" s="510"/>
      <c r="N1147" s="510"/>
      <c r="O1147" s="510"/>
    </row>
    <row r="1148" spans="1:15">
      <c r="A1148" s="318" t="s">
        <v>611</v>
      </c>
      <c r="B1148" s="510"/>
      <c r="C1148" s="510"/>
      <c r="D1148" s="510"/>
      <c r="E1148" s="510"/>
      <c r="F1148" s="511"/>
      <c r="G1148" s="511"/>
      <c r="H1148" s="510"/>
      <c r="I1148" s="510"/>
      <c r="J1148" s="510"/>
      <c r="K1148" s="510"/>
      <c r="L1148" s="510"/>
      <c r="M1148" s="510"/>
      <c r="N1148" s="510"/>
      <c r="O1148" s="510"/>
    </row>
    <row r="1149" spans="1:15">
      <c r="A1149" s="318" t="s">
        <v>612</v>
      </c>
      <c r="B1149" s="510"/>
      <c r="C1149" s="510"/>
      <c r="D1149" s="510"/>
      <c r="E1149" s="510"/>
      <c r="F1149" s="511"/>
      <c r="G1149" s="511"/>
      <c r="H1149" s="510"/>
      <c r="I1149" s="510"/>
      <c r="J1149" s="510"/>
      <c r="K1149" s="510"/>
      <c r="L1149" s="510"/>
      <c r="M1149" s="510"/>
      <c r="N1149" s="510"/>
      <c r="O1149" s="510"/>
    </row>
    <row r="1150" spans="1:15">
      <c r="A1150" s="318" t="s">
        <v>613</v>
      </c>
      <c r="B1150" s="510"/>
      <c r="C1150" s="510"/>
      <c r="D1150" s="510"/>
      <c r="E1150" s="510"/>
      <c r="F1150" s="511"/>
      <c r="G1150" s="511"/>
      <c r="H1150" s="510"/>
      <c r="I1150" s="510"/>
      <c r="J1150" s="510"/>
      <c r="K1150" s="510"/>
      <c r="L1150" s="510"/>
      <c r="M1150" s="510"/>
      <c r="N1150" s="510"/>
      <c r="O1150" s="510"/>
    </row>
    <row r="1151" spans="1:15">
      <c r="A1151" s="318" t="s">
        <v>614</v>
      </c>
      <c r="B1151" s="510"/>
      <c r="C1151" s="510"/>
      <c r="D1151" s="510"/>
      <c r="E1151" s="510"/>
      <c r="F1151" s="511"/>
      <c r="G1151" s="511"/>
      <c r="H1151" s="510"/>
      <c r="I1151" s="510"/>
      <c r="J1151" s="510"/>
      <c r="K1151" s="510"/>
      <c r="L1151" s="510"/>
      <c r="M1151" s="510"/>
      <c r="N1151" s="510"/>
      <c r="O1151" s="510"/>
    </row>
    <row r="1152" spans="1:15">
      <c r="A1152" s="318" t="s">
        <v>615</v>
      </c>
      <c r="B1152" s="510"/>
      <c r="C1152" s="510"/>
      <c r="D1152" s="510"/>
      <c r="E1152" s="510"/>
      <c r="F1152" s="511"/>
      <c r="G1152" s="511"/>
      <c r="H1152" s="510"/>
      <c r="I1152" s="510"/>
      <c r="J1152" s="510"/>
      <c r="K1152" s="510"/>
      <c r="L1152" s="510"/>
      <c r="M1152" s="510"/>
      <c r="N1152" s="510"/>
      <c r="O1152" s="510"/>
    </row>
    <row r="1153" spans="1:15">
      <c r="A1153" s="318" t="s">
        <v>616</v>
      </c>
      <c r="B1153" s="510"/>
      <c r="C1153" s="510"/>
      <c r="D1153" s="510"/>
      <c r="E1153" s="510"/>
      <c r="F1153" s="511"/>
      <c r="G1153" s="511"/>
      <c r="H1153" s="510"/>
      <c r="I1153" s="510"/>
      <c r="J1153" s="510"/>
      <c r="K1153" s="510"/>
      <c r="L1153" s="510"/>
      <c r="M1153" s="510"/>
      <c r="N1153" s="510"/>
      <c r="O1153" s="510"/>
    </row>
    <row r="1154" spans="1:15">
      <c r="A1154" s="318" t="s">
        <v>617</v>
      </c>
      <c r="B1154" s="510"/>
      <c r="C1154" s="510"/>
      <c r="D1154" s="510"/>
      <c r="E1154" s="510"/>
      <c r="F1154" s="511"/>
      <c r="G1154" s="511"/>
      <c r="H1154" s="510"/>
      <c r="I1154" s="510"/>
      <c r="J1154" s="510"/>
      <c r="K1154" s="510"/>
      <c r="L1154" s="510"/>
      <c r="M1154" s="510"/>
      <c r="N1154" s="510"/>
      <c r="O1154" s="510"/>
    </row>
    <row r="1155" spans="1:15" s="216" customFormat="1">
      <c r="A1155" s="318" t="s">
        <v>618</v>
      </c>
      <c r="B1155" s="510"/>
      <c r="C1155" s="510"/>
      <c r="D1155" s="510"/>
      <c r="E1155" s="510"/>
      <c r="F1155" s="511"/>
      <c r="G1155" s="511"/>
      <c r="H1155" s="510"/>
      <c r="I1155" s="510"/>
      <c r="J1155" s="510"/>
      <c r="K1155" s="510"/>
      <c r="L1155" s="510"/>
      <c r="M1155" s="510"/>
      <c r="N1155" s="510"/>
      <c r="O1155" s="510"/>
    </row>
    <row r="1156" spans="1:15">
      <c r="A1156" s="318" t="s">
        <v>619</v>
      </c>
      <c r="B1156" s="510"/>
      <c r="C1156" s="510"/>
      <c r="D1156" s="510"/>
      <c r="E1156" s="510"/>
      <c r="F1156" s="511"/>
      <c r="G1156" s="511"/>
      <c r="H1156" s="510"/>
      <c r="I1156" s="510"/>
      <c r="J1156" s="510"/>
      <c r="K1156" s="510"/>
      <c r="L1156" s="510"/>
      <c r="M1156" s="510"/>
      <c r="N1156" s="510"/>
      <c r="O1156" s="510"/>
    </row>
    <row r="1157" spans="1:15">
      <c r="A1157" s="318" t="s">
        <v>620</v>
      </c>
      <c r="B1157" s="510"/>
      <c r="C1157" s="510"/>
      <c r="D1157" s="510"/>
      <c r="E1157" s="510"/>
      <c r="F1157" s="510"/>
      <c r="G1157" s="510"/>
      <c r="H1157" s="510"/>
      <c r="I1157" s="510"/>
      <c r="J1157" s="510"/>
      <c r="K1157" s="510"/>
      <c r="L1157" s="510"/>
      <c r="M1157" s="510"/>
      <c r="N1157" s="510"/>
      <c r="O1157" s="510"/>
    </row>
    <row r="1158" spans="1:15">
      <c r="A1158" s="319" t="s">
        <v>863</v>
      </c>
      <c r="B1158" s="512"/>
      <c r="C1158" s="512"/>
      <c r="D1158" s="512"/>
      <c r="E1158" s="512"/>
      <c r="F1158" s="512"/>
      <c r="G1158" s="512"/>
      <c r="H1158" s="512"/>
      <c r="I1158" s="512"/>
      <c r="J1158" s="512"/>
      <c r="K1158" s="512"/>
      <c r="L1158" s="512"/>
      <c r="M1158" s="512"/>
      <c r="N1158" s="512"/>
      <c r="O1158" s="512"/>
    </row>
    <row r="1159" spans="1:15">
      <c r="A1159" s="324"/>
      <c r="B1159" s="322"/>
      <c r="C1159" s="322"/>
      <c r="D1159" s="322"/>
      <c r="E1159" s="322"/>
      <c r="F1159" s="322"/>
      <c r="G1159" s="322"/>
      <c r="H1159" s="322"/>
      <c r="I1159" s="322"/>
      <c r="J1159" s="216"/>
      <c r="K1159" s="216"/>
      <c r="L1159" s="322"/>
      <c r="M1159" s="322"/>
      <c r="N1159" s="322"/>
      <c r="O1159" s="322"/>
    </row>
    <row r="1160" spans="1:15">
      <c r="A1160" s="317" t="s">
        <v>622</v>
      </c>
      <c r="B1160" s="316">
        <f t="shared" ref="B1160:O1160" si="115">SUM(B1161:B1169)</f>
        <v>0</v>
      </c>
      <c r="C1160" s="316">
        <f t="shared" si="115"/>
        <v>0</v>
      </c>
      <c r="D1160" s="316">
        <f t="shared" si="115"/>
        <v>0</v>
      </c>
      <c r="E1160" s="316">
        <f t="shared" si="115"/>
        <v>0</v>
      </c>
      <c r="F1160" s="316">
        <f t="shared" si="115"/>
        <v>0</v>
      </c>
      <c r="G1160" s="316">
        <f t="shared" si="115"/>
        <v>0</v>
      </c>
      <c r="H1160" s="316">
        <f t="shared" si="115"/>
        <v>0</v>
      </c>
      <c r="I1160" s="316">
        <f t="shared" si="115"/>
        <v>0</v>
      </c>
      <c r="J1160" s="316">
        <f t="shared" si="115"/>
        <v>0</v>
      </c>
      <c r="K1160" s="316">
        <f t="shared" si="115"/>
        <v>0</v>
      </c>
      <c r="L1160" s="316">
        <f t="shared" si="115"/>
        <v>0</v>
      </c>
      <c r="M1160" s="316">
        <f t="shared" si="115"/>
        <v>0</v>
      </c>
      <c r="N1160" s="316">
        <f t="shared" si="115"/>
        <v>0</v>
      </c>
      <c r="O1160" s="316">
        <f t="shared" si="115"/>
        <v>0</v>
      </c>
    </row>
    <row r="1161" spans="1:15">
      <c r="A1161" s="318" t="s">
        <v>623</v>
      </c>
      <c r="B1161" s="510"/>
      <c r="C1161" s="510"/>
      <c r="D1161" s="510"/>
      <c r="E1161" s="510"/>
      <c r="F1161" s="511"/>
      <c r="G1161" s="511"/>
      <c r="H1161" s="510"/>
      <c r="I1161" s="510"/>
      <c r="J1161" s="510"/>
      <c r="K1161" s="510"/>
      <c r="L1161" s="510"/>
      <c r="M1161" s="510"/>
      <c r="N1161" s="510"/>
      <c r="O1161" s="510"/>
    </row>
    <row r="1162" spans="1:15">
      <c r="A1162" s="318" t="s">
        <v>624</v>
      </c>
      <c r="B1162" s="510"/>
      <c r="C1162" s="510"/>
      <c r="D1162" s="510"/>
      <c r="E1162" s="510"/>
      <c r="F1162" s="511"/>
      <c r="G1162" s="511"/>
      <c r="H1162" s="510"/>
      <c r="I1162" s="510"/>
      <c r="J1162" s="510"/>
      <c r="K1162" s="510"/>
      <c r="L1162" s="510"/>
      <c r="M1162" s="510"/>
      <c r="N1162" s="510"/>
      <c r="O1162" s="510"/>
    </row>
    <row r="1163" spans="1:15">
      <c r="A1163" s="318" t="s">
        <v>618</v>
      </c>
      <c r="B1163" s="510"/>
      <c r="C1163" s="510"/>
      <c r="D1163" s="510"/>
      <c r="E1163" s="510"/>
      <c r="F1163" s="511"/>
      <c r="G1163" s="511"/>
      <c r="H1163" s="510"/>
      <c r="I1163" s="510"/>
      <c r="J1163" s="510"/>
      <c r="K1163" s="510"/>
      <c r="L1163" s="510"/>
      <c r="M1163" s="510"/>
      <c r="N1163" s="510"/>
      <c r="O1163" s="510"/>
    </row>
    <row r="1164" spans="1:15">
      <c r="A1164" s="318" t="s">
        <v>586</v>
      </c>
      <c r="B1164" s="510"/>
      <c r="C1164" s="510"/>
      <c r="D1164" s="510"/>
      <c r="E1164" s="510"/>
      <c r="F1164" s="511"/>
      <c r="G1164" s="511"/>
      <c r="H1164" s="510"/>
      <c r="I1164" s="510"/>
      <c r="J1164" s="510"/>
      <c r="K1164" s="510"/>
      <c r="L1164" s="510"/>
      <c r="M1164" s="510"/>
      <c r="N1164" s="510"/>
      <c r="O1164" s="510"/>
    </row>
    <row r="1165" spans="1:15">
      <c r="A1165" s="318" t="s">
        <v>625</v>
      </c>
      <c r="B1165" s="510"/>
      <c r="C1165" s="510"/>
      <c r="D1165" s="510"/>
      <c r="E1165" s="510"/>
      <c r="F1165" s="511"/>
      <c r="G1165" s="511"/>
      <c r="H1165" s="510"/>
      <c r="I1165" s="510"/>
      <c r="J1165" s="510"/>
      <c r="K1165" s="510"/>
      <c r="L1165" s="510"/>
      <c r="M1165" s="510"/>
      <c r="N1165" s="510"/>
      <c r="O1165" s="510"/>
    </row>
    <row r="1166" spans="1:15" s="216" customFormat="1">
      <c r="A1166" s="318" t="s">
        <v>626</v>
      </c>
      <c r="B1166" s="510"/>
      <c r="C1166" s="510"/>
      <c r="D1166" s="510"/>
      <c r="E1166" s="510"/>
      <c r="F1166" s="511"/>
      <c r="G1166" s="511"/>
      <c r="H1166" s="510"/>
      <c r="I1166" s="510"/>
      <c r="J1166" s="510"/>
      <c r="K1166" s="510"/>
      <c r="L1166" s="510"/>
      <c r="M1166" s="510"/>
      <c r="N1166" s="510"/>
      <c r="O1166" s="510"/>
    </row>
    <row r="1167" spans="1:15">
      <c r="A1167" s="318" t="s">
        <v>627</v>
      </c>
      <c r="B1167" s="510"/>
      <c r="C1167" s="510"/>
      <c r="D1167" s="510"/>
      <c r="E1167" s="510"/>
      <c r="F1167" s="511"/>
      <c r="G1167" s="511"/>
      <c r="H1167" s="510"/>
      <c r="I1167" s="510"/>
      <c r="J1167" s="510"/>
      <c r="K1167" s="510"/>
      <c r="L1167" s="510"/>
      <c r="M1167" s="510"/>
      <c r="N1167" s="510"/>
      <c r="O1167" s="510"/>
    </row>
    <row r="1168" spans="1:15">
      <c r="A1168" s="318" t="s">
        <v>628</v>
      </c>
      <c r="B1168" s="510"/>
      <c r="C1168" s="510"/>
      <c r="D1168" s="510"/>
      <c r="E1168" s="510"/>
      <c r="F1168" s="511"/>
      <c r="G1168" s="511"/>
      <c r="H1168" s="510"/>
      <c r="I1168" s="510"/>
      <c r="J1168" s="510"/>
      <c r="K1168" s="510"/>
      <c r="L1168" s="510"/>
      <c r="M1168" s="510"/>
      <c r="N1168" s="510"/>
      <c r="O1168" s="510"/>
    </row>
    <row r="1169" spans="1:15">
      <c r="A1169" s="319" t="s">
        <v>629</v>
      </c>
      <c r="B1169" s="512"/>
      <c r="C1169" s="512"/>
      <c r="D1169" s="512"/>
      <c r="E1169" s="512"/>
      <c r="F1169" s="513"/>
      <c r="G1169" s="513"/>
      <c r="H1169" s="512"/>
      <c r="I1169" s="512"/>
      <c r="J1169" s="512"/>
      <c r="K1169" s="512"/>
      <c r="L1169" s="512"/>
      <c r="M1169" s="512"/>
      <c r="N1169" s="512"/>
      <c r="O1169" s="512"/>
    </row>
    <row r="1170" spans="1:15">
      <c r="A1170" s="317"/>
      <c r="B1170" s="322"/>
      <c r="C1170" s="322"/>
      <c r="D1170" s="322"/>
      <c r="E1170" s="322"/>
      <c r="F1170" s="322"/>
      <c r="G1170" s="322"/>
      <c r="H1170" s="322"/>
      <c r="I1170" s="322"/>
      <c r="J1170" s="216"/>
      <c r="K1170" s="216"/>
      <c r="L1170" s="322"/>
      <c r="M1170" s="322"/>
      <c r="N1170" s="322"/>
      <c r="O1170" s="322"/>
    </row>
    <row r="1171" spans="1:15">
      <c r="A1171" s="317" t="s">
        <v>630</v>
      </c>
      <c r="B1171" s="316">
        <f t="shared" ref="B1171:O1171" si="116">SUM(B1172:B1180)</f>
        <v>0</v>
      </c>
      <c r="C1171" s="316">
        <f t="shared" si="116"/>
        <v>0</v>
      </c>
      <c r="D1171" s="316">
        <f t="shared" si="116"/>
        <v>0</v>
      </c>
      <c r="E1171" s="316">
        <f t="shared" si="116"/>
        <v>0</v>
      </c>
      <c r="F1171" s="321">
        <f t="shared" si="116"/>
        <v>0</v>
      </c>
      <c r="G1171" s="321">
        <f t="shared" si="116"/>
        <v>0</v>
      </c>
      <c r="H1171" s="316">
        <f t="shared" si="116"/>
        <v>0</v>
      </c>
      <c r="I1171" s="316">
        <f t="shared" si="116"/>
        <v>0</v>
      </c>
      <c r="J1171" s="316">
        <f t="shared" si="116"/>
        <v>0</v>
      </c>
      <c r="K1171" s="316">
        <f t="shared" si="116"/>
        <v>0</v>
      </c>
      <c r="L1171" s="316">
        <f t="shared" si="116"/>
        <v>0</v>
      </c>
      <c r="M1171" s="316">
        <f t="shared" si="116"/>
        <v>0</v>
      </c>
      <c r="N1171" s="316">
        <f t="shared" si="116"/>
        <v>0</v>
      </c>
      <c r="O1171" s="316">
        <f t="shared" si="116"/>
        <v>0</v>
      </c>
    </row>
    <row r="1172" spans="1:15">
      <c r="A1172" s="318" t="s">
        <v>573</v>
      </c>
      <c r="B1172" s="510"/>
      <c r="C1172" s="510"/>
      <c r="D1172" s="510"/>
      <c r="E1172" s="510"/>
      <c r="F1172" s="510"/>
      <c r="G1172" s="510"/>
      <c r="H1172" s="510"/>
      <c r="I1172" s="510"/>
      <c r="J1172" s="510"/>
      <c r="K1172" s="510"/>
      <c r="L1172" s="510"/>
      <c r="M1172" s="510"/>
      <c r="N1172" s="510"/>
      <c r="O1172" s="510"/>
    </row>
    <row r="1173" spans="1:15">
      <c r="A1173" s="318" t="s">
        <v>631</v>
      </c>
      <c r="B1173" s="510"/>
      <c r="C1173" s="510"/>
      <c r="D1173" s="510"/>
      <c r="E1173" s="510"/>
      <c r="F1173" s="511"/>
      <c r="G1173" s="511"/>
      <c r="H1173" s="510"/>
      <c r="I1173" s="510"/>
      <c r="J1173" s="510"/>
      <c r="K1173" s="510"/>
      <c r="L1173" s="510"/>
      <c r="M1173" s="510"/>
      <c r="N1173" s="510"/>
      <c r="O1173" s="510"/>
    </row>
    <row r="1174" spans="1:15">
      <c r="A1174" s="318" t="s">
        <v>632</v>
      </c>
      <c r="B1174" s="510"/>
      <c r="C1174" s="510"/>
      <c r="D1174" s="510"/>
      <c r="E1174" s="510"/>
      <c r="F1174" s="511"/>
      <c r="G1174" s="511"/>
      <c r="H1174" s="510"/>
      <c r="I1174" s="510"/>
      <c r="J1174" s="510"/>
      <c r="K1174" s="510"/>
      <c r="L1174" s="510"/>
      <c r="M1174" s="510"/>
      <c r="N1174" s="510"/>
      <c r="O1174" s="510"/>
    </row>
    <row r="1175" spans="1:15">
      <c r="A1175" s="318" t="s">
        <v>633</v>
      </c>
      <c r="B1175" s="510"/>
      <c r="C1175" s="510"/>
      <c r="D1175" s="510"/>
      <c r="E1175" s="510"/>
      <c r="F1175" s="511"/>
      <c r="G1175" s="511"/>
      <c r="H1175" s="510"/>
      <c r="I1175" s="510"/>
      <c r="J1175" s="510"/>
      <c r="K1175" s="510"/>
      <c r="L1175" s="510"/>
      <c r="M1175" s="510"/>
      <c r="N1175" s="510"/>
      <c r="O1175" s="510"/>
    </row>
    <row r="1176" spans="1:15">
      <c r="A1176" s="318" t="s">
        <v>513</v>
      </c>
      <c r="B1176" s="510"/>
      <c r="C1176" s="510"/>
      <c r="D1176" s="510"/>
      <c r="E1176" s="510"/>
      <c r="F1176" s="511"/>
      <c r="G1176" s="511"/>
      <c r="H1176" s="510"/>
      <c r="I1176" s="510"/>
      <c r="J1176" s="510"/>
      <c r="K1176" s="510"/>
      <c r="L1176" s="510"/>
      <c r="M1176" s="510"/>
      <c r="N1176" s="510"/>
      <c r="O1176" s="510"/>
    </row>
    <row r="1177" spans="1:15" s="216" customFormat="1">
      <c r="A1177" s="318" t="s">
        <v>634</v>
      </c>
      <c r="B1177" s="510"/>
      <c r="C1177" s="510"/>
      <c r="D1177" s="510"/>
      <c r="E1177" s="510"/>
      <c r="F1177" s="511"/>
      <c r="G1177" s="511"/>
      <c r="H1177" s="510"/>
      <c r="I1177" s="510"/>
      <c r="J1177" s="510"/>
      <c r="K1177" s="510"/>
      <c r="L1177" s="510"/>
      <c r="M1177" s="510"/>
      <c r="N1177" s="510"/>
      <c r="O1177" s="510"/>
    </row>
    <row r="1178" spans="1:15" s="216" customFormat="1">
      <c r="A1178" s="318" t="s">
        <v>635</v>
      </c>
      <c r="B1178" s="510"/>
      <c r="C1178" s="510"/>
      <c r="D1178" s="510"/>
      <c r="E1178" s="510"/>
      <c r="F1178" s="511"/>
      <c r="G1178" s="511"/>
      <c r="H1178" s="510"/>
      <c r="I1178" s="510"/>
      <c r="J1178" s="510"/>
      <c r="K1178" s="510"/>
      <c r="L1178" s="510"/>
      <c r="M1178" s="510"/>
      <c r="N1178" s="510"/>
      <c r="O1178" s="510"/>
    </row>
    <row r="1179" spans="1:15">
      <c r="A1179" s="318" t="s">
        <v>636</v>
      </c>
      <c r="B1179" s="510"/>
      <c r="C1179" s="510"/>
      <c r="D1179" s="510"/>
      <c r="E1179" s="510"/>
      <c r="F1179" s="511"/>
      <c r="G1179" s="511"/>
      <c r="H1179" s="510"/>
      <c r="I1179" s="510"/>
      <c r="J1179" s="510"/>
      <c r="K1179" s="510"/>
      <c r="L1179" s="510"/>
      <c r="M1179" s="510"/>
      <c r="N1179" s="510"/>
      <c r="O1179" s="510"/>
    </row>
    <row r="1180" spans="1:15">
      <c r="A1180" s="319" t="s">
        <v>637</v>
      </c>
      <c r="B1180" s="512"/>
      <c r="C1180" s="512"/>
      <c r="D1180" s="512"/>
      <c r="E1180" s="512"/>
      <c r="F1180" s="513"/>
      <c r="G1180" s="513"/>
      <c r="H1180" s="512"/>
      <c r="I1180" s="512"/>
      <c r="J1180" s="512"/>
      <c r="K1180" s="512"/>
      <c r="L1180" s="512"/>
      <c r="M1180" s="512"/>
      <c r="N1180" s="512"/>
      <c r="O1180" s="512"/>
    </row>
    <row r="1181" spans="1:15">
      <c r="A1181" s="317"/>
      <c r="B1181" s="322"/>
      <c r="C1181" s="322"/>
      <c r="D1181" s="322"/>
      <c r="E1181" s="322"/>
      <c r="F1181" s="322"/>
      <c r="G1181" s="322"/>
      <c r="H1181" s="322"/>
      <c r="I1181" s="322"/>
      <c r="J1181" s="322"/>
      <c r="K1181" s="322"/>
      <c r="L1181" s="322"/>
      <c r="M1181" s="322"/>
      <c r="N1181" s="322"/>
      <c r="O1181" s="322"/>
    </row>
    <row r="1182" spans="1:15">
      <c r="A1182" s="317" t="s">
        <v>638</v>
      </c>
      <c r="B1182" s="316">
        <f>SUM(B1183)</f>
        <v>0</v>
      </c>
      <c r="C1182" s="316">
        <f t="shared" ref="C1182:O1182" si="117">SUM(C1183)</f>
        <v>0</v>
      </c>
      <c r="D1182" s="316">
        <f t="shared" si="117"/>
        <v>0</v>
      </c>
      <c r="E1182" s="316">
        <f t="shared" si="117"/>
        <v>0</v>
      </c>
      <c r="F1182" s="316">
        <f t="shared" si="117"/>
        <v>0</v>
      </c>
      <c r="G1182" s="316">
        <f>SUM(G1183)</f>
        <v>0</v>
      </c>
      <c r="H1182" s="316">
        <f t="shared" si="117"/>
        <v>0</v>
      </c>
      <c r="I1182" s="316">
        <f t="shared" si="117"/>
        <v>0</v>
      </c>
      <c r="J1182" s="316">
        <f t="shared" si="117"/>
        <v>0</v>
      </c>
      <c r="K1182" s="316">
        <f t="shared" si="117"/>
        <v>0</v>
      </c>
      <c r="L1182" s="316">
        <f t="shared" si="117"/>
        <v>0</v>
      </c>
      <c r="M1182" s="316">
        <f t="shared" si="117"/>
        <v>0</v>
      </c>
      <c r="N1182" s="316">
        <f t="shared" si="117"/>
        <v>0</v>
      </c>
      <c r="O1182" s="316">
        <f t="shared" si="117"/>
        <v>0</v>
      </c>
    </row>
    <row r="1183" spans="1:15">
      <c r="A1183" s="319" t="s">
        <v>639</v>
      </c>
      <c r="B1183" s="512"/>
      <c r="C1183" s="512"/>
      <c r="D1183" s="512"/>
      <c r="E1183" s="512"/>
      <c r="F1183" s="512"/>
      <c r="G1183" s="512"/>
      <c r="H1183" s="512"/>
      <c r="I1183" s="512"/>
      <c r="J1183" s="512"/>
      <c r="K1183" s="512"/>
      <c r="L1183" s="512"/>
      <c r="M1183" s="512"/>
      <c r="N1183" s="512"/>
      <c r="O1183" s="512"/>
    </row>
    <row r="1184" spans="1:15">
      <c r="A1184" s="318"/>
      <c r="B1184" s="325"/>
      <c r="C1184" s="325"/>
      <c r="D1184" s="325"/>
      <c r="E1184" s="325"/>
      <c r="F1184" s="325"/>
      <c r="G1184" s="325"/>
      <c r="H1184" s="325"/>
      <c r="I1184" s="325"/>
      <c r="J1184" s="325"/>
      <c r="K1184" s="325"/>
      <c r="L1184" s="325"/>
      <c r="M1184" s="325"/>
      <c r="N1184" s="325"/>
      <c r="O1184" s="325"/>
    </row>
    <row r="1185" spans="1:18">
      <c r="A1185" s="317" t="s">
        <v>640</v>
      </c>
      <c r="B1185" s="322">
        <f t="shared" ref="B1185:O1185" si="118">SUM(B1186:B1191)</f>
        <v>0</v>
      </c>
      <c r="C1185" s="322">
        <f t="shared" si="118"/>
        <v>0</v>
      </c>
      <c r="D1185" s="316">
        <f t="shared" si="118"/>
        <v>0</v>
      </c>
      <c r="E1185" s="316">
        <f t="shared" si="118"/>
        <v>0</v>
      </c>
      <c r="F1185" s="316">
        <f t="shared" si="118"/>
        <v>0</v>
      </c>
      <c r="G1185" s="322">
        <f t="shared" si="118"/>
        <v>0</v>
      </c>
      <c r="H1185" s="322">
        <f t="shared" si="118"/>
        <v>0</v>
      </c>
      <c r="I1185" s="322">
        <f t="shared" si="118"/>
        <v>0</v>
      </c>
      <c r="J1185" s="322">
        <f t="shared" si="118"/>
        <v>0</v>
      </c>
      <c r="K1185" s="322">
        <f t="shared" si="118"/>
        <v>0</v>
      </c>
      <c r="L1185" s="322">
        <f t="shared" si="118"/>
        <v>0</v>
      </c>
      <c r="M1185" s="322">
        <f t="shared" si="118"/>
        <v>0</v>
      </c>
      <c r="N1185" s="322">
        <f t="shared" si="118"/>
        <v>0</v>
      </c>
      <c r="O1185" s="322">
        <f t="shared" si="118"/>
        <v>0</v>
      </c>
    </row>
    <row r="1186" spans="1:18">
      <c r="A1186" s="318" t="s">
        <v>619</v>
      </c>
      <c r="B1186" s="329"/>
      <c r="C1186" s="329"/>
      <c r="D1186" s="325"/>
      <c r="E1186" s="325"/>
      <c r="F1186" s="325"/>
      <c r="G1186" s="325"/>
      <c r="H1186" s="325"/>
      <c r="I1186" s="325"/>
      <c r="J1186" s="325"/>
      <c r="K1186" s="325"/>
      <c r="L1186" s="325"/>
      <c r="M1186" s="325"/>
      <c r="N1186" s="325"/>
      <c r="O1186" s="325"/>
    </row>
    <row r="1187" spans="1:18">
      <c r="A1187" s="318" t="s">
        <v>641</v>
      </c>
      <c r="B1187" s="329"/>
      <c r="C1187" s="329"/>
      <c r="D1187" s="325"/>
      <c r="E1187" s="325"/>
      <c r="F1187" s="329"/>
      <c r="G1187" s="329"/>
      <c r="H1187" s="325"/>
      <c r="I1187" s="325"/>
      <c r="J1187" s="325"/>
      <c r="K1187" s="325"/>
      <c r="L1187" s="325"/>
      <c r="M1187" s="325"/>
      <c r="N1187" s="325"/>
      <c r="O1187" s="325"/>
    </row>
    <row r="1188" spans="1:18">
      <c r="A1188" s="318" t="s">
        <v>642</v>
      </c>
      <c r="B1188" s="329"/>
      <c r="C1188" s="329"/>
      <c r="D1188" s="325"/>
      <c r="E1188" s="325"/>
      <c r="F1188" s="329"/>
      <c r="G1188" s="329"/>
      <c r="H1188" s="325"/>
      <c r="I1188" s="325"/>
      <c r="J1188" s="325"/>
      <c r="K1188" s="325"/>
      <c r="L1188" s="325"/>
      <c r="M1188" s="325"/>
      <c r="N1188" s="325"/>
      <c r="O1188" s="325"/>
    </row>
    <row r="1189" spans="1:18">
      <c r="A1189" s="318" t="s">
        <v>485</v>
      </c>
      <c r="B1189" s="329"/>
      <c r="C1189" s="329"/>
      <c r="D1189" s="325"/>
      <c r="E1189" s="325"/>
      <c r="F1189" s="329"/>
      <c r="G1189" s="329"/>
      <c r="H1189" s="325"/>
      <c r="I1189" s="325"/>
      <c r="J1189" s="325"/>
      <c r="K1189" s="325"/>
      <c r="L1189" s="325"/>
      <c r="M1189" s="325"/>
      <c r="N1189" s="325"/>
      <c r="O1189" s="325"/>
    </row>
    <row r="1190" spans="1:18">
      <c r="A1190" s="318" t="s">
        <v>643</v>
      </c>
      <c r="B1190" s="329"/>
      <c r="C1190" s="329"/>
      <c r="D1190" s="325"/>
      <c r="E1190" s="325"/>
      <c r="F1190" s="329"/>
      <c r="G1190" s="329"/>
      <c r="H1190" s="325"/>
      <c r="I1190" s="325"/>
      <c r="J1190" s="325"/>
      <c r="K1190" s="325"/>
      <c r="L1190" s="325"/>
      <c r="M1190" s="325"/>
      <c r="N1190" s="325"/>
      <c r="O1190" s="325"/>
    </row>
    <row r="1191" spans="1:18">
      <c r="A1191" s="326" t="s">
        <v>517</v>
      </c>
      <c r="B1191" s="332"/>
      <c r="C1191" s="332"/>
      <c r="D1191" s="333"/>
      <c r="E1191" s="333"/>
      <c r="F1191" s="332"/>
      <c r="G1191" s="332"/>
      <c r="H1191" s="333"/>
      <c r="I1191" s="333"/>
      <c r="J1191" s="333"/>
      <c r="K1191" s="333"/>
      <c r="L1191" s="333"/>
      <c r="M1191" s="333"/>
      <c r="N1191" s="333"/>
      <c r="O1191" s="333"/>
    </row>
    <row r="1192" spans="1:18">
      <c r="A1192" s="232" t="s">
        <v>352</v>
      </c>
      <c r="B1192" s="327"/>
      <c r="C1192" s="327"/>
      <c r="D1192" s="328"/>
      <c r="E1192" s="328"/>
      <c r="F1192" s="788"/>
      <c r="G1192" s="788"/>
    </row>
    <row r="1193" spans="1:18">
      <c r="A1193" s="297" t="s">
        <v>644</v>
      </c>
      <c r="B1193" s="327"/>
      <c r="C1193" s="327"/>
      <c r="D1193" s="327"/>
      <c r="E1193" s="327"/>
      <c r="F1193" s="327"/>
      <c r="G1193" s="327"/>
      <c r="J1193" s="327"/>
      <c r="K1193" s="327"/>
      <c r="L1193" s="327"/>
      <c r="M1193" s="327"/>
      <c r="N1193" s="327"/>
      <c r="O1193" s="327"/>
    </row>
    <row r="1196" spans="1:18" s="213" customFormat="1" ht="20.25" customHeight="1">
      <c r="A1196" s="327"/>
      <c r="B1196" s="217"/>
      <c r="C1196" s="217"/>
      <c r="D1196" s="217"/>
      <c r="E1196" s="217"/>
      <c r="F1196" s="217"/>
      <c r="G1196" s="217"/>
      <c r="H1196" s="327"/>
      <c r="I1196" s="327"/>
      <c r="J1196" s="217"/>
      <c r="K1196" s="217"/>
      <c r="L1196" s="217"/>
      <c r="M1196" s="217"/>
      <c r="N1196" s="217"/>
      <c r="O1196" s="217"/>
    </row>
    <row r="1197" spans="1:18" s="215" customFormat="1" ht="14.25" customHeight="1">
      <c r="A1197" s="327"/>
      <c r="B1197" s="217"/>
      <c r="C1197" s="217"/>
      <c r="D1197" s="217"/>
      <c r="E1197" s="217"/>
      <c r="F1197" s="217"/>
      <c r="G1197" s="217"/>
      <c r="H1197" s="327"/>
      <c r="I1197" s="327"/>
      <c r="J1197" s="217"/>
      <c r="K1197" s="217"/>
      <c r="L1197" s="217"/>
      <c r="M1197" s="217"/>
      <c r="N1197" s="217"/>
      <c r="O1197" s="217"/>
      <c r="P1197" s="214"/>
      <c r="Q1197" s="214"/>
      <c r="R1197" s="214"/>
    </row>
    <row r="1199" spans="1:18" ht="21">
      <c r="A1199" s="779" t="s">
        <v>830</v>
      </c>
      <c r="B1199" s="779"/>
      <c r="C1199" s="779"/>
      <c r="D1199" s="779"/>
      <c r="E1199" s="779"/>
      <c r="F1199" s="779"/>
      <c r="G1199" s="779"/>
      <c r="H1199" s="779"/>
      <c r="I1199" s="779"/>
      <c r="J1199" s="779"/>
      <c r="K1199" s="779"/>
      <c r="L1199" s="779"/>
      <c r="M1199" s="779"/>
      <c r="N1199" s="779"/>
      <c r="O1199" s="779"/>
    </row>
    <row r="1200" spans="1:18">
      <c r="A1200" s="782" t="s">
        <v>829</v>
      </c>
      <c r="B1200" s="782"/>
      <c r="C1200" s="782"/>
      <c r="D1200" s="782"/>
      <c r="E1200" s="782"/>
      <c r="F1200" s="782"/>
      <c r="G1200" s="782"/>
      <c r="H1200" s="782"/>
      <c r="I1200" s="782"/>
      <c r="J1200" s="782"/>
      <c r="K1200" s="782"/>
      <c r="L1200" s="782"/>
      <c r="M1200" s="782"/>
      <c r="N1200" s="782"/>
      <c r="O1200" s="782"/>
    </row>
    <row r="1201" spans="1:15">
      <c r="A1201" s="789" t="s">
        <v>332</v>
      </c>
      <c r="B1201" s="791" t="s">
        <v>333</v>
      </c>
      <c r="C1201" s="792"/>
      <c r="D1201" s="793" t="s">
        <v>334</v>
      </c>
      <c r="E1201" s="794"/>
      <c r="F1201" s="793" t="s">
        <v>335</v>
      </c>
      <c r="G1201" s="794"/>
      <c r="H1201" s="793" t="s">
        <v>448</v>
      </c>
      <c r="I1201" s="794"/>
      <c r="J1201" s="793" t="s">
        <v>337</v>
      </c>
      <c r="K1201" s="794"/>
      <c r="L1201" s="793" t="s">
        <v>338</v>
      </c>
      <c r="M1201" s="794"/>
      <c r="N1201" s="793" t="s">
        <v>339</v>
      </c>
      <c r="O1201" s="795"/>
    </row>
    <row r="1202" spans="1:15" ht="30">
      <c r="A1202" s="790"/>
      <c r="B1202" s="313" t="s">
        <v>340</v>
      </c>
      <c r="C1202" s="313" t="s">
        <v>341</v>
      </c>
      <c r="D1202" s="313" t="s">
        <v>340</v>
      </c>
      <c r="E1202" s="313" t="s">
        <v>341</v>
      </c>
      <c r="F1202" s="313" t="s">
        <v>340</v>
      </c>
      <c r="G1202" s="313" t="s">
        <v>341</v>
      </c>
      <c r="H1202" s="313" t="s">
        <v>340</v>
      </c>
      <c r="I1202" s="313" t="s">
        <v>341</v>
      </c>
      <c r="J1202" s="313" t="s">
        <v>340</v>
      </c>
      <c r="K1202" s="313" t="s">
        <v>341</v>
      </c>
      <c r="L1202" s="313" t="s">
        <v>340</v>
      </c>
      <c r="M1202" s="314" t="s">
        <v>341</v>
      </c>
      <c r="N1202" s="313" t="s">
        <v>340</v>
      </c>
      <c r="O1202" s="314" t="s">
        <v>341</v>
      </c>
    </row>
    <row r="1203" spans="1:15">
      <c r="A1203" s="315" t="s">
        <v>11</v>
      </c>
      <c r="B1203" s="316">
        <f t="shared" ref="B1203:I1203" si="119">B1204+B1220+B1238+B1254+B1269+B1286+B1301+B1307+B1318+B1328+B1340+B1347+B1357+B1364+B1373+B1388+B1402+B1413+B1424+B1427</f>
        <v>34625</v>
      </c>
      <c r="C1203" s="316">
        <f t="shared" si="119"/>
        <v>76449</v>
      </c>
      <c r="D1203" s="316">
        <f t="shared" si="119"/>
        <v>17687</v>
      </c>
      <c r="E1203" s="316">
        <f t="shared" si="119"/>
        <v>28253</v>
      </c>
      <c r="F1203" s="316">
        <f t="shared" si="119"/>
        <v>4538</v>
      </c>
      <c r="G1203" s="316">
        <f t="shared" si="119"/>
        <v>9879</v>
      </c>
      <c r="H1203" s="316">
        <f t="shared" si="119"/>
        <v>0</v>
      </c>
      <c r="I1203" s="316">
        <f t="shared" si="119"/>
        <v>0</v>
      </c>
      <c r="J1203" s="316">
        <f>J1204+J1220+J1238+J1254+J1269+J1286+J1301+J1307+J1318+J1328+J1340+J1347+J1357+J1364+J1373+J1388+J1402+J1413+J1424+J1427</f>
        <v>0</v>
      </c>
      <c r="K1203" s="316">
        <f>K1204+K1220+K1238+K1254+K1269+K1286+K1301+K1307+K1318+K1328+K1340+K1347+K1357+K1364+K1373+K1388+K1402+K1413+K1424+K1427</f>
        <v>37</v>
      </c>
      <c r="L1203" s="316">
        <f t="shared" ref="L1203:O1203" si="120">L1204+L1220+L1238+L1254+L1269+L1286+L1301+L1307+L1318+L1328+L1340+L1347+L1357+L1364+L1373+L1388+L1402+L1413+L1424+L1427</f>
        <v>67</v>
      </c>
      <c r="M1203" s="316">
        <f t="shared" si="120"/>
        <v>456</v>
      </c>
      <c r="N1203" s="316">
        <f t="shared" si="120"/>
        <v>25</v>
      </c>
      <c r="O1203" s="316">
        <f t="shared" si="120"/>
        <v>37</v>
      </c>
    </row>
    <row r="1204" spans="1:15">
      <c r="A1204" s="317" t="s">
        <v>449</v>
      </c>
      <c r="B1204" s="316">
        <f t="shared" ref="B1204:O1204" si="121">SUM(B1205:B1218)</f>
        <v>1904</v>
      </c>
      <c r="C1204" s="316">
        <f t="shared" si="121"/>
        <v>3093</v>
      </c>
      <c r="D1204" s="316">
        <f t="shared" si="121"/>
        <v>1497</v>
      </c>
      <c r="E1204" s="316">
        <f t="shared" si="121"/>
        <v>1888</v>
      </c>
      <c r="F1204" s="316">
        <f t="shared" si="121"/>
        <v>234</v>
      </c>
      <c r="G1204" s="316">
        <f t="shared" si="121"/>
        <v>407</v>
      </c>
      <c r="H1204" s="316">
        <f t="shared" si="121"/>
        <v>0</v>
      </c>
      <c r="I1204" s="316">
        <f t="shared" si="121"/>
        <v>0</v>
      </c>
      <c r="J1204" s="316">
        <f t="shared" si="121"/>
        <v>0</v>
      </c>
      <c r="K1204" s="316">
        <f t="shared" si="121"/>
        <v>0</v>
      </c>
      <c r="L1204" s="316">
        <f t="shared" si="121"/>
        <v>15</v>
      </c>
      <c r="M1204" s="316">
        <f t="shared" si="121"/>
        <v>38</v>
      </c>
      <c r="N1204" s="316">
        <f t="shared" si="121"/>
        <v>2</v>
      </c>
      <c r="O1204" s="316">
        <f t="shared" si="121"/>
        <v>1</v>
      </c>
    </row>
    <row r="1205" spans="1:15">
      <c r="A1205" s="318" t="s">
        <v>450</v>
      </c>
      <c r="B1205" s="325">
        <v>32</v>
      </c>
      <c r="C1205" s="325">
        <v>74</v>
      </c>
      <c r="D1205" s="325">
        <v>1</v>
      </c>
      <c r="E1205" s="325">
        <v>1</v>
      </c>
      <c r="F1205" s="329">
        <v>10</v>
      </c>
      <c r="G1205" s="329">
        <v>15</v>
      </c>
      <c r="H1205" s="325">
        <v>0</v>
      </c>
      <c r="I1205" s="325">
        <v>0</v>
      </c>
      <c r="J1205" s="325">
        <v>0</v>
      </c>
      <c r="K1205" s="325">
        <v>0</v>
      </c>
      <c r="L1205" s="325">
        <v>0</v>
      </c>
      <c r="M1205" s="325">
        <v>0</v>
      </c>
      <c r="N1205" s="325">
        <v>0</v>
      </c>
      <c r="O1205" s="325">
        <v>0</v>
      </c>
    </row>
    <row r="1206" spans="1:15">
      <c r="A1206" s="318" t="s">
        <v>451</v>
      </c>
      <c r="B1206" s="325">
        <v>23</v>
      </c>
      <c r="C1206" s="325">
        <v>57</v>
      </c>
      <c r="D1206" s="325">
        <v>5</v>
      </c>
      <c r="E1206" s="325">
        <v>7</v>
      </c>
      <c r="F1206" s="329">
        <v>6</v>
      </c>
      <c r="G1206" s="329">
        <v>15</v>
      </c>
      <c r="H1206" s="325">
        <v>0</v>
      </c>
      <c r="I1206" s="325">
        <v>0</v>
      </c>
      <c r="J1206" s="325">
        <v>0</v>
      </c>
      <c r="K1206" s="325">
        <v>0</v>
      </c>
      <c r="L1206" s="325">
        <v>0</v>
      </c>
      <c r="M1206" s="325">
        <v>0</v>
      </c>
      <c r="N1206" s="325">
        <v>0</v>
      </c>
      <c r="O1206" s="325">
        <v>0</v>
      </c>
    </row>
    <row r="1207" spans="1:15">
      <c r="A1207" s="318" t="s">
        <v>452</v>
      </c>
      <c r="B1207" s="325">
        <v>14</v>
      </c>
      <c r="C1207" s="325">
        <v>25</v>
      </c>
      <c r="D1207" s="325">
        <v>4</v>
      </c>
      <c r="E1207" s="325">
        <v>15</v>
      </c>
      <c r="F1207" s="329">
        <v>0</v>
      </c>
      <c r="G1207" s="329">
        <v>0</v>
      </c>
      <c r="H1207" s="325">
        <v>0</v>
      </c>
      <c r="I1207" s="325">
        <v>0</v>
      </c>
      <c r="J1207" s="325">
        <v>0</v>
      </c>
      <c r="K1207" s="325">
        <v>0</v>
      </c>
      <c r="L1207" s="325">
        <v>0</v>
      </c>
      <c r="M1207" s="325">
        <v>0</v>
      </c>
      <c r="N1207" s="325">
        <v>0</v>
      </c>
      <c r="O1207" s="325">
        <v>0</v>
      </c>
    </row>
    <row r="1208" spans="1:15">
      <c r="A1208" s="318" t="s">
        <v>453</v>
      </c>
      <c r="B1208" s="325">
        <v>245</v>
      </c>
      <c r="C1208" s="325">
        <v>407</v>
      </c>
      <c r="D1208" s="325">
        <v>86</v>
      </c>
      <c r="E1208" s="325">
        <v>171</v>
      </c>
      <c r="F1208" s="329">
        <v>23</v>
      </c>
      <c r="G1208" s="329">
        <v>52</v>
      </c>
      <c r="H1208" s="325">
        <v>0</v>
      </c>
      <c r="I1208" s="325">
        <v>0</v>
      </c>
      <c r="J1208" s="325">
        <v>0</v>
      </c>
      <c r="K1208" s="325">
        <v>0</v>
      </c>
      <c r="L1208" s="325">
        <v>0</v>
      </c>
      <c r="M1208" s="325">
        <v>0</v>
      </c>
      <c r="N1208" s="325">
        <v>0</v>
      </c>
      <c r="O1208" s="325">
        <v>0</v>
      </c>
    </row>
    <row r="1209" spans="1:15">
      <c r="A1209" s="318" t="s">
        <v>454</v>
      </c>
      <c r="B1209" s="325">
        <v>367</v>
      </c>
      <c r="C1209" s="325">
        <v>417</v>
      </c>
      <c r="D1209" s="325">
        <v>336</v>
      </c>
      <c r="E1209" s="325">
        <v>350</v>
      </c>
      <c r="F1209" s="329">
        <v>106</v>
      </c>
      <c r="G1209" s="329">
        <v>186</v>
      </c>
      <c r="H1209" s="325">
        <v>0</v>
      </c>
      <c r="I1209" s="325">
        <v>0</v>
      </c>
      <c r="J1209" s="325">
        <v>0</v>
      </c>
      <c r="K1209" s="325">
        <v>0</v>
      </c>
      <c r="L1209" s="325">
        <v>6</v>
      </c>
      <c r="M1209" s="325">
        <v>5</v>
      </c>
      <c r="N1209" s="325">
        <v>0</v>
      </c>
      <c r="O1209" s="325">
        <v>0</v>
      </c>
    </row>
    <row r="1210" spans="1:15">
      <c r="A1210" s="318" t="s">
        <v>455</v>
      </c>
      <c r="B1210" s="325">
        <v>96</v>
      </c>
      <c r="C1210" s="325">
        <v>326</v>
      </c>
      <c r="D1210" s="325">
        <v>40</v>
      </c>
      <c r="E1210" s="325">
        <v>116</v>
      </c>
      <c r="F1210" s="329">
        <v>17</v>
      </c>
      <c r="G1210" s="329">
        <v>25</v>
      </c>
      <c r="H1210" s="325">
        <v>0</v>
      </c>
      <c r="I1210" s="325">
        <v>0</v>
      </c>
      <c r="J1210" s="325">
        <v>0</v>
      </c>
      <c r="K1210" s="325">
        <v>0</v>
      </c>
      <c r="L1210" s="325">
        <v>0</v>
      </c>
      <c r="M1210" s="325">
        <v>0</v>
      </c>
      <c r="N1210" s="325">
        <v>0</v>
      </c>
      <c r="O1210" s="325">
        <v>0</v>
      </c>
    </row>
    <row r="1211" spans="1:15">
      <c r="A1211" s="318" t="s">
        <v>456</v>
      </c>
      <c r="B1211" s="325">
        <v>46</v>
      </c>
      <c r="C1211" s="325">
        <v>115</v>
      </c>
      <c r="D1211" s="325">
        <v>20</v>
      </c>
      <c r="E1211" s="325">
        <v>40</v>
      </c>
      <c r="F1211" s="329">
        <v>3</v>
      </c>
      <c r="G1211" s="329">
        <v>10</v>
      </c>
      <c r="H1211" s="325">
        <v>0</v>
      </c>
      <c r="I1211" s="325">
        <v>0</v>
      </c>
      <c r="J1211" s="325">
        <v>0</v>
      </c>
      <c r="K1211" s="325">
        <v>0</v>
      </c>
      <c r="L1211" s="325">
        <v>0</v>
      </c>
      <c r="M1211" s="325">
        <v>0</v>
      </c>
      <c r="N1211" s="325">
        <v>0</v>
      </c>
      <c r="O1211" s="325">
        <v>0</v>
      </c>
    </row>
    <row r="1212" spans="1:15">
      <c r="A1212" s="318" t="s">
        <v>457</v>
      </c>
      <c r="B1212" s="325">
        <v>959</v>
      </c>
      <c r="C1212" s="325">
        <v>1476</v>
      </c>
      <c r="D1212" s="325">
        <v>448</v>
      </c>
      <c r="E1212" s="325">
        <v>601</v>
      </c>
      <c r="F1212" s="329">
        <v>24</v>
      </c>
      <c r="G1212" s="329">
        <v>36</v>
      </c>
      <c r="H1212" s="325">
        <v>0</v>
      </c>
      <c r="I1212" s="325">
        <v>0</v>
      </c>
      <c r="J1212" s="325">
        <v>0</v>
      </c>
      <c r="K1212" s="325">
        <v>0</v>
      </c>
      <c r="L1212" s="325">
        <v>9</v>
      </c>
      <c r="M1212" s="325">
        <v>29</v>
      </c>
      <c r="N1212" s="325">
        <v>2</v>
      </c>
      <c r="O1212" s="325">
        <v>1</v>
      </c>
    </row>
    <row r="1213" spans="1:15">
      <c r="A1213" s="318" t="s">
        <v>458</v>
      </c>
      <c r="B1213" s="325">
        <v>1</v>
      </c>
      <c r="C1213" s="325">
        <v>9</v>
      </c>
      <c r="D1213" s="325">
        <v>1</v>
      </c>
      <c r="E1213" s="325">
        <v>4</v>
      </c>
      <c r="F1213" s="329">
        <v>0</v>
      </c>
      <c r="G1213" s="329">
        <v>0</v>
      </c>
      <c r="H1213" s="325">
        <v>0</v>
      </c>
      <c r="I1213" s="325">
        <v>0</v>
      </c>
      <c r="J1213" s="325">
        <v>0</v>
      </c>
      <c r="K1213" s="325">
        <v>0</v>
      </c>
      <c r="L1213" s="325">
        <v>0</v>
      </c>
      <c r="M1213" s="325">
        <v>4</v>
      </c>
      <c r="N1213" s="325">
        <v>0</v>
      </c>
      <c r="O1213" s="325">
        <v>0</v>
      </c>
    </row>
    <row r="1214" spans="1:15">
      <c r="A1214" s="318" t="s">
        <v>459</v>
      </c>
      <c r="B1214" s="325">
        <v>34</v>
      </c>
      <c r="C1214" s="325">
        <v>39</v>
      </c>
      <c r="D1214" s="325">
        <v>187</v>
      </c>
      <c r="E1214" s="325">
        <v>124</v>
      </c>
      <c r="F1214" s="329">
        <v>19</v>
      </c>
      <c r="G1214" s="329">
        <v>26</v>
      </c>
      <c r="H1214" s="325">
        <v>0</v>
      </c>
      <c r="I1214" s="325">
        <v>0</v>
      </c>
      <c r="J1214" s="325">
        <v>0</v>
      </c>
      <c r="K1214" s="325">
        <v>0</v>
      </c>
      <c r="L1214" s="325">
        <v>0</v>
      </c>
      <c r="M1214" s="325">
        <v>0</v>
      </c>
      <c r="N1214" s="325">
        <v>0</v>
      </c>
      <c r="O1214" s="325">
        <v>0</v>
      </c>
    </row>
    <row r="1215" spans="1:15">
      <c r="A1215" s="318" t="s">
        <v>460</v>
      </c>
      <c r="B1215" s="325">
        <v>29</v>
      </c>
      <c r="C1215" s="325">
        <v>55</v>
      </c>
      <c r="D1215" s="325">
        <v>18</v>
      </c>
      <c r="E1215" s="325">
        <v>19</v>
      </c>
      <c r="F1215" s="329">
        <v>10</v>
      </c>
      <c r="G1215" s="329">
        <v>11</v>
      </c>
      <c r="H1215" s="325">
        <v>0</v>
      </c>
      <c r="I1215" s="325">
        <v>0</v>
      </c>
      <c r="J1215" s="325">
        <v>0</v>
      </c>
      <c r="K1215" s="325">
        <v>0</v>
      </c>
      <c r="L1215" s="325">
        <v>0</v>
      </c>
      <c r="M1215" s="325">
        <v>0</v>
      </c>
      <c r="N1215" s="325">
        <v>0</v>
      </c>
      <c r="O1215" s="325">
        <v>0</v>
      </c>
    </row>
    <row r="1216" spans="1:15">
      <c r="A1216" s="318" t="s">
        <v>461</v>
      </c>
      <c r="B1216" s="325">
        <v>50</v>
      </c>
      <c r="C1216" s="325">
        <v>63</v>
      </c>
      <c r="D1216" s="325">
        <v>63</v>
      </c>
      <c r="E1216" s="325">
        <v>71</v>
      </c>
      <c r="F1216" s="329">
        <v>1</v>
      </c>
      <c r="G1216" s="329">
        <v>7</v>
      </c>
      <c r="H1216" s="325">
        <v>0</v>
      </c>
      <c r="I1216" s="325">
        <v>0</v>
      </c>
      <c r="J1216" s="325">
        <v>0</v>
      </c>
      <c r="K1216" s="325">
        <v>0</v>
      </c>
      <c r="L1216" s="325">
        <v>0</v>
      </c>
      <c r="M1216" s="325">
        <v>0</v>
      </c>
      <c r="N1216" s="325">
        <v>0</v>
      </c>
      <c r="O1216" s="325">
        <v>0</v>
      </c>
    </row>
    <row r="1217" spans="1:15">
      <c r="A1217" s="318" t="s">
        <v>462</v>
      </c>
      <c r="B1217" s="325">
        <v>7</v>
      </c>
      <c r="C1217" s="325">
        <v>28</v>
      </c>
      <c r="D1217" s="325">
        <v>113</v>
      </c>
      <c r="E1217" s="325">
        <v>99</v>
      </c>
      <c r="F1217" s="329">
        <v>3</v>
      </c>
      <c r="G1217" s="329">
        <v>2</v>
      </c>
      <c r="H1217" s="325">
        <v>0</v>
      </c>
      <c r="I1217" s="325">
        <v>0</v>
      </c>
      <c r="J1217" s="325">
        <v>0</v>
      </c>
      <c r="K1217" s="325">
        <v>0</v>
      </c>
      <c r="L1217" s="325">
        <v>0</v>
      </c>
      <c r="M1217" s="325">
        <v>0</v>
      </c>
      <c r="N1217" s="325">
        <v>0</v>
      </c>
      <c r="O1217" s="325">
        <v>0</v>
      </c>
    </row>
    <row r="1218" spans="1:15">
      <c r="A1218" s="319" t="s">
        <v>463</v>
      </c>
      <c r="B1218" s="330">
        <v>1</v>
      </c>
      <c r="C1218" s="330">
        <v>2</v>
      </c>
      <c r="D1218" s="330">
        <v>175</v>
      </c>
      <c r="E1218" s="330">
        <v>270</v>
      </c>
      <c r="F1218" s="331">
        <v>12</v>
      </c>
      <c r="G1218" s="331">
        <v>22</v>
      </c>
      <c r="H1218" s="330">
        <v>0</v>
      </c>
      <c r="I1218" s="330">
        <v>0</v>
      </c>
      <c r="J1218" s="330">
        <v>0</v>
      </c>
      <c r="K1218" s="330">
        <v>0</v>
      </c>
      <c r="L1218" s="330">
        <v>0</v>
      </c>
      <c r="M1218" s="330">
        <v>0</v>
      </c>
      <c r="N1218" s="330">
        <v>0</v>
      </c>
      <c r="O1218" s="330">
        <v>0</v>
      </c>
    </row>
    <row r="1219" spans="1:15">
      <c r="A1219" s="318"/>
      <c r="B1219" s="320"/>
      <c r="C1219" s="320"/>
      <c r="D1219" s="320"/>
      <c r="E1219" s="320"/>
      <c r="F1219" s="320"/>
      <c r="G1219" s="320"/>
      <c r="H1219" s="320"/>
      <c r="I1219" s="320"/>
      <c r="L1219" s="320"/>
      <c r="M1219" s="320"/>
      <c r="N1219" s="320"/>
      <c r="O1219" s="320"/>
    </row>
    <row r="1220" spans="1:15">
      <c r="A1220" s="317" t="s">
        <v>464</v>
      </c>
      <c r="B1220" s="316">
        <f>B1221+B1222+B1223+B1224+B1225+B1226+B1227+B1228+B1229+B1230+B1231+B1232+B1233+B1234+B1235+B1236</f>
        <v>3600</v>
      </c>
      <c r="C1220" s="316">
        <f t="shared" ref="C1220:O1220" si="122">SUM(C1221:C1236)</f>
        <v>7525</v>
      </c>
      <c r="D1220" s="316">
        <f t="shared" si="122"/>
        <v>2290</v>
      </c>
      <c r="E1220" s="316">
        <f t="shared" si="122"/>
        <v>3224</v>
      </c>
      <c r="F1220" s="321">
        <f t="shared" si="122"/>
        <v>444</v>
      </c>
      <c r="G1220" s="321">
        <f t="shared" si="122"/>
        <v>810</v>
      </c>
      <c r="H1220" s="316">
        <f t="shared" si="122"/>
        <v>0</v>
      </c>
      <c r="I1220" s="316">
        <f t="shared" si="122"/>
        <v>0</v>
      </c>
      <c r="J1220" s="316">
        <f t="shared" si="122"/>
        <v>0</v>
      </c>
      <c r="K1220" s="316">
        <f t="shared" si="122"/>
        <v>2</v>
      </c>
      <c r="L1220" s="316">
        <f t="shared" si="122"/>
        <v>14</v>
      </c>
      <c r="M1220" s="316">
        <f t="shared" si="122"/>
        <v>100</v>
      </c>
      <c r="N1220" s="316">
        <f t="shared" si="122"/>
        <v>6</v>
      </c>
      <c r="O1220" s="316">
        <f t="shared" si="122"/>
        <v>9</v>
      </c>
    </row>
    <row r="1221" spans="1:15">
      <c r="A1221" s="318" t="s">
        <v>465</v>
      </c>
      <c r="B1221" s="325">
        <v>0</v>
      </c>
      <c r="C1221" s="325">
        <v>0</v>
      </c>
      <c r="D1221" s="325">
        <v>0</v>
      </c>
      <c r="E1221" s="325">
        <v>0</v>
      </c>
      <c r="F1221" s="325">
        <v>0</v>
      </c>
      <c r="G1221" s="325">
        <v>0</v>
      </c>
      <c r="H1221" s="325">
        <v>0</v>
      </c>
      <c r="I1221" s="325">
        <v>0</v>
      </c>
      <c r="J1221" s="325">
        <v>0</v>
      </c>
      <c r="K1221" s="325">
        <v>0</v>
      </c>
      <c r="L1221" s="325">
        <v>0</v>
      </c>
      <c r="M1221" s="325">
        <v>0</v>
      </c>
      <c r="N1221" s="325">
        <v>0</v>
      </c>
      <c r="O1221" s="325">
        <v>0</v>
      </c>
    </row>
    <row r="1222" spans="1:15">
      <c r="A1222" s="318" t="s">
        <v>466</v>
      </c>
      <c r="B1222" s="325">
        <v>393</v>
      </c>
      <c r="C1222" s="325">
        <v>840</v>
      </c>
      <c r="D1222" s="325">
        <v>222</v>
      </c>
      <c r="E1222" s="325">
        <v>289</v>
      </c>
      <c r="F1222" s="325">
        <v>19</v>
      </c>
      <c r="G1222" s="325">
        <v>49</v>
      </c>
      <c r="H1222" s="325">
        <v>0</v>
      </c>
      <c r="I1222" s="325">
        <v>0</v>
      </c>
      <c r="J1222" s="325">
        <v>0</v>
      </c>
      <c r="K1222" s="325">
        <v>1</v>
      </c>
      <c r="L1222" s="325">
        <v>1</v>
      </c>
      <c r="M1222" s="325">
        <v>30</v>
      </c>
      <c r="N1222" s="325">
        <v>0</v>
      </c>
      <c r="O1222" s="325">
        <v>0</v>
      </c>
    </row>
    <row r="1223" spans="1:15">
      <c r="A1223" s="318" t="s">
        <v>467</v>
      </c>
      <c r="B1223" s="325">
        <v>0</v>
      </c>
      <c r="C1223" s="325">
        <v>0</v>
      </c>
      <c r="D1223" s="325">
        <v>14</v>
      </c>
      <c r="E1223" s="325">
        <v>74</v>
      </c>
      <c r="F1223" s="325">
        <v>0</v>
      </c>
      <c r="G1223" s="325">
        <v>1</v>
      </c>
      <c r="H1223" s="325">
        <v>0</v>
      </c>
      <c r="I1223" s="325">
        <v>0</v>
      </c>
      <c r="J1223" s="325">
        <v>0</v>
      </c>
      <c r="K1223" s="325">
        <v>0</v>
      </c>
      <c r="L1223" s="325">
        <v>0</v>
      </c>
      <c r="M1223" s="325">
        <v>0</v>
      </c>
      <c r="N1223" s="325">
        <v>0</v>
      </c>
      <c r="O1223" s="325">
        <v>0</v>
      </c>
    </row>
    <row r="1224" spans="1:15">
      <c r="A1224" s="318" t="s">
        <v>468</v>
      </c>
      <c r="B1224" s="325">
        <v>8</v>
      </c>
      <c r="C1224" s="325">
        <v>24</v>
      </c>
      <c r="D1224" s="325">
        <v>49</v>
      </c>
      <c r="E1224" s="325">
        <v>56</v>
      </c>
      <c r="F1224" s="329">
        <v>0</v>
      </c>
      <c r="G1224" s="329">
        <v>0</v>
      </c>
      <c r="H1224" s="325">
        <v>0</v>
      </c>
      <c r="I1224" s="325">
        <v>0</v>
      </c>
      <c r="J1224" s="325">
        <v>0</v>
      </c>
      <c r="K1224" s="325">
        <v>0</v>
      </c>
      <c r="L1224" s="325">
        <v>0</v>
      </c>
      <c r="M1224" s="325">
        <v>0</v>
      </c>
      <c r="N1224" s="325">
        <v>0</v>
      </c>
      <c r="O1224" s="325">
        <v>0</v>
      </c>
    </row>
    <row r="1225" spans="1:15">
      <c r="A1225" s="318" t="s">
        <v>469</v>
      </c>
      <c r="B1225" s="325">
        <v>53</v>
      </c>
      <c r="C1225" s="325">
        <v>67</v>
      </c>
      <c r="D1225" s="325">
        <v>27</v>
      </c>
      <c r="E1225" s="325">
        <v>21</v>
      </c>
      <c r="F1225" s="329">
        <v>7</v>
      </c>
      <c r="G1225" s="329">
        <v>10</v>
      </c>
      <c r="H1225" s="325">
        <v>0</v>
      </c>
      <c r="I1225" s="325">
        <v>0</v>
      </c>
      <c r="J1225" s="325">
        <v>0</v>
      </c>
      <c r="K1225" s="325">
        <v>1</v>
      </c>
      <c r="L1225" s="325">
        <v>0</v>
      </c>
      <c r="M1225" s="325">
        <v>0</v>
      </c>
      <c r="N1225" s="325">
        <v>0</v>
      </c>
      <c r="O1225" s="325">
        <v>0</v>
      </c>
    </row>
    <row r="1226" spans="1:15">
      <c r="A1226" s="318" t="s">
        <v>470</v>
      </c>
      <c r="B1226" s="325">
        <v>1</v>
      </c>
      <c r="C1226" s="325">
        <v>1</v>
      </c>
      <c r="D1226" s="325">
        <v>119</v>
      </c>
      <c r="E1226" s="325">
        <v>121</v>
      </c>
      <c r="F1226" s="329">
        <v>37</v>
      </c>
      <c r="G1226" s="329">
        <v>36</v>
      </c>
      <c r="H1226" s="325">
        <v>0</v>
      </c>
      <c r="I1226" s="325">
        <v>0</v>
      </c>
      <c r="J1226" s="325">
        <v>0</v>
      </c>
      <c r="K1226" s="325">
        <v>0</v>
      </c>
      <c r="L1226" s="325">
        <v>0</v>
      </c>
      <c r="M1226" s="325">
        <v>0</v>
      </c>
      <c r="N1226" s="325">
        <v>0</v>
      </c>
      <c r="O1226" s="325">
        <v>0</v>
      </c>
    </row>
    <row r="1227" spans="1:15">
      <c r="A1227" s="318" t="s">
        <v>471</v>
      </c>
      <c r="B1227" s="325">
        <v>3</v>
      </c>
      <c r="C1227" s="325">
        <v>3</v>
      </c>
      <c r="D1227" s="325">
        <v>129</v>
      </c>
      <c r="E1227" s="325">
        <v>188</v>
      </c>
      <c r="F1227" s="329">
        <v>23</v>
      </c>
      <c r="G1227" s="329">
        <v>15</v>
      </c>
      <c r="H1227" s="325">
        <v>0</v>
      </c>
      <c r="I1227" s="325">
        <v>0</v>
      </c>
      <c r="J1227" s="325">
        <v>0</v>
      </c>
      <c r="K1227" s="325">
        <v>0</v>
      </c>
      <c r="L1227" s="325">
        <v>0</v>
      </c>
      <c r="M1227" s="325">
        <v>0</v>
      </c>
      <c r="N1227" s="325">
        <v>0</v>
      </c>
      <c r="O1227" s="325">
        <v>0</v>
      </c>
    </row>
    <row r="1228" spans="1:15">
      <c r="A1228" s="318" t="s">
        <v>472</v>
      </c>
      <c r="B1228" s="325">
        <v>473</v>
      </c>
      <c r="C1228" s="325">
        <v>836</v>
      </c>
      <c r="D1228" s="325">
        <v>290</v>
      </c>
      <c r="E1228" s="325">
        <v>386</v>
      </c>
      <c r="F1228" s="329">
        <v>72</v>
      </c>
      <c r="G1228" s="329">
        <v>159</v>
      </c>
      <c r="H1228" s="325">
        <v>0</v>
      </c>
      <c r="I1228" s="325">
        <v>0</v>
      </c>
      <c r="J1228" s="325">
        <v>0</v>
      </c>
      <c r="K1228" s="325">
        <v>0</v>
      </c>
      <c r="L1228" s="325">
        <v>0</v>
      </c>
      <c r="M1228" s="325">
        <v>1</v>
      </c>
      <c r="N1228" s="325">
        <v>0</v>
      </c>
      <c r="O1228" s="325">
        <v>1</v>
      </c>
    </row>
    <row r="1229" spans="1:15">
      <c r="A1229" s="318" t="s">
        <v>473</v>
      </c>
      <c r="B1229" s="325">
        <v>76</v>
      </c>
      <c r="C1229" s="325">
        <v>191</v>
      </c>
      <c r="D1229" s="325">
        <v>43</v>
      </c>
      <c r="E1229" s="325">
        <v>29</v>
      </c>
      <c r="F1229" s="329">
        <v>7</v>
      </c>
      <c r="G1229" s="329">
        <v>16</v>
      </c>
      <c r="H1229" s="325">
        <v>0</v>
      </c>
      <c r="I1229" s="325">
        <v>0</v>
      </c>
      <c r="J1229" s="325">
        <v>0</v>
      </c>
      <c r="K1229" s="325">
        <v>0</v>
      </c>
      <c r="L1229" s="325">
        <v>0</v>
      </c>
      <c r="M1229" s="325">
        <v>0</v>
      </c>
      <c r="N1229" s="325">
        <v>0</v>
      </c>
      <c r="O1229" s="325">
        <v>0</v>
      </c>
    </row>
    <row r="1230" spans="1:15">
      <c r="A1230" s="318" t="s">
        <v>474</v>
      </c>
      <c r="B1230" s="325">
        <v>0</v>
      </c>
      <c r="C1230" s="325">
        <v>0</v>
      </c>
      <c r="D1230" s="325">
        <v>0</v>
      </c>
      <c r="E1230" s="325">
        <v>0</v>
      </c>
      <c r="F1230" s="325">
        <v>0</v>
      </c>
      <c r="G1230" s="325">
        <v>0</v>
      </c>
      <c r="H1230" s="325">
        <v>0</v>
      </c>
      <c r="I1230" s="325">
        <v>0</v>
      </c>
      <c r="J1230" s="325">
        <v>0</v>
      </c>
      <c r="K1230" s="325">
        <v>0</v>
      </c>
      <c r="L1230" s="325">
        <v>0</v>
      </c>
      <c r="M1230" s="325">
        <v>0</v>
      </c>
      <c r="N1230" s="325">
        <v>0</v>
      </c>
      <c r="O1230" s="325">
        <v>0</v>
      </c>
    </row>
    <row r="1231" spans="1:15">
      <c r="A1231" s="318" t="s">
        <v>475</v>
      </c>
      <c r="B1231" s="325">
        <v>2194</v>
      </c>
      <c r="C1231" s="325">
        <v>4599</v>
      </c>
      <c r="D1231" s="325">
        <v>822</v>
      </c>
      <c r="E1231" s="325">
        <v>1309</v>
      </c>
      <c r="F1231" s="329">
        <v>206</v>
      </c>
      <c r="G1231" s="329">
        <v>362</v>
      </c>
      <c r="H1231" s="325">
        <v>0</v>
      </c>
      <c r="I1231" s="325">
        <v>0</v>
      </c>
      <c r="J1231" s="325">
        <v>0</v>
      </c>
      <c r="K1231" s="325">
        <v>0</v>
      </c>
      <c r="L1231" s="325">
        <v>7</v>
      </c>
      <c r="M1231" s="325">
        <v>61</v>
      </c>
      <c r="N1231" s="325">
        <v>6</v>
      </c>
      <c r="O1231" s="325">
        <v>8</v>
      </c>
    </row>
    <row r="1232" spans="1:15">
      <c r="A1232" s="318" t="s">
        <v>476</v>
      </c>
      <c r="B1232" s="325">
        <v>123</v>
      </c>
      <c r="C1232" s="325">
        <v>341</v>
      </c>
      <c r="D1232" s="325">
        <v>130</v>
      </c>
      <c r="E1232" s="325">
        <v>188</v>
      </c>
      <c r="F1232" s="329">
        <v>12</v>
      </c>
      <c r="G1232" s="329">
        <v>35</v>
      </c>
      <c r="H1232" s="325">
        <v>0</v>
      </c>
      <c r="I1232" s="325">
        <v>0</v>
      </c>
      <c r="J1232" s="325">
        <v>0</v>
      </c>
      <c r="K1232" s="325">
        <v>0</v>
      </c>
      <c r="L1232" s="325">
        <v>0</v>
      </c>
      <c r="M1232" s="325">
        <v>0</v>
      </c>
      <c r="N1232" s="325">
        <v>0</v>
      </c>
      <c r="O1232" s="325">
        <v>0</v>
      </c>
    </row>
    <row r="1233" spans="1:15">
      <c r="A1233" s="318" t="s">
        <v>477</v>
      </c>
      <c r="B1233" s="325">
        <v>62</v>
      </c>
      <c r="C1233" s="325">
        <v>92</v>
      </c>
      <c r="D1233" s="325">
        <v>70</v>
      </c>
      <c r="E1233" s="325">
        <v>74</v>
      </c>
      <c r="F1233" s="329">
        <v>17</v>
      </c>
      <c r="G1233" s="329">
        <v>31</v>
      </c>
      <c r="H1233" s="325">
        <v>0</v>
      </c>
      <c r="I1233" s="325">
        <v>0</v>
      </c>
      <c r="J1233" s="325">
        <v>0</v>
      </c>
      <c r="K1233" s="325">
        <v>0</v>
      </c>
      <c r="L1233" s="325">
        <v>0</v>
      </c>
      <c r="M1233" s="325">
        <v>0</v>
      </c>
      <c r="N1233" s="325">
        <v>0</v>
      </c>
      <c r="O1233" s="325">
        <v>0</v>
      </c>
    </row>
    <row r="1234" spans="1:15">
      <c r="A1234" s="318" t="s">
        <v>478</v>
      </c>
      <c r="B1234" s="325">
        <v>142</v>
      </c>
      <c r="C1234" s="325">
        <v>271</v>
      </c>
      <c r="D1234" s="325">
        <v>107</v>
      </c>
      <c r="E1234" s="325">
        <v>159</v>
      </c>
      <c r="F1234" s="329">
        <v>7</v>
      </c>
      <c r="G1234" s="329">
        <v>17</v>
      </c>
      <c r="H1234" s="325">
        <v>0</v>
      </c>
      <c r="I1234" s="325">
        <v>0</v>
      </c>
      <c r="J1234" s="325">
        <v>0</v>
      </c>
      <c r="K1234" s="325">
        <v>0</v>
      </c>
      <c r="L1234" s="325">
        <v>0</v>
      </c>
      <c r="M1234" s="325">
        <v>1</v>
      </c>
      <c r="N1234" s="325">
        <v>0</v>
      </c>
      <c r="O1234" s="325">
        <v>0</v>
      </c>
    </row>
    <row r="1235" spans="1:15">
      <c r="A1235" s="318" t="s">
        <v>479</v>
      </c>
      <c r="B1235" s="325">
        <v>0</v>
      </c>
      <c r="C1235" s="325">
        <v>0</v>
      </c>
      <c r="D1235" s="325">
        <v>0</v>
      </c>
      <c r="E1235" s="325">
        <v>0</v>
      </c>
      <c r="F1235" s="325">
        <v>0</v>
      </c>
      <c r="G1235" s="325">
        <v>0</v>
      </c>
      <c r="H1235" s="325">
        <v>0</v>
      </c>
      <c r="I1235" s="325">
        <v>0</v>
      </c>
      <c r="J1235" s="325">
        <v>0</v>
      </c>
      <c r="K1235" s="325">
        <v>0</v>
      </c>
      <c r="L1235" s="325">
        <v>0</v>
      </c>
      <c r="M1235" s="325">
        <v>0</v>
      </c>
      <c r="N1235" s="325">
        <v>0</v>
      </c>
      <c r="O1235" s="325">
        <v>0</v>
      </c>
    </row>
    <row r="1236" spans="1:15">
      <c r="A1236" s="319" t="s">
        <v>480</v>
      </c>
      <c r="B1236" s="330">
        <v>72</v>
      </c>
      <c r="C1236" s="330">
        <v>260</v>
      </c>
      <c r="D1236" s="330">
        <v>268</v>
      </c>
      <c r="E1236" s="330">
        <v>330</v>
      </c>
      <c r="F1236" s="331">
        <v>37</v>
      </c>
      <c r="G1236" s="331">
        <v>79</v>
      </c>
      <c r="H1236" s="330">
        <v>0</v>
      </c>
      <c r="I1236" s="330">
        <v>0</v>
      </c>
      <c r="J1236" s="330">
        <v>0</v>
      </c>
      <c r="K1236" s="330">
        <v>0</v>
      </c>
      <c r="L1236" s="330">
        <v>6</v>
      </c>
      <c r="M1236" s="330">
        <v>7</v>
      </c>
      <c r="N1236" s="330">
        <v>0</v>
      </c>
      <c r="O1236" s="330">
        <v>0</v>
      </c>
    </row>
    <row r="1237" spans="1:15">
      <c r="A1237" s="317"/>
      <c r="B1237" s="322"/>
      <c r="C1237" s="322"/>
      <c r="D1237" s="322"/>
      <c r="E1237" s="322"/>
      <c r="F1237" s="322"/>
      <c r="G1237" s="322"/>
      <c r="H1237" s="322"/>
      <c r="I1237" s="322"/>
      <c r="J1237" s="216"/>
      <c r="K1237" s="216"/>
      <c r="L1237" s="322"/>
      <c r="M1237" s="322"/>
      <c r="N1237" s="322"/>
      <c r="O1237" s="322"/>
    </row>
    <row r="1238" spans="1:15">
      <c r="A1238" s="317" t="s">
        <v>481</v>
      </c>
      <c r="B1238" s="316">
        <f t="shared" ref="B1238:O1238" si="123">SUM(B1239:B1252)</f>
        <v>1579</v>
      </c>
      <c r="C1238" s="316">
        <f t="shared" si="123"/>
        <v>3134</v>
      </c>
      <c r="D1238" s="316">
        <f t="shared" si="123"/>
        <v>720</v>
      </c>
      <c r="E1238" s="316">
        <f t="shared" si="123"/>
        <v>1048</v>
      </c>
      <c r="F1238" s="321">
        <f t="shared" si="123"/>
        <v>137</v>
      </c>
      <c r="G1238" s="321">
        <f t="shared" si="123"/>
        <v>291</v>
      </c>
      <c r="H1238" s="316">
        <f t="shared" si="123"/>
        <v>0</v>
      </c>
      <c r="I1238" s="316">
        <f t="shared" si="123"/>
        <v>0</v>
      </c>
      <c r="J1238" s="316">
        <f t="shared" si="123"/>
        <v>0</v>
      </c>
      <c r="K1238" s="316">
        <f t="shared" si="123"/>
        <v>0</v>
      </c>
      <c r="L1238" s="316">
        <f t="shared" si="123"/>
        <v>0</v>
      </c>
      <c r="M1238" s="316">
        <f t="shared" si="123"/>
        <v>3</v>
      </c>
      <c r="N1238" s="316">
        <f t="shared" si="123"/>
        <v>0</v>
      </c>
      <c r="O1238" s="316">
        <f t="shared" si="123"/>
        <v>0</v>
      </c>
    </row>
    <row r="1239" spans="1:15">
      <c r="A1239" s="318" t="s">
        <v>482</v>
      </c>
      <c r="B1239" s="325">
        <v>138</v>
      </c>
      <c r="C1239" s="325">
        <v>439</v>
      </c>
      <c r="D1239" s="325">
        <v>141</v>
      </c>
      <c r="E1239" s="325">
        <v>146</v>
      </c>
      <c r="F1239" s="329">
        <v>9</v>
      </c>
      <c r="G1239" s="329">
        <v>29</v>
      </c>
      <c r="H1239" s="325">
        <v>0</v>
      </c>
      <c r="I1239" s="325">
        <v>0</v>
      </c>
      <c r="J1239" s="325">
        <v>0</v>
      </c>
      <c r="K1239" s="325">
        <v>0</v>
      </c>
      <c r="L1239" s="325">
        <v>0</v>
      </c>
      <c r="M1239" s="325">
        <v>0</v>
      </c>
      <c r="N1239" s="325">
        <v>0</v>
      </c>
      <c r="O1239" s="325">
        <v>0</v>
      </c>
    </row>
    <row r="1240" spans="1:15">
      <c r="A1240" s="318" t="s">
        <v>483</v>
      </c>
      <c r="B1240" s="325">
        <v>27</v>
      </c>
      <c r="C1240" s="325">
        <v>66</v>
      </c>
      <c r="D1240" s="325">
        <v>36</v>
      </c>
      <c r="E1240" s="325">
        <v>58</v>
      </c>
      <c r="F1240" s="325">
        <v>0</v>
      </c>
      <c r="G1240" s="325">
        <v>1</v>
      </c>
      <c r="H1240" s="325">
        <v>0</v>
      </c>
      <c r="I1240" s="325">
        <v>0</v>
      </c>
      <c r="J1240" s="325">
        <v>0</v>
      </c>
      <c r="K1240" s="325">
        <v>0</v>
      </c>
      <c r="L1240" s="325">
        <v>0</v>
      </c>
      <c r="M1240" s="325">
        <v>0</v>
      </c>
      <c r="N1240" s="325">
        <v>0</v>
      </c>
      <c r="O1240" s="325">
        <v>0</v>
      </c>
    </row>
    <row r="1241" spans="1:15">
      <c r="A1241" s="318" t="s">
        <v>484</v>
      </c>
      <c r="B1241" s="325">
        <v>30</v>
      </c>
      <c r="C1241" s="325">
        <v>81</v>
      </c>
      <c r="D1241" s="325">
        <v>32</v>
      </c>
      <c r="E1241" s="325">
        <v>47</v>
      </c>
      <c r="F1241" s="325">
        <v>22</v>
      </c>
      <c r="G1241" s="325">
        <v>34</v>
      </c>
      <c r="H1241" s="325">
        <v>0</v>
      </c>
      <c r="I1241" s="325">
        <v>0</v>
      </c>
      <c r="J1241" s="325">
        <v>0</v>
      </c>
      <c r="K1241" s="325">
        <v>0</v>
      </c>
      <c r="L1241" s="325">
        <v>0</v>
      </c>
      <c r="M1241" s="325">
        <v>0</v>
      </c>
      <c r="N1241" s="325">
        <v>0</v>
      </c>
      <c r="O1241" s="325">
        <v>0</v>
      </c>
    </row>
    <row r="1242" spans="1:15">
      <c r="A1242" s="318" t="s">
        <v>485</v>
      </c>
      <c r="B1242" s="325">
        <v>152</v>
      </c>
      <c r="C1242" s="325">
        <v>290</v>
      </c>
      <c r="D1242" s="325">
        <v>18</v>
      </c>
      <c r="E1242" s="325">
        <v>30</v>
      </c>
      <c r="F1242" s="329">
        <v>3</v>
      </c>
      <c r="G1242" s="329">
        <v>4</v>
      </c>
      <c r="H1242" s="325">
        <v>0</v>
      </c>
      <c r="I1242" s="325">
        <v>0</v>
      </c>
      <c r="J1242" s="325">
        <v>0</v>
      </c>
      <c r="K1242" s="325">
        <v>0</v>
      </c>
      <c r="L1242" s="325">
        <v>0</v>
      </c>
      <c r="M1242" s="325">
        <v>0</v>
      </c>
      <c r="N1242" s="325">
        <v>0</v>
      </c>
      <c r="O1242" s="325">
        <v>0</v>
      </c>
    </row>
    <row r="1243" spans="1:15">
      <c r="A1243" s="318" t="s">
        <v>486</v>
      </c>
      <c r="B1243" s="325">
        <v>31</v>
      </c>
      <c r="C1243" s="325">
        <v>31</v>
      </c>
      <c r="D1243" s="325">
        <v>83</v>
      </c>
      <c r="E1243" s="325">
        <v>122</v>
      </c>
      <c r="F1243" s="329">
        <v>3</v>
      </c>
      <c r="G1243" s="329">
        <v>23</v>
      </c>
      <c r="H1243" s="325">
        <v>0</v>
      </c>
      <c r="I1243" s="325">
        <v>0</v>
      </c>
      <c r="J1243" s="325">
        <v>0</v>
      </c>
      <c r="K1243" s="325">
        <v>0</v>
      </c>
      <c r="L1243" s="325">
        <v>0</v>
      </c>
      <c r="M1243" s="325">
        <v>0</v>
      </c>
      <c r="N1243" s="325">
        <v>0</v>
      </c>
      <c r="O1243" s="325">
        <v>0</v>
      </c>
    </row>
    <row r="1244" spans="1:15">
      <c r="A1244" s="318" t="s">
        <v>487</v>
      </c>
      <c r="B1244" s="325">
        <v>29</v>
      </c>
      <c r="C1244" s="325">
        <v>47</v>
      </c>
      <c r="D1244" s="325">
        <v>27</v>
      </c>
      <c r="E1244" s="325">
        <v>21</v>
      </c>
      <c r="F1244" s="329">
        <v>19</v>
      </c>
      <c r="G1244" s="329">
        <v>28</v>
      </c>
      <c r="H1244" s="325">
        <v>0</v>
      </c>
      <c r="I1244" s="325">
        <v>0</v>
      </c>
      <c r="J1244" s="325">
        <v>0</v>
      </c>
      <c r="K1244" s="325">
        <v>0</v>
      </c>
      <c r="L1244" s="325">
        <v>0</v>
      </c>
      <c r="M1244" s="325">
        <v>0</v>
      </c>
      <c r="N1244" s="325">
        <v>0</v>
      </c>
      <c r="O1244" s="325">
        <v>0</v>
      </c>
    </row>
    <row r="1245" spans="1:15">
      <c r="A1245" s="318" t="s">
        <v>488</v>
      </c>
      <c r="B1245" s="325">
        <v>292</v>
      </c>
      <c r="C1245" s="325">
        <v>614</v>
      </c>
      <c r="D1245" s="325">
        <v>43</v>
      </c>
      <c r="E1245" s="325">
        <v>43</v>
      </c>
      <c r="F1245" s="329">
        <v>10</v>
      </c>
      <c r="G1245" s="329">
        <v>20</v>
      </c>
      <c r="H1245" s="325">
        <v>0</v>
      </c>
      <c r="I1245" s="325">
        <v>0</v>
      </c>
      <c r="J1245" s="325">
        <v>0</v>
      </c>
      <c r="K1245" s="325">
        <v>0</v>
      </c>
      <c r="L1245" s="325">
        <v>0</v>
      </c>
      <c r="M1245" s="325">
        <v>1</v>
      </c>
      <c r="N1245" s="325">
        <v>0</v>
      </c>
      <c r="O1245" s="325">
        <v>0</v>
      </c>
    </row>
    <row r="1246" spans="1:15">
      <c r="A1246" s="318" t="s">
        <v>489</v>
      </c>
      <c r="B1246" s="325">
        <v>13</v>
      </c>
      <c r="C1246" s="325">
        <v>16</v>
      </c>
      <c r="D1246" s="325">
        <v>3</v>
      </c>
      <c r="E1246" s="325">
        <v>15</v>
      </c>
      <c r="F1246" s="329">
        <v>0</v>
      </c>
      <c r="G1246" s="329">
        <v>1</v>
      </c>
      <c r="H1246" s="325">
        <v>0</v>
      </c>
      <c r="I1246" s="325">
        <v>0</v>
      </c>
      <c r="J1246" s="325">
        <v>0</v>
      </c>
      <c r="K1246" s="325">
        <v>0</v>
      </c>
      <c r="L1246" s="325">
        <v>0</v>
      </c>
      <c r="M1246" s="325">
        <v>0</v>
      </c>
      <c r="N1246" s="325">
        <v>0</v>
      </c>
      <c r="O1246" s="325">
        <v>0</v>
      </c>
    </row>
    <row r="1247" spans="1:15">
      <c r="A1247" s="318" t="s">
        <v>490</v>
      </c>
      <c r="B1247" s="325">
        <v>6</v>
      </c>
      <c r="C1247" s="325">
        <v>21</v>
      </c>
      <c r="D1247" s="325">
        <v>12</v>
      </c>
      <c r="E1247" s="325">
        <v>14</v>
      </c>
      <c r="F1247" s="329">
        <v>1</v>
      </c>
      <c r="G1247" s="329">
        <v>2</v>
      </c>
      <c r="H1247" s="325">
        <v>0</v>
      </c>
      <c r="I1247" s="325">
        <v>0</v>
      </c>
      <c r="J1247" s="325">
        <v>0</v>
      </c>
      <c r="K1247" s="325">
        <v>0</v>
      </c>
      <c r="L1247" s="325">
        <v>0</v>
      </c>
      <c r="M1247" s="325">
        <v>0</v>
      </c>
      <c r="N1247" s="325">
        <v>0</v>
      </c>
      <c r="O1247" s="325">
        <v>0</v>
      </c>
    </row>
    <row r="1248" spans="1:15">
      <c r="A1248" s="318" t="s">
        <v>491</v>
      </c>
      <c r="B1248" s="325">
        <v>8</v>
      </c>
      <c r="C1248" s="325">
        <v>9</v>
      </c>
      <c r="D1248" s="325">
        <v>36</v>
      </c>
      <c r="E1248" s="325">
        <v>75</v>
      </c>
      <c r="F1248" s="329">
        <v>3</v>
      </c>
      <c r="G1248" s="329">
        <v>4</v>
      </c>
      <c r="H1248" s="325">
        <v>0</v>
      </c>
      <c r="I1248" s="325">
        <v>0</v>
      </c>
      <c r="J1248" s="325">
        <v>0</v>
      </c>
      <c r="K1248" s="325">
        <v>0</v>
      </c>
      <c r="L1248" s="325">
        <v>0</v>
      </c>
      <c r="M1248" s="325">
        <v>0</v>
      </c>
      <c r="N1248" s="325">
        <v>0</v>
      </c>
      <c r="O1248" s="325">
        <v>0</v>
      </c>
    </row>
    <row r="1249" spans="1:15">
      <c r="A1249" s="318" t="s">
        <v>492</v>
      </c>
      <c r="B1249" s="325">
        <v>198</v>
      </c>
      <c r="C1249" s="325">
        <v>432</v>
      </c>
      <c r="D1249" s="325">
        <v>65</v>
      </c>
      <c r="E1249" s="325">
        <v>95</v>
      </c>
      <c r="F1249" s="329">
        <v>13</v>
      </c>
      <c r="G1249" s="329">
        <v>27</v>
      </c>
      <c r="H1249" s="325">
        <v>0</v>
      </c>
      <c r="I1249" s="325">
        <v>0</v>
      </c>
      <c r="J1249" s="325">
        <v>0</v>
      </c>
      <c r="K1249" s="325">
        <v>0</v>
      </c>
      <c r="L1249" s="325">
        <v>0</v>
      </c>
      <c r="M1249" s="325">
        <v>0</v>
      </c>
      <c r="N1249" s="325">
        <v>0</v>
      </c>
      <c r="O1249" s="325">
        <v>0</v>
      </c>
    </row>
    <row r="1250" spans="1:15">
      <c r="A1250" s="318" t="s">
        <v>493</v>
      </c>
      <c r="B1250" s="325">
        <v>63</v>
      </c>
      <c r="C1250" s="325">
        <v>121</v>
      </c>
      <c r="D1250" s="325">
        <v>6</v>
      </c>
      <c r="E1250" s="325">
        <v>12</v>
      </c>
      <c r="F1250" s="329">
        <v>13</v>
      </c>
      <c r="G1250" s="329">
        <v>21</v>
      </c>
      <c r="H1250" s="325">
        <v>0</v>
      </c>
      <c r="I1250" s="325">
        <v>0</v>
      </c>
      <c r="J1250" s="325">
        <v>0</v>
      </c>
      <c r="K1250" s="325">
        <v>0</v>
      </c>
      <c r="L1250" s="325">
        <v>0</v>
      </c>
      <c r="M1250" s="325">
        <v>1</v>
      </c>
      <c r="N1250" s="325">
        <v>0</v>
      </c>
      <c r="O1250" s="325">
        <v>0</v>
      </c>
    </row>
    <row r="1251" spans="1:15">
      <c r="A1251" s="318" t="s">
        <v>494</v>
      </c>
      <c r="B1251" s="325">
        <v>371</v>
      </c>
      <c r="C1251" s="325">
        <v>593</v>
      </c>
      <c r="D1251" s="325">
        <v>107</v>
      </c>
      <c r="E1251" s="325">
        <v>241</v>
      </c>
      <c r="F1251" s="329">
        <v>12</v>
      </c>
      <c r="G1251" s="329">
        <v>40</v>
      </c>
      <c r="H1251" s="325">
        <v>0</v>
      </c>
      <c r="I1251" s="325">
        <v>0</v>
      </c>
      <c r="J1251" s="325">
        <v>0</v>
      </c>
      <c r="K1251" s="325">
        <v>0</v>
      </c>
      <c r="L1251" s="325">
        <v>0</v>
      </c>
      <c r="M1251" s="325">
        <v>1</v>
      </c>
      <c r="N1251" s="325">
        <v>0</v>
      </c>
      <c r="O1251" s="325">
        <v>0</v>
      </c>
    </row>
    <row r="1252" spans="1:15">
      <c r="A1252" s="319" t="s">
        <v>495</v>
      </c>
      <c r="B1252" s="330">
        <v>221</v>
      </c>
      <c r="C1252" s="330">
        <v>374</v>
      </c>
      <c r="D1252" s="330">
        <v>111</v>
      </c>
      <c r="E1252" s="330">
        <v>129</v>
      </c>
      <c r="F1252" s="331">
        <v>29</v>
      </c>
      <c r="G1252" s="331">
        <v>57</v>
      </c>
      <c r="H1252" s="330">
        <v>0</v>
      </c>
      <c r="I1252" s="330">
        <v>0</v>
      </c>
      <c r="J1252" s="330">
        <v>0</v>
      </c>
      <c r="K1252" s="330">
        <v>0</v>
      </c>
      <c r="L1252" s="330">
        <v>0</v>
      </c>
      <c r="M1252" s="330">
        <v>0</v>
      </c>
      <c r="N1252" s="330">
        <v>0</v>
      </c>
      <c r="O1252" s="330">
        <v>0</v>
      </c>
    </row>
    <row r="1253" spans="1:15">
      <c r="A1253" s="317"/>
      <c r="B1253" s="322"/>
      <c r="C1253" s="322"/>
      <c r="D1253" s="322"/>
      <c r="E1253" s="322"/>
      <c r="F1253" s="322"/>
      <c r="G1253" s="322"/>
      <c r="H1253" s="322"/>
      <c r="I1253" s="322"/>
      <c r="J1253" s="216"/>
      <c r="K1253" s="216"/>
      <c r="L1253" s="322"/>
      <c r="M1253" s="322"/>
      <c r="N1253" s="322"/>
      <c r="O1253" s="322"/>
    </row>
    <row r="1254" spans="1:15">
      <c r="A1254" s="317" t="s">
        <v>496</v>
      </c>
      <c r="B1254" s="316">
        <f t="shared" ref="B1254:O1254" si="124">SUM(B1255:B1267)</f>
        <v>1256</v>
      </c>
      <c r="C1254" s="316">
        <f t="shared" si="124"/>
        <v>3214</v>
      </c>
      <c r="D1254" s="316">
        <f t="shared" si="124"/>
        <v>1234</v>
      </c>
      <c r="E1254" s="316">
        <f t="shared" si="124"/>
        <v>1896</v>
      </c>
      <c r="F1254" s="321">
        <f t="shared" si="124"/>
        <v>117</v>
      </c>
      <c r="G1254" s="321">
        <f t="shared" si="124"/>
        <v>325</v>
      </c>
      <c r="H1254" s="316">
        <f t="shared" si="124"/>
        <v>0</v>
      </c>
      <c r="I1254" s="316">
        <f t="shared" si="124"/>
        <v>0</v>
      </c>
      <c r="J1254" s="316">
        <f t="shared" si="124"/>
        <v>0</v>
      </c>
      <c r="K1254" s="316">
        <f t="shared" si="124"/>
        <v>3</v>
      </c>
      <c r="L1254" s="316">
        <f t="shared" si="124"/>
        <v>5</v>
      </c>
      <c r="M1254" s="316">
        <f t="shared" si="124"/>
        <v>31</v>
      </c>
      <c r="N1254" s="316">
        <f t="shared" si="124"/>
        <v>1</v>
      </c>
      <c r="O1254" s="316">
        <f t="shared" si="124"/>
        <v>3</v>
      </c>
    </row>
    <row r="1255" spans="1:15">
      <c r="A1255" s="318" t="s">
        <v>497</v>
      </c>
      <c r="B1255" s="325">
        <v>68</v>
      </c>
      <c r="C1255" s="325">
        <v>227</v>
      </c>
      <c r="D1255" s="325">
        <v>65</v>
      </c>
      <c r="E1255" s="325">
        <v>121</v>
      </c>
      <c r="F1255" s="329">
        <v>6</v>
      </c>
      <c r="G1255" s="329">
        <v>11</v>
      </c>
      <c r="H1255" s="325">
        <v>0</v>
      </c>
      <c r="I1255" s="325">
        <v>0</v>
      </c>
      <c r="J1255" s="325">
        <v>0</v>
      </c>
      <c r="K1255" s="325">
        <v>0</v>
      </c>
      <c r="L1255" s="325">
        <v>0</v>
      </c>
      <c r="M1255" s="325">
        <v>0</v>
      </c>
      <c r="N1255" s="325">
        <v>0</v>
      </c>
      <c r="O1255" s="325">
        <v>0</v>
      </c>
    </row>
    <row r="1256" spans="1:15">
      <c r="A1256" s="318" t="s">
        <v>498</v>
      </c>
      <c r="B1256" s="325">
        <v>18</v>
      </c>
      <c r="C1256" s="325">
        <v>59</v>
      </c>
      <c r="D1256" s="325">
        <v>32</v>
      </c>
      <c r="E1256" s="325">
        <v>32</v>
      </c>
      <c r="F1256" s="329">
        <v>5</v>
      </c>
      <c r="G1256" s="329">
        <v>6</v>
      </c>
      <c r="H1256" s="325">
        <v>0</v>
      </c>
      <c r="I1256" s="325">
        <v>0</v>
      </c>
      <c r="J1256" s="325">
        <v>0</v>
      </c>
      <c r="K1256" s="325">
        <v>0</v>
      </c>
      <c r="L1256" s="325">
        <v>0</v>
      </c>
      <c r="M1256" s="325">
        <v>0</v>
      </c>
      <c r="N1256" s="325">
        <v>0</v>
      </c>
      <c r="O1256" s="325">
        <v>0</v>
      </c>
    </row>
    <row r="1257" spans="1:15">
      <c r="A1257" s="318" t="s">
        <v>499</v>
      </c>
      <c r="B1257" s="325">
        <v>97</v>
      </c>
      <c r="C1257" s="325">
        <v>280</v>
      </c>
      <c r="D1257" s="325">
        <v>119</v>
      </c>
      <c r="E1257" s="325">
        <v>200</v>
      </c>
      <c r="F1257" s="329">
        <v>2</v>
      </c>
      <c r="G1257" s="329">
        <v>10</v>
      </c>
      <c r="H1257" s="325">
        <v>0</v>
      </c>
      <c r="I1257" s="325">
        <v>0</v>
      </c>
      <c r="J1257" s="325">
        <v>0</v>
      </c>
      <c r="K1257" s="325">
        <v>0</v>
      </c>
      <c r="L1257" s="325">
        <v>0</v>
      </c>
      <c r="M1257" s="325">
        <v>0</v>
      </c>
      <c r="N1257" s="325">
        <v>0</v>
      </c>
      <c r="O1257" s="325">
        <v>0</v>
      </c>
    </row>
    <row r="1258" spans="1:15">
      <c r="A1258" s="318" t="s">
        <v>500</v>
      </c>
      <c r="B1258" s="325">
        <v>29</v>
      </c>
      <c r="C1258" s="325">
        <v>64</v>
      </c>
      <c r="D1258" s="325">
        <v>83</v>
      </c>
      <c r="E1258" s="325">
        <v>161</v>
      </c>
      <c r="F1258" s="325">
        <v>0</v>
      </c>
      <c r="G1258" s="325">
        <v>8</v>
      </c>
      <c r="H1258" s="325">
        <v>0</v>
      </c>
      <c r="I1258" s="325">
        <v>0</v>
      </c>
      <c r="J1258" s="325">
        <v>0</v>
      </c>
      <c r="K1258" s="325">
        <v>0</v>
      </c>
      <c r="L1258" s="325">
        <v>0</v>
      </c>
      <c r="M1258" s="325">
        <v>0</v>
      </c>
      <c r="N1258" s="325">
        <v>0</v>
      </c>
      <c r="O1258" s="325">
        <v>0</v>
      </c>
    </row>
    <row r="1259" spans="1:15">
      <c r="A1259" s="318" t="s">
        <v>501</v>
      </c>
      <c r="B1259" s="325">
        <v>89</v>
      </c>
      <c r="C1259" s="325">
        <v>121</v>
      </c>
      <c r="D1259" s="325">
        <v>34</v>
      </c>
      <c r="E1259" s="325">
        <v>34</v>
      </c>
      <c r="F1259" s="325">
        <v>36</v>
      </c>
      <c r="G1259" s="325">
        <v>95</v>
      </c>
      <c r="H1259" s="325">
        <v>0</v>
      </c>
      <c r="I1259" s="325">
        <v>0</v>
      </c>
      <c r="J1259" s="325">
        <v>0</v>
      </c>
      <c r="K1259" s="325">
        <v>0</v>
      </c>
      <c r="L1259" s="325">
        <v>0</v>
      </c>
      <c r="M1259" s="325">
        <v>0</v>
      </c>
      <c r="N1259" s="325">
        <v>0</v>
      </c>
      <c r="O1259" s="325">
        <v>0</v>
      </c>
    </row>
    <row r="1260" spans="1:15">
      <c r="A1260" s="318" t="s">
        <v>502</v>
      </c>
      <c r="B1260" s="325">
        <v>104</v>
      </c>
      <c r="C1260" s="325">
        <v>184</v>
      </c>
      <c r="D1260" s="325">
        <v>59</v>
      </c>
      <c r="E1260" s="325">
        <v>84</v>
      </c>
      <c r="F1260" s="325">
        <v>12</v>
      </c>
      <c r="G1260" s="325">
        <v>36</v>
      </c>
      <c r="H1260" s="325">
        <v>0</v>
      </c>
      <c r="I1260" s="325">
        <v>0</v>
      </c>
      <c r="J1260" s="325">
        <v>0</v>
      </c>
      <c r="K1260" s="325">
        <v>0</v>
      </c>
      <c r="L1260" s="325">
        <v>0</v>
      </c>
      <c r="M1260" s="325">
        <v>0</v>
      </c>
      <c r="N1260" s="325">
        <v>0</v>
      </c>
      <c r="O1260" s="325">
        <v>0</v>
      </c>
    </row>
    <row r="1261" spans="1:15">
      <c r="A1261" s="318" t="s">
        <v>503</v>
      </c>
      <c r="B1261" s="325">
        <v>18</v>
      </c>
      <c r="C1261" s="325">
        <v>70</v>
      </c>
      <c r="D1261" s="325">
        <v>36</v>
      </c>
      <c r="E1261" s="325">
        <v>55</v>
      </c>
      <c r="F1261" s="329">
        <v>1</v>
      </c>
      <c r="G1261" s="329">
        <v>9</v>
      </c>
      <c r="H1261" s="325">
        <v>0</v>
      </c>
      <c r="I1261" s="325">
        <v>0</v>
      </c>
      <c r="J1261" s="325">
        <v>0</v>
      </c>
      <c r="K1261" s="325">
        <v>0</v>
      </c>
      <c r="L1261" s="325">
        <v>0</v>
      </c>
      <c r="M1261" s="325">
        <v>1</v>
      </c>
      <c r="N1261" s="325">
        <v>0</v>
      </c>
      <c r="O1261" s="325">
        <v>0</v>
      </c>
    </row>
    <row r="1262" spans="1:15">
      <c r="A1262" s="318" t="s">
        <v>504</v>
      </c>
      <c r="B1262" s="325">
        <v>46</v>
      </c>
      <c r="C1262" s="325">
        <v>126</v>
      </c>
      <c r="D1262" s="325">
        <v>109</v>
      </c>
      <c r="E1262" s="325">
        <v>217</v>
      </c>
      <c r="F1262" s="329">
        <v>13</v>
      </c>
      <c r="G1262" s="329">
        <v>19</v>
      </c>
      <c r="H1262" s="325">
        <v>0</v>
      </c>
      <c r="I1262" s="325">
        <v>0</v>
      </c>
      <c r="J1262" s="325">
        <v>0</v>
      </c>
      <c r="K1262" s="325">
        <v>0</v>
      </c>
      <c r="L1262" s="325">
        <v>1</v>
      </c>
      <c r="M1262" s="325">
        <v>0</v>
      </c>
      <c r="N1262" s="325">
        <v>0</v>
      </c>
      <c r="O1262" s="325">
        <v>0</v>
      </c>
    </row>
    <row r="1263" spans="1:15">
      <c r="A1263" s="318" t="s">
        <v>505</v>
      </c>
      <c r="B1263" s="325">
        <v>76</v>
      </c>
      <c r="C1263" s="325">
        <v>140</v>
      </c>
      <c r="D1263" s="325">
        <v>58</v>
      </c>
      <c r="E1263" s="325">
        <v>40</v>
      </c>
      <c r="F1263" s="329">
        <v>5</v>
      </c>
      <c r="G1263" s="329">
        <v>9</v>
      </c>
      <c r="H1263" s="325">
        <v>0</v>
      </c>
      <c r="I1263" s="325">
        <v>0</v>
      </c>
      <c r="J1263" s="325">
        <v>0</v>
      </c>
      <c r="K1263" s="325">
        <v>0</v>
      </c>
      <c r="L1263" s="325">
        <v>0</v>
      </c>
      <c r="M1263" s="325">
        <v>0</v>
      </c>
      <c r="N1263" s="325">
        <v>0</v>
      </c>
      <c r="O1263" s="325">
        <v>0</v>
      </c>
    </row>
    <row r="1264" spans="1:15">
      <c r="A1264" s="318" t="s">
        <v>506</v>
      </c>
      <c r="B1264" s="325">
        <v>313</v>
      </c>
      <c r="C1264" s="325">
        <v>555</v>
      </c>
      <c r="D1264" s="325">
        <v>331</v>
      </c>
      <c r="E1264" s="325">
        <v>389</v>
      </c>
      <c r="F1264" s="329">
        <v>9</v>
      </c>
      <c r="G1264" s="329">
        <v>24</v>
      </c>
      <c r="H1264" s="325">
        <v>0</v>
      </c>
      <c r="I1264" s="325">
        <v>0</v>
      </c>
      <c r="J1264" s="325">
        <v>0</v>
      </c>
      <c r="K1264" s="325">
        <v>3</v>
      </c>
      <c r="L1264" s="325">
        <v>3</v>
      </c>
      <c r="M1264" s="325">
        <v>29</v>
      </c>
      <c r="N1264" s="325">
        <v>1</v>
      </c>
      <c r="O1264" s="325">
        <v>1</v>
      </c>
    </row>
    <row r="1265" spans="1:15">
      <c r="A1265" s="318" t="s">
        <v>507</v>
      </c>
      <c r="B1265" s="325">
        <v>144</v>
      </c>
      <c r="C1265" s="325">
        <v>510</v>
      </c>
      <c r="D1265" s="325">
        <v>7</v>
      </c>
      <c r="E1265" s="325">
        <v>12</v>
      </c>
      <c r="F1265" s="329">
        <v>1</v>
      </c>
      <c r="G1265" s="329">
        <v>11</v>
      </c>
      <c r="H1265" s="325">
        <v>0</v>
      </c>
      <c r="I1265" s="325">
        <v>0</v>
      </c>
      <c r="J1265" s="325">
        <v>0</v>
      </c>
      <c r="K1265" s="325">
        <v>0</v>
      </c>
      <c r="L1265" s="325">
        <v>0</v>
      </c>
      <c r="M1265" s="325">
        <v>0</v>
      </c>
      <c r="N1265" s="325">
        <v>0</v>
      </c>
      <c r="O1265" s="325">
        <v>0</v>
      </c>
    </row>
    <row r="1266" spans="1:15">
      <c r="A1266" s="318" t="s">
        <v>508</v>
      </c>
      <c r="B1266" s="325">
        <v>16</v>
      </c>
      <c r="C1266" s="325">
        <v>32</v>
      </c>
      <c r="D1266" s="325">
        <v>8</v>
      </c>
      <c r="E1266" s="325">
        <v>10</v>
      </c>
      <c r="F1266" s="329">
        <v>1</v>
      </c>
      <c r="G1266" s="329">
        <v>0</v>
      </c>
      <c r="H1266" s="325">
        <v>0</v>
      </c>
      <c r="I1266" s="325">
        <v>0</v>
      </c>
      <c r="J1266" s="325">
        <v>0</v>
      </c>
      <c r="K1266" s="325">
        <v>0</v>
      </c>
      <c r="L1266" s="325">
        <v>0</v>
      </c>
      <c r="M1266" s="325">
        <v>0</v>
      </c>
      <c r="N1266" s="325">
        <v>0</v>
      </c>
      <c r="O1266" s="325">
        <v>0</v>
      </c>
    </row>
    <row r="1267" spans="1:15">
      <c r="A1267" s="319" t="s">
        <v>509</v>
      </c>
      <c r="B1267" s="330">
        <v>238</v>
      </c>
      <c r="C1267" s="330">
        <v>846</v>
      </c>
      <c r="D1267" s="330">
        <v>293</v>
      </c>
      <c r="E1267" s="330">
        <v>541</v>
      </c>
      <c r="F1267" s="331">
        <v>26</v>
      </c>
      <c r="G1267" s="331">
        <v>87</v>
      </c>
      <c r="H1267" s="330">
        <v>0</v>
      </c>
      <c r="I1267" s="330">
        <v>0</v>
      </c>
      <c r="J1267" s="330">
        <v>0</v>
      </c>
      <c r="K1267" s="330">
        <v>0</v>
      </c>
      <c r="L1267" s="330">
        <v>1</v>
      </c>
      <c r="M1267" s="330">
        <v>1</v>
      </c>
      <c r="N1267" s="330">
        <v>0</v>
      </c>
      <c r="O1267" s="330">
        <v>2</v>
      </c>
    </row>
    <row r="1268" spans="1:15">
      <c r="A1268" s="317"/>
      <c r="B1268" s="322"/>
      <c r="C1268" s="322"/>
      <c r="D1268" s="322"/>
      <c r="E1268" s="322"/>
      <c r="F1268" s="322"/>
      <c r="G1268" s="322"/>
      <c r="H1268" s="322"/>
      <c r="I1268" s="322"/>
      <c r="J1268" s="216"/>
      <c r="K1268" s="216"/>
      <c r="L1268" s="322"/>
      <c r="M1268" s="322"/>
      <c r="N1268" s="322"/>
      <c r="O1268" s="322"/>
    </row>
    <row r="1269" spans="1:15">
      <c r="A1269" s="317" t="s">
        <v>510</v>
      </c>
      <c r="B1269" s="316">
        <f t="shared" ref="B1269:I1269" si="125">SUM(B1270:B1284)</f>
        <v>3214</v>
      </c>
      <c r="C1269" s="316">
        <f t="shared" si="125"/>
        <v>7696</v>
      </c>
      <c r="D1269" s="316">
        <f t="shared" si="125"/>
        <v>1368</v>
      </c>
      <c r="E1269" s="316">
        <f t="shared" si="125"/>
        <v>2229</v>
      </c>
      <c r="F1269" s="321">
        <f t="shared" si="125"/>
        <v>421</v>
      </c>
      <c r="G1269" s="321">
        <f t="shared" si="125"/>
        <v>667</v>
      </c>
      <c r="H1269" s="316">
        <f t="shared" si="125"/>
        <v>0</v>
      </c>
      <c r="I1269" s="316">
        <f t="shared" si="125"/>
        <v>0</v>
      </c>
      <c r="J1269" s="216">
        <v>0</v>
      </c>
      <c r="K1269" s="216">
        <v>4</v>
      </c>
      <c r="L1269" s="316">
        <f t="shared" ref="L1269:O1269" si="126">SUM(L1270:L1284)</f>
        <v>10</v>
      </c>
      <c r="M1269" s="316">
        <f t="shared" si="126"/>
        <v>105</v>
      </c>
      <c r="N1269" s="316">
        <f t="shared" si="126"/>
        <v>2</v>
      </c>
      <c r="O1269" s="316">
        <f t="shared" si="126"/>
        <v>5</v>
      </c>
    </row>
    <row r="1270" spans="1:15">
      <c r="A1270" s="318" t="s">
        <v>511</v>
      </c>
      <c r="B1270" s="325">
        <v>1059</v>
      </c>
      <c r="C1270" s="325">
        <v>2468</v>
      </c>
      <c r="D1270" s="325">
        <v>403</v>
      </c>
      <c r="E1270" s="325">
        <v>521</v>
      </c>
      <c r="F1270" s="329">
        <v>102</v>
      </c>
      <c r="G1270" s="329">
        <v>94</v>
      </c>
      <c r="H1270" s="325">
        <v>0</v>
      </c>
      <c r="I1270" s="325">
        <v>0</v>
      </c>
      <c r="J1270" s="325">
        <v>0</v>
      </c>
      <c r="K1270" s="325">
        <v>1</v>
      </c>
      <c r="L1270" s="325">
        <v>4</v>
      </c>
      <c r="M1270" s="325">
        <v>73</v>
      </c>
      <c r="N1270" s="325">
        <v>2</v>
      </c>
      <c r="O1270" s="325">
        <v>5</v>
      </c>
    </row>
    <row r="1271" spans="1:15">
      <c r="A1271" s="318" t="s">
        <v>512</v>
      </c>
      <c r="B1271" s="325">
        <v>302</v>
      </c>
      <c r="C1271" s="325">
        <v>562</v>
      </c>
      <c r="D1271" s="325">
        <v>29</v>
      </c>
      <c r="E1271" s="325">
        <v>97</v>
      </c>
      <c r="F1271" s="329">
        <v>12</v>
      </c>
      <c r="G1271" s="329">
        <v>34</v>
      </c>
      <c r="H1271" s="325">
        <v>0</v>
      </c>
      <c r="I1271" s="325">
        <v>0</v>
      </c>
      <c r="J1271" s="325">
        <v>0</v>
      </c>
      <c r="K1271" s="325">
        <v>0</v>
      </c>
      <c r="L1271" s="325">
        <v>0</v>
      </c>
      <c r="M1271" s="325">
        <v>0</v>
      </c>
      <c r="N1271" s="325">
        <v>0</v>
      </c>
      <c r="O1271" s="325">
        <v>0</v>
      </c>
    </row>
    <row r="1272" spans="1:15">
      <c r="A1272" s="318" t="s">
        <v>513</v>
      </c>
      <c r="B1272" s="325">
        <v>8</v>
      </c>
      <c r="C1272" s="325">
        <v>58</v>
      </c>
      <c r="D1272" s="325">
        <v>13</v>
      </c>
      <c r="E1272" s="325">
        <v>19</v>
      </c>
      <c r="F1272" s="329">
        <v>4</v>
      </c>
      <c r="G1272" s="329">
        <v>17</v>
      </c>
      <c r="H1272" s="325">
        <v>0</v>
      </c>
      <c r="I1272" s="325">
        <v>0</v>
      </c>
      <c r="J1272" s="325">
        <v>0</v>
      </c>
      <c r="K1272" s="325">
        <v>0</v>
      </c>
      <c r="L1272" s="325">
        <v>0</v>
      </c>
      <c r="M1272" s="325">
        <v>0</v>
      </c>
      <c r="N1272" s="325">
        <v>0</v>
      </c>
      <c r="O1272" s="325">
        <v>0</v>
      </c>
    </row>
    <row r="1273" spans="1:15">
      <c r="A1273" s="318" t="s">
        <v>514</v>
      </c>
      <c r="B1273" s="325">
        <v>10</v>
      </c>
      <c r="C1273" s="325">
        <v>16</v>
      </c>
      <c r="D1273" s="325">
        <v>0</v>
      </c>
      <c r="E1273" s="325">
        <v>7</v>
      </c>
      <c r="F1273" s="329">
        <v>1</v>
      </c>
      <c r="G1273" s="329">
        <v>4</v>
      </c>
      <c r="H1273" s="325">
        <v>0</v>
      </c>
      <c r="I1273" s="325">
        <v>0</v>
      </c>
      <c r="J1273" s="325">
        <v>0</v>
      </c>
      <c r="K1273" s="325">
        <v>0</v>
      </c>
      <c r="L1273" s="325">
        <v>0</v>
      </c>
      <c r="M1273" s="325">
        <v>0</v>
      </c>
      <c r="N1273" s="325">
        <v>0</v>
      </c>
      <c r="O1273" s="325">
        <v>0</v>
      </c>
    </row>
    <row r="1274" spans="1:15">
      <c r="A1274" s="318" t="s">
        <v>515</v>
      </c>
      <c r="B1274" s="325">
        <v>15</v>
      </c>
      <c r="C1274" s="325">
        <v>39</v>
      </c>
      <c r="D1274" s="325">
        <v>18</v>
      </c>
      <c r="E1274" s="325">
        <v>37</v>
      </c>
      <c r="F1274" s="325">
        <v>1</v>
      </c>
      <c r="G1274" s="325">
        <v>3</v>
      </c>
      <c r="H1274" s="325">
        <v>0</v>
      </c>
      <c r="I1274" s="325">
        <v>0</v>
      </c>
      <c r="J1274" s="325">
        <v>0</v>
      </c>
      <c r="K1274" s="325">
        <v>0</v>
      </c>
      <c r="L1274" s="325">
        <v>0</v>
      </c>
      <c r="M1274" s="325">
        <v>0</v>
      </c>
      <c r="N1274" s="325">
        <v>0</v>
      </c>
      <c r="O1274" s="325">
        <v>0</v>
      </c>
    </row>
    <row r="1275" spans="1:15">
      <c r="A1275" s="318" t="s">
        <v>516</v>
      </c>
      <c r="B1275" s="325">
        <v>24</v>
      </c>
      <c r="C1275" s="325">
        <v>76</v>
      </c>
      <c r="D1275" s="325">
        <v>38</v>
      </c>
      <c r="E1275" s="325">
        <v>62</v>
      </c>
      <c r="F1275" s="325">
        <v>4</v>
      </c>
      <c r="G1275" s="325">
        <v>8</v>
      </c>
      <c r="H1275" s="325">
        <v>0</v>
      </c>
      <c r="I1275" s="325">
        <v>0</v>
      </c>
      <c r="J1275" s="325">
        <v>0</v>
      </c>
      <c r="K1275" s="325">
        <v>0</v>
      </c>
      <c r="L1275" s="325">
        <v>0</v>
      </c>
      <c r="M1275" s="325">
        <v>0</v>
      </c>
      <c r="N1275" s="325">
        <v>0</v>
      </c>
      <c r="O1275" s="325">
        <v>0</v>
      </c>
    </row>
    <row r="1276" spans="1:15">
      <c r="A1276" s="318" t="s">
        <v>517</v>
      </c>
      <c r="B1276" s="325">
        <v>344</v>
      </c>
      <c r="C1276" s="325">
        <v>1000</v>
      </c>
      <c r="D1276" s="325">
        <v>158</v>
      </c>
      <c r="E1276" s="325">
        <v>414</v>
      </c>
      <c r="F1276" s="329">
        <v>10</v>
      </c>
      <c r="G1276" s="329">
        <v>64</v>
      </c>
      <c r="H1276" s="325">
        <v>0</v>
      </c>
      <c r="I1276" s="325">
        <v>0</v>
      </c>
      <c r="J1276" s="325">
        <v>0</v>
      </c>
      <c r="K1276" s="325">
        <v>1</v>
      </c>
      <c r="L1276" s="325">
        <v>5</v>
      </c>
      <c r="M1276" s="325">
        <v>17</v>
      </c>
      <c r="N1276" s="325">
        <v>0</v>
      </c>
      <c r="O1276" s="325">
        <v>0</v>
      </c>
    </row>
    <row r="1277" spans="1:15">
      <c r="A1277" s="318" t="s">
        <v>518</v>
      </c>
      <c r="B1277" s="325">
        <v>28</v>
      </c>
      <c r="C1277" s="325">
        <v>87</v>
      </c>
      <c r="D1277" s="325">
        <v>2</v>
      </c>
      <c r="E1277" s="325">
        <v>3</v>
      </c>
      <c r="F1277" s="329">
        <v>5</v>
      </c>
      <c r="G1277" s="329">
        <v>12</v>
      </c>
      <c r="H1277" s="325">
        <v>0</v>
      </c>
      <c r="I1277" s="325">
        <v>0</v>
      </c>
      <c r="J1277" s="325">
        <v>0</v>
      </c>
      <c r="K1277" s="325">
        <v>0</v>
      </c>
      <c r="L1277" s="325">
        <v>0</v>
      </c>
      <c r="M1277" s="325">
        <v>0</v>
      </c>
      <c r="N1277" s="325">
        <v>0</v>
      </c>
      <c r="O1277" s="325">
        <v>0</v>
      </c>
    </row>
    <row r="1278" spans="1:15">
      <c r="A1278" s="318" t="s">
        <v>519</v>
      </c>
      <c r="B1278" s="325">
        <v>24</v>
      </c>
      <c r="C1278" s="325">
        <v>59</v>
      </c>
      <c r="D1278" s="325">
        <v>40</v>
      </c>
      <c r="E1278" s="325">
        <v>37</v>
      </c>
      <c r="F1278" s="329">
        <v>2</v>
      </c>
      <c r="G1278" s="329">
        <v>5</v>
      </c>
      <c r="H1278" s="325">
        <v>0</v>
      </c>
      <c r="I1278" s="325">
        <v>0</v>
      </c>
      <c r="J1278" s="325">
        <v>0</v>
      </c>
      <c r="K1278" s="325">
        <v>0</v>
      </c>
      <c r="L1278" s="325">
        <v>0</v>
      </c>
      <c r="M1278" s="325">
        <v>0</v>
      </c>
      <c r="N1278" s="325">
        <v>0</v>
      </c>
      <c r="O1278" s="325">
        <v>0</v>
      </c>
    </row>
    <row r="1279" spans="1:15">
      <c r="A1279" s="318" t="s">
        <v>520</v>
      </c>
      <c r="B1279" s="325">
        <v>769</v>
      </c>
      <c r="C1279" s="325">
        <v>1903</v>
      </c>
      <c r="D1279" s="325">
        <v>80</v>
      </c>
      <c r="E1279" s="325">
        <v>71</v>
      </c>
      <c r="F1279" s="329">
        <v>120</v>
      </c>
      <c r="G1279" s="329">
        <v>161</v>
      </c>
      <c r="H1279" s="325">
        <v>0</v>
      </c>
      <c r="I1279" s="325">
        <v>0</v>
      </c>
      <c r="J1279" s="325">
        <v>0</v>
      </c>
      <c r="K1279" s="325">
        <v>0</v>
      </c>
      <c r="L1279" s="325">
        <v>0</v>
      </c>
      <c r="M1279" s="325">
        <v>0</v>
      </c>
      <c r="N1279" s="325">
        <v>0</v>
      </c>
      <c r="O1279" s="325">
        <v>0</v>
      </c>
    </row>
    <row r="1280" spans="1:15">
      <c r="A1280" s="318" t="s">
        <v>521</v>
      </c>
      <c r="B1280" s="325">
        <v>135</v>
      </c>
      <c r="C1280" s="325">
        <v>330</v>
      </c>
      <c r="D1280" s="325">
        <v>6</v>
      </c>
      <c r="E1280" s="325">
        <v>12</v>
      </c>
      <c r="F1280" s="329">
        <v>9</v>
      </c>
      <c r="G1280" s="329">
        <v>30</v>
      </c>
      <c r="H1280" s="325">
        <v>0</v>
      </c>
      <c r="I1280" s="325">
        <v>0</v>
      </c>
      <c r="J1280" s="325">
        <v>0</v>
      </c>
      <c r="K1280" s="325">
        <v>0</v>
      </c>
      <c r="L1280" s="325">
        <v>0</v>
      </c>
      <c r="M1280" s="325">
        <v>0</v>
      </c>
      <c r="N1280" s="325">
        <v>0</v>
      </c>
      <c r="O1280" s="325">
        <v>0</v>
      </c>
    </row>
    <row r="1281" spans="1:15">
      <c r="A1281" s="318" t="s">
        <v>522</v>
      </c>
      <c r="B1281" s="325">
        <v>56</v>
      </c>
      <c r="C1281" s="325">
        <v>119</v>
      </c>
      <c r="D1281" s="325">
        <v>377</v>
      </c>
      <c r="E1281" s="325">
        <v>470</v>
      </c>
      <c r="F1281" s="325">
        <v>26</v>
      </c>
      <c r="G1281" s="325">
        <v>70</v>
      </c>
      <c r="H1281" s="325">
        <v>0</v>
      </c>
      <c r="I1281" s="325">
        <v>0</v>
      </c>
      <c r="J1281" s="325">
        <v>0</v>
      </c>
      <c r="K1281" s="325">
        <v>1</v>
      </c>
      <c r="L1281" s="325">
        <v>0</v>
      </c>
      <c r="M1281" s="325">
        <v>12</v>
      </c>
      <c r="N1281" s="325">
        <v>0</v>
      </c>
      <c r="O1281" s="325">
        <v>0</v>
      </c>
    </row>
    <row r="1282" spans="1:15">
      <c r="A1282" s="318" t="s">
        <v>523</v>
      </c>
      <c r="B1282" s="325">
        <v>113</v>
      </c>
      <c r="C1282" s="325">
        <v>209</v>
      </c>
      <c r="D1282" s="325">
        <v>125</v>
      </c>
      <c r="E1282" s="325">
        <v>287</v>
      </c>
      <c r="F1282" s="329">
        <v>21</v>
      </c>
      <c r="G1282" s="329">
        <v>27</v>
      </c>
      <c r="H1282" s="325">
        <v>0</v>
      </c>
      <c r="I1282" s="325">
        <v>0</v>
      </c>
      <c r="J1282" s="325">
        <v>0</v>
      </c>
      <c r="K1282" s="325">
        <v>1</v>
      </c>
      <c r="L1282" s="325">
        <v>0</v>
      </c>
      <c r="M1282" s="325">
        <v>0</v>
      </c>
      <c r="N1282" s="325">
        <v>0</v>
      </c>
      <c r="O1282" s="325">
        <v>0</v>
      </c>
    </row>
    <row r="1283" spans="1:15">
      <c r="A1283" s="318" t="s">
        <v>524</v>
      </c>
      <c r="B1283" s="325">
        <v>106</v>
      </c>
      <c r="C1283" s="325">
        <v>259</v>
      </c>
      <c r="D1283" s="325">
        <v>59</v>
      </c>
      <c r="E1283" s="325">
        <v>109</v>
      </c>
      <c r="F1283" s="329">
        <v>57</v>
      </c>
      <c r="G1283" s="329">
        <v>65</v>
      </c>
      <c r="H1283" s="325">
        <v>0</v>
      </c>
      <c r="I1283" s="325">
        <v>0</v>
      </c>
      <c r="J1283" s="325">
        <v>0</v>
      </c>
      <c r="K1283" s="325">
        <v>0</v>
      </c>
      <c r="L1283" s="325">
        <v>0</v>
      </c>
      <c r="M1283" s="325">
        <v>1</v>
      </c>
      <c r="N1283" s="325">
        <v>0</v>
      </c>
      <c r="O1283" s="325">
        <v>0</v>
      </c>
    </row>
    <row r="1284" spans="1:15">
      <c r="A1284" s="319" t="s">
        <v>525</v>
      </c>
      <c r="B1284" s="330">
        <v>221</v>
      </c>
      <c r="C1284" s="330">
        <v>511</v>
      </c>
      <c r="D1284" s="330">
        <v>20</v>
      </c>
      <c r="E1284" s="330">
        <v>83</v>
      </c>
      <c r="F1284" s="331">
        <v>47</v>
      </c>
      <c r="G1284" s="331">
        <v>73</v>
      </c>
      <c r="H1284" s="330">
        <v>0</v>
      </c>
      <c r="I1284" s="330">
        <v>0</v>
      </c>
      <c r="J1284" s="330">
        <v>0</v>
      </c>
      <c r="K1284" s="330">
        <v>0</v>
      </c>
      <c r="L1284" s="330">
        <v>1</v>
      </c>
      <c r="M1284" s="330">
        <v>2</v>
      </c>
      <c r="N1284" s="330">
        <v>0</v>
      </c>
      <c r="O1284" s="330">
        <v>0</v>
      </c>
    </row>
    <row r="1285" spans="1:15">
      <c r="A1285" s="317"/>
      <c r="B1285" s="322"/>
      <c r="C1285" s="322"/>
      <c r="D1285" s="322"/>
      <c r="E1285" s="322"/>
      <c r="F1285" s="322"/>
      <c r="G1285" s="322"/>
      <c r="H1285" s="322"/>
      <c r="I1285" s="322"/>
      <c r="J1285" s="216"/>
      <c r="K1285" s="216"/>
      <c r="L1285" s="322"/>
      <c r="M1285" s="322"/>
      <c r="N1285" s="322"/>
      <c r="O1285" s="322"/>
    </row>
    <row r="1286" spans="1:15">
      <c r="A1286" s="317" t="s">
        <v>526</v>
      </c>
      <c r="B1286" s="316">
        <f t="shared" ref="B1286:I1286" si="127">SUM(B1287:B1299)</f>
        <v>2616</v>
      </c>
      <c r="C1286" s="316">
        <f t="shared" si="127"/>
        <v>5350</v>
      </c>
      <c r="D1286" s="316">
        <f t="shared" si="127"/>
        <v>1213</v>
      </c>
      <c r="E1286" s="316">
        <f t="shared" si="127"/>
        <v>2380</v>
      </c>
      <c r="F1286" s="321">
        <f t="shared" si="127"/>
        <v>177</v>
      </c>
      <c r="G1286" s="321">
        <f t="shared" si="127"/>
        <v>433</v>
      </c>
      <c r="H1286" s="316">
        <f t="shared" si="127"/>
        <v>0</v>
      </c>
      <c r="I1286" s="316">
        <f t="shared" si="127"/>
        <v>0</v>
      </c>
      <c r="J1286" s="216">
        <v>0</v>
      </c>
      <c r="K1286" s="216">
        <v>1</v>
      </c>
      <c r="L1286" s="316">
        <f t="shared" ref="L1286:O1286" si="128">SUM(L1287:L1299)</f>
        <v>7</v>
      </c>
      <c r="M1286" s="316">
        <f t="shared" si="128"/>
        <v>41</v>
      </c>
      <c r="N1286" s="316">
        <f t="shared" si="128"/>
        <v>0</v>
      </c>
      <c r="O1286" s="316">
        <f t="shared" si="128"/>
        <v>0</v>
      </c>
    </row>
    <row r="1287" spans="1:15">
      <c r="A1287" s="318" t="s">
        <v>527</v>
      </c>
      <c r="B1287" s="325">
        <v>645</v>
      </c>
      <c r="C1287" s="325">
        <v>1100</v>
      </c>
      <c r="D1287" s="325">
        <v>380</v>
      </c>
      <c r="E1287" s="325">
        <v>896</v>
      </c>
      <c r="F1287" s="329">
        <v>62</v>
      </c>
      <c r="G1287" s="329">
        <v>134</v>
      </c>
      <c r="H1287" s="325">
        <v>0</v>
      </c>
      <c r="I1287" s="325">
        <v>0</v>
      </c>
      <c r="J1287" s="325">
        <v>0</v>
      </c>
      <c r="K1287" s="325">
        <v>0</v>
      </c>
      <c r="L1287" s="325">
        <v>7</v>
      </c>
      <c r="M1287" s="325">
        <v>30</v>
      </c>
      <c r="N1287" s="325">
        <v>0</v>
      </c>
      <c r="O1287" s="325">
        <v>0</v>
      </c>
    </row>
    <row r="1288" spans="1:15">
      <c r="A1288" s="318" t="s">
        <v>528</v>
      </c>
      <c r="B1288" s="325">
        <v>277</v>
      </c>
      <c r="C1288" s="325">
        <v>399</v>
      </c>
      <c r="D1288" s="325">
        <v>101</v>
      </c>
      <c r="E1288" s="325">
        <v>135</v>
      </c>
      <c r="F1288" s="329">
        <v>4</v>
      </c>
      <c r="G1288" s="329">
        <v>9</v>
      </c>
      <c r="H1288" s="325">
        <v>0</v>
      </c>
      <c r="I1288" s="325">
        <v>0</v>
      </c>
      <c r="J1288" s="325">
        <v>0</v>
      </c>
      <c r="K1288" s="325">
        <v>0</v>
      </c>
      <c r="L1288" s="325">
        <v>0</v>
      </c>
      <c r="M1288" s="325">
        <v>0</v>
      </c>
      <c r="N1288" s="325">
        <v>0</v>
      </c>
      <c r="O1288" s="325">
        <v>0</v>
      </c>
    </row>
    <row r="1289" spans="1:15">
      <c r="A1289" s="318" t="s">
        <v>529</v>
      </c>
      <c r="B1289" s="325">
        <v>33</v>
      </c>
      <c r="C1289" s="325">
        <v>160</v>
      </c>
      <c r="D1289" s="325">
        <v>42</v>
      </c>
      <c r="E1289" s="325">
        <v>91</v>
      </c>
      <c r="F1289" s="329">
        <v>2</v>
      </c>
      <c r="G1289" s="329">
        <v>21</v>
      </c>
      <c r="H1289" s="325">
        <v>0</v>
      </c>
      <c r="I1289" s="325">
        <v>0</v>
      </c>
      <c r="J1289" s="325">
        <v>0</v>
      </c>
      <c r="K1289" s="325">
        <v>0</v>
      </c>
      <c r="L1289" s="325">
        <v>0</v>
      </c>
      <c r="M1289" s="325">
        <v>0</v>
      </c>
      <c r="N1289" s="325">
        <v>0</v>
      </c>
      <c r="O1289" s="325">
        <v>0</v>
      </c>
    </row>
    <row r="1290" spans="1:15">
      <c r="A1290" s="318" t="s">
        <v>530</v>
      </c>
      <c r="B1290" s="325">
        <v>33</v>
      </c>
      <c r="C1290" s="325">
        <v>133</v>
      </c>
      <c r="D1290" s="325">
        <v>6</v>
      </c>
      <c r="E1290" s="325">
        <v>16</v>
      </c>
      <c r="F1290" s="329">
        <v>2</v>
      </c>
      <c r="G1290" s="329">
        <v>21</v>
      </c>
      <c r="H1290" s="325">
        <v>0</v>
      </c>
      <c r="I1290" s="325">
        <v>0</v>
      </c>
      <c r="J1290" s="325">
        <v>0</v>
      </c>
      <c r="K1290" s="325">
        <v>0</v>
      </c>
      <c r="L1290" s="325">
        <v>0</v>
      </c>
      <c r="M1290" s="325">
        <v>0</v>
      </c>
      <c r="N1290" s="325">
        <v>0</v>
      </c>
      <c r="O1290" s="325">
        <v>0</v>
      </c>
    </row>
    <row r="1291" spans="1:15">
      <c r="A1291" s="318" t="s">
        <v>531</v>
      </c>
      <c r="B1291" s="325">
        <v>85</v>
      </c>
      <c r="C1291" s="325">
        <v>163</v>
      </c>
      <c r="D1291" s="325">
        <v>71</v>
      </c>
      <c r="E1291" s="325">
        <v>113</v>
      </c>
      <c r="F1291" s="329">
        <v>0</v>
      </c>
      <c r="G1291" s="329">
        <v>1</v>
      </c>
      <c r="H1291" s="325">
        <v>0</v>
      </c>
      <c r="I1291" s="325">
        <v>0</v>
      </c>
      <c r="J1291" s="325">
        <v>0</v>
      </c>
      <c r="K1291" s="325">
        <v>0</v>
      </c>
      <c r="L1291" s="325">
        <v>0</v>
      </c>
      <c r="M1291" s="325">
        <v>0</v>
      </c>
      <c r="N1291" s="325">
        <v>0</v>
      </c>
      <c r="O1291" s="325">
        <v>0</v>
      </c>
    </row>
    <row r="1292" spans="1:15">
      <c r="A1292" s="318" t="s">
        <v>532</v>
      </c>
      <c r="B1292" s="325">
        <v>94</v>
      </c>
      <c r="C1292" s="325">
        <v>130</v>
      </c>
      <c r="D1292" s="325">
        <v>26</v>
      </c>
      <c r="E1292" s="325">
        <v>35</v>
      </c>
      <c r="F1292" s="325">
        <v>4</v>
      </c>
      <c r="G1292" s="325">
        <v>36</v>
      </c>
      <c r="H1292" s="325">
        <v>0</v>
      </c>
      <c r="I1292" s="325">
        <v>0</v>
      </c>
      <c r="J1292" s="325">
        <v>0</v>
      </c>
      <c r="K1292" s="325">
        <v>0</v>
      </c>
      <c r="L1292" s="325">
        <v>0</v>
      </c>
      <c r="M1292" s="325">
        <v>0</v>
      </c>
      <c r="N1292" s="325">
        <v>0</v>
      </c>
      <c r="O1292" s="325">
        <v>0</v>
      </c>
    </row>
    <row r="1293" spans="1:15">
      <c r="A1293" s="318" t="s">
        <v>533</v>
      </c>
      <c r="B1293" s="325">
        <v>43</v>
      </c>
      <c r="C1293" s="325">
        <v>94</v>
      </c>
      <c r="D1293" s="325">
        <v>21</v>
      </c>
      <c r="E1293" s="325">
        <v>37</v>
      </c>
      <c r="F1293" s="325">
        <v>2</v>
      </c>
      <c r="G1293" s="325">
        <v>5</v>
      </c>
      <c r="H1293" s="325">
        <v>0</v>
      </c>
      <c r="I1293" s="325">
        <v>0</v>
      </c>
      <c r="J1293" s="325">
        <v>0</v>
      </c>
      <c r="K1293" s="325">
        <v>1</v>
      </c>
      <c r="L1293" s="325">
        <v>0</v>
      </c>
      <c r="M1293" s="325">
        <v>0</v>
      </c>
      <c r="N1293" s="325">
        <v>0</v>
      </c>
      <c r="O1293" s="325">
        <v>0</v>
      </c>
    </row>
    <row r="1294" spans="1:15">
      <c r="A1294" s="318" t="s">
        <v>534</v>
      </c>
      <c r="B1294" s="325">
        <v>29</v>
      </c>
      <c r="C1294" s="325">
        <v>40</v>
      </c>
      <c r="D1294" s="325">
        <v>23</v>
      </c>
      <c r="E1294" s="325">
        <v>56</v>
      </c>
      <c r="F1294" s="325">
        <v>0</v>
      </c>
      <c r="G1294" s="325">
        <v>1</v>
      </c>
      <c r="H1294" s="325">
        <v>0</v>
      </c>
      <c r="I1294" s="325">
        <v>0</v>
      </c>
      <c r="J1294" s="325">
        <v>0</v>
      </c>
      <c r="K1294" s="325">
        <v>0</v>
      </c>
      <c r="L1294" s="325">
        <v>0</v>
      </c>
      <c r="M1294" s="325">
        <v>0</v>
      </c>
      <c r="N1294" s="325">
        <v>0</v>
      </c>
      <c r="O1294" s="325">
        <v>0</v>
      </c>
    </row>
    <row r="1295" spans="1:15">
      <c r="A1295" s="318" t="s">
        <v>535</v>
      </c>
      <c r="B1295" s="325">
        <v>533</v>
      </c>
      <c r="C1295" s="325">
        <v>1141</v>
      </c>
      <c r="D1295" s="325">
        <v>213</v>
      </c>
      <c r="E1295" s="325">
        <v>460</v>
      </c>
      <c r="F1295" s="329">
        <v>34</v>
      </c>
      <c r="G1295" s="329">
        <v>59</v>
      </c>
      <c r="H1295" s="325">
        <v>0</v>
      </c>
      <c r="I1295" s="325">
        <v>0</v>
      </c>
      <c r="J1295" s="325">
        <v>0</v>
      </c>
      <c r="K1295" s="325">
        <v>0</v>
      </c>
      <c r="L1295" s="325">
        <v>0</v>
      </c>
      <c r="M1295" s="325">
        <v>5</v>
      </c>
      <c r="N1295" s="325">
        <v>0</v>
      </c>
      <c r="O1295" s="325">
        <v>0</v>
      </c>
    </row>
    <row r="1296" spans="1:15">
      <c r="A1296" s="318" t="s">
        <v>536</v>
      </c>
      <c r="B1296" s="325">
        <v>224</v>
      </c>
      <c r="C1296" s="325">
        <v>403</v>
      </c>
      <c r="D1296" s="325">
        <v>106</v>
      </c>
      <c r="E1296" s="325">
        <v>167</v>
      </c>
      <c r="F1296" s="329">
        <v>20</v>
      </c>
      <c r="G1296" s="329">
        <v>40</v>
      </c>
      <c r="H1296" s="325">
        <v>0</v>
      </c>
      <c r="I1296" s="325">
        <v>0</v>
      </c>
      <c r="J1296" s="325">
        <v>0</v>
      </c>
      <c r="K1296" s="325">
        <v>0</v>
      </c>
      <c r="L1296" s="325">
        <v>0</v>
      </c>
      <c r="M1296" s="325">
        <v>0</v>
      </c>
      <c r="N1296" s="325">
        <v>0</v>
      </c>
      <c r="O1296" s="325">
        <v>0</v>
      </c>
    </row>
    <row r="1297" spans="1:15">
      <c r="A1297" s="318" t="s">
        <v>537</v>
      </c>
      <c r="B1297" s="325">
        <v>280</v>
      </c>
      <c r="C1297" s="325">
        <v>552</v>
      </c>
      <c r="D1297" s="325">
        <v>95</v>
      </c>
      <c r="E1297" s="325">
        <v>128</v>
      </c>
      <c r="F1297" s="329">
        <v>28</v>
      </c>
      <c r="G1297" s="329">
        <v>56</v>
      </c>
      <c r="H1297" s="325">
        <v>0</v>
      </c>
      <c r="I1297" s="325">
        <v>0</v>
      </c>
      <c r="J1297" s="325">
        <v>0</v>
      </c>
      <c r="K1297" s="325">
        <v>0</v>
      </c>
      <c r="L1297" s="325">
        <v>0</v>
      </c>
      <c r="M1297" s="325">
        <v>2</v>
      </c>
      <c r="N1297" s="325">
        <v>0</v>
      </c>
      <c r="O1297" s="325">
        <v>0</v>
      </c>
    </row>
    <row r="1298" spans="1:15">
      <c r="A1298" s="318" t="s">
        <v>538</v>
      </c>
      <c r="B1298" s="325">
        <v>220</v>
      </c>
      <c r="C1298" s="325">
        <v>747</v>
      </c>
      <c r="D1298" s="325">
        <v>90</v>
      </c>
      <c r="E1298" s="325">
        <v>191</v>
      </c>
      <c r="F1298" s="329">
        <v>15</v>
      </c>
      <c r="G1298" s="329">
        <v>41</v>
      </c>
      <c r="H1298" s="325">
        <v>0</v>
      </c>
      <c r="I1298" s="325">
        <v>0</v>
      </c>
      <c r="J1298" s="325">
        <v>0</v>
      </c>
      <c r="K1298" s="325">
        <v>0</v>
      </c>
      <c r="L1298" s="325">
        <v>0</v>
      </c>
      <c r="M1298" s="325">
        <v>3</v>
      </c>
      <c r="N1298" s="325">
        <v>0</v>
      </c>
      <c r="O1298" s="325">
        <v>0</v>
      </c>
    </row>
    <row r="1299" spans="1:15">
      <c r="A1299" s="319" t="s">
        <v>484</v>
      </c>
      <c r="B1299" s="330">
        <v>120</v>
      </c>
      <c r="C1299" s="330">
        <v>288</v>
      </c>
      <c r="D1299" s="330">
        <v>39</v>
      </c>
      <c r="E1299" s="330">
        <v>55</v>
      </c>
      <c r="F1299" s="331">
        <v>4</v>
      </c>
      <c r="G1299" s="331">
        <v>9</v>
      </c>
      <c r="H1299" s="330">
        <v>0</v>
      </c>
      <c r="I1299" s="330">
        <v>0</v>
      </c>
      <c r="J1299" s="330">
        <v>0</v>
      </c>
      <c r="K1299" s="330">
        <v>0</v>
      </c>
      <c r="L1299" s="330">
        <v>0</v>
      </c>
      <c r="M1299" s="330">
        <v>1</v>
      </c>
      <c r="N1299" s="330">
        <v>0</v>
      </c>
      <c r="O1299" s="330">
        <v>0</v>
      </c>
    </row>
    <row r="1300" spans="1:15">
      <c r="A1300" s="317"/>
      <c r="B1300" s="322"/>
      <c r="C1300" s="322"/>
      <c r="D1300" s="322"/>
      <c r="E1300" s="322"/>
      <c r="F1300" s="322"/>
      <c r="G1300" s="322"/>
      <c r="H1300" s="322"/>
      <c r="I1300" s="322"/>
      <c r="J1300" s="216"/>
      <c r="K1300" s="216"/>
      <c r="L1300" s="322"/>
      <c r="M1300" s="322"/>
      <c r="N1300" s="322"/>
      <c r="O1300" s="322"/>
    </row>
    <row r="1301" spans="1:15">
      <c r="A1301" s="317" t="s">
        <v>539</v>
      </c>
      <c r="B1301" s="316">
        <f t="shared" ref="B1301:O1301" si="129">SUM(B1302:B1305)</f>
        <v>2139</v>
      </c>
      <c r="C1301" s="316">
        <f t="shared" si="129"/>
        <v>3854</v>
      </c>
      <c r="D1301" s="316">
        <f t="shared" si="129"/>
        <v>18</v>
      </c>
      <c r="E1301" s="316">
        <f t="shared" si="129"/>
        <v>50</v>
      </c>
      <c r="F1301" s="321">
        <f t="shared" si="129"/>
        <v>284</v>
      </c>
      <c r="G1301" s="321">
        <f t="shared" si="129"/>
        <v>638</v>
      </c>
      <c r="H1301" s="316">
        <f t="shared" si="129"/>
        <v>0</v>
      </c>
      <c r="I1301" s="316">
        <f t="shared" si="129"/>
        <v>0</v>
      </c>
      <c r="J1301" s="316">
        <f t="shared" si="129"/>
        <v>0</v>
      </c>
      <c r="K1301" s="316">
        <f t="shared" si="129"/>
        <v>0</v>
      </c>
      <c r="L1301" s="316">
        <f t="shared" si="129"/>
        <v>1</v>
      </c>
      <c r="M1301" s="316">
        <f t="shared" si="129"/>
        <v>7</v>
      </c>
      <c r="N1301" s="316">
        <f t="shared" si="129"/>
        <v>0</v>
      </c>
      <c r="O1301" s="316">
        <f t="shared" si="129"/>
        <v>5</v>
      </c>
    </row>
    <row r="1302" spans="1:15">
      <c r="A1302" s="318" t="s">
        <v>540</v>
      </c>
      <c r="B1302" s="325">
        <v>1539</v>
      </c>
      <c r="C1302" s="325">
        <v>2710</v>
      </c>
      <c r="D1302" s="325">
        <v>0</v>
      </c>
      <c r="E1302" s="325">
        <v>0</v>
      </c>
      <c r="F1302" s="329">
        <v>193</v>
      </c>
      <c r="G1302" s="329">
        <v>426</v>
      </c>
      <c r="H1302" s="325">
        <v>0</v>
      </c>
      <c r="I1302" s="325">
        <v>0</v>
      </c>
      <c r="J1302" s="325">
        <v>0</v>
      </c>
      <c r="K1302" s="325">
        <v>0</v>
      </c>
      <c r="L1302" s="325">
        <v>1</v>
      </c>
      <c r="M1302" s="325">
        <v>5</v>
      </c>
      <c r="N1302" s="325">
        <v>0</v>
      </c>
      <c r="O1302" s="325">
        <v>1</v>
      </c>
    </row>
    <row r="1303" spans="1:15">
      <c r="A1303" s="318" t="s">
        <v>541</v>
      </c>
      <c r="B1303" s="325">
        <v>141</v>
      </c>
      <c r="C1303" s="325">
        <v>328</v>
      </c>
      <c r="D1303" s="325">
        <v>0</v>
      </c>
      <c r="E1303" s="325">
        <v>0</v>
      </c>
      <c r="F1303" s="329">
        <v>24</v>
      </c>
      <c r="G1303" s="329">
        <v>109</v>
      </c>
      <c r="H1303" s="325">
        <v>0</v>
      </c>
      <c r="I1303" s="325">
        <v>0</v>
      </c>
      <c r="J1303" s="325">
        <v>0</v>
      </c>
      <c r="K1303" s="325">
        <v>0</v>
      </c>
      <c r="L1303" s="325">
        <v>0</v>
      </c>
      <c r="M1303" s="325">
        <v>2</v>
      </c>
      <c r="N1303" s="325">
        <v>0</v>
      </c>
      <c r="O1303" s="325">
        <v>3</v>
      </c>
    </row>
    <row r="1304" spans="1:15">
      <c r="A1304" s="318" t="s">
        <v>542</v>
      </c>
      <c r="B1304" s="325">
        <v>392</v>
      </c>
      <c r="C1304" s="325">
        <v>681</v>
      </c>
      <c r="D1304" s="325">
        <v>9</v>
      </c>
      <c r="E1304" s="325">
        <v>28</v>
      </c>
      <c r="F1304" s="329">
        <v>23</v>
      </c>
      <c r="G1304" s="329">
        <v>62</v>
      </c>
      <c r="H1304" s="325">
        <v>0</v>
      </c>
      <c r="I1304" s="325">
        <v>0</v>
      </c>
      <c r="J1304" s="325">
        <v>0</v>
      </c>
      <c r="K1304" s="325">
        <v>0</v>
      </c>
      <c r="L1304" s="325">
        <v>0</v>
      </c>
      <c r="M1304" s="325">
        <v>0</v>
      </c>
      <c r="N1304" s="325">
        <v>0</v>
      </c>
      <c r="O1304" s="325">
        <v>1</v>
      </c>
    </row>
    <row r="1305" spans="1:15">
      <c r="A1305" s="319" t="s">
        <v>543</v>
      </c>
      <c r="B1305" s="330">
        <v>67</v>
      </c>
      <c r="C1305" s="330">
        <v>135</v>
      </c>
      <c r="D1305" s="330">
        <v>9</v>
      </c>
      <c r="E1305" s="330">
        <v>22</v>
      </c>
      <c r="F1305" s="331">
        <v>44</v>
      </c>
      <c r="G1305" s="331">
        <v>41</v>
      </c>
      <c r="H1305" s="330">
        <v>0</v>
      </c>
      <c r="I1305" s="330">
        <v>0</v>
      </c>
      <c r="J1305" s="330">
        <v>0</v>
      </c>
      <c r="K1305" s="330">
        <v>0</v>
      </c>
      <c r="L1305" s="330">
        <v>0</v>
      </c>
      <c r="M1305" s="330">
        <v>0</v>
      </c>
      <c r="N1305" s="330">
        <v>0</v>
      </c>
      <c r="O1305" s="330">
        <v>0</v>
      </c>
    </row>
    <row r="1306" spans="1:15">
      <c r="A1306" s="317"/>
      <c r="B1306" s="322"/>
      <c r="C1306" s="322"/>
      <c r="D1306" s="322"/>
      <c r="E1306" s="322"/>
      <c r="F1306" s="322"/>
      <c r="G1306" s="322"/>
      <c r="H1306" s="322"/>
      <c r="I1306" s="322"/>
      <c r="J1306" s="216"/>
      <c r="K1306" s="216"/>
      <c r="L1306" s="322"/>
      <c r="M1306" s="322"/>
      <c r="N1306" s="322"/>
      <c r="O1306" s="322"/>
    </row>
    <row r="1307" spans="1:15">
      <c r="A1307" s="317" t="s">
        <v>544</v>
      </c>
      <c r="B1307" s="316">
        <f t="shared" ref="B1307:O1307" si="130">SUM(B1308:B1316)</f>
        <v>2304</v>
      </c>
      <c r="C1307" s="316">
        <f t="shared" si="130"/>
        <v>5441</v>
      </c>
      <c r="D1307" s="316">
        <f t="shared" si="130"/>
        <v>1941</v>
      </c>
      <c r="E1307" s="316">
        <f t="shared" si="130"/>
        <v>3565</v>
      </c>
      <c r="F1307" s="321">
        <f t="shared" si="130"/>
        <v>411</v>
      </c>
      <c r="G1307" s="321">
        <f t="shared" si="130"/>
        <v>908</v>
      </c>
      <c r="H1307" s="316">
        <f t="shared" si="130"/>
        <v>0</v>
      </c>
      <c r="I1307" s="316">
        <f t="shared" si="130"/>
        <v>0</v>
      </c>
      <c r="J1307" s="316">
        <f t="shared" si="130"/>
        <v>0</v>
      </c>
      <c r="K1307" s="316">
        <f t="shared" si="130"/>
        <v>0</v>
      </c>
      <c r="L1307" s="316">
        <f t="shared" si="130"/>
        <v>4</v>
      </c>
      <c r="M1307" s="316">
        <f t="shared" si="130"/>
        <v>20</v>
      </c>
      <c r="N1307" s="316">
        <f t="shared" si="130"/>
        <v>0</v>
      </c>
      <c r="O1307" s="316">
        <f t="shared" si="130"/>
        <v>2</v>
      </c>
    </row>
    <row r="1308" spans="1:15">
      <c r="A1308" s="318" t="s">
        <v>545</v>
      </c>
      <c r="B1308" s="325">
        <v>378</v>
      </c>
      <c r="C1308" s="325">
        <v>1247</v>
      </c>
      <c r="D1308" s="325">
        <v>354</v>
      </c>
      <c r="E1308" s="325">
        <v>1011</v>
      </c>
      <c r="F1308" s="325">
        <v>68</v>
      </c>
      <c r="G1308" s="325">
        <v>169</v>
      </c>
      <c r="H1308" s="325">
        <v>0</v>
      </c>
      <c r="I1308" s="325">
        <v>0</v>
      </c>
      <c r="J1308" s="325">
        <v>0</v>
      </c>
      <c r="K1308" s="325">
        <v>0</v>
      </c>
      <c r="L1308" s="325">
        <v>2</v>
      </c>
      <c r="M1308" s="325">
        <v>13</v>
      </c>
      <c r="N1308" s="325">
        <v>0</v>
      </c>
      <c r="O1308" s="325">
        <v>2</v>
      </c>
    </row>
    <row r="1309" spans="1:15">
      <c r="A1309" s="318" t="s">
        <v>546</v>
      </c>
      <c r="B1309" s="325">
        <v>259</v>
      </c>
      <c r="C1309" s="325">
        <v>835</v>
      </c>
      <c r="D1309" s="325">
        <v>263</v>
      </c>
      <c r="E1309" s="325">
        <v>577</v>
      </c>
      <c r="F1309" s="325">
        <v>50</v>
      </c>
      <c r="G1309" s="325">
        <v>132</v>
      </c>
      <c r="H1309" s="325">
        <v>0</v>
      </c>
      <c r="I1309" s="325">
        <v>0</v>
      </c>
      <c r="J1309" s="325">
        <v>0</v>
      </c>
      <c r="K1309" s="325">
        <v>0</v>
      </c>
      <c r="L1309" s="325">
        <v>0</v>
      </c>
      <c r="M1309" s="325">
        <v>0</v>
      </c>
      <c r="N1309" s="325">
        <v>0</v>
      </c>
      <c r="O1309" s="325">
        <v>0</v>
      </c>
    </row>
    <row r="1310" spans="1:15">
      <c r="A1310" s="318" t="s">
        <v>547</v>
      </c>
      <c r="B1310" s="325">
        <v>66</v>
      </c>
      <c r="C1310" s="325">
        <v>101</v>
      </c>
      <c r="D1310" s="325">
        <v>221</v>
      </c>
      <c r="E1310" s="325">
        <v>252</v>
      </c>
      <c r="F1310" s="329">
        <v>25</v>
      </c>
      <c r="G1310" s="329">
        <v>59</v>
      </c>
      <c r="H1310" s="325">
        <v>0</v>
      </c>
      <c r="I1310" s="325">
        <v>0</v>
      </c>
      <c r="J1310" s="325">
        <v>0</v>
      </c>
      <c r="K1310" s="325">
        <v>0</v>
      </c>
      <c r="L1310" s="325">
        <v>0</v>
      </c>
      <c r="M1310" s="325">
        <v>0</v>
      </c>
      <c r="N1310" s="325">
        <v>0</v>
      </c>
      <c r="O1310" s="325">
        <v>0</v>
      </c>
    </row>
    <row r="1311" spans="1:15">
      <c r="A1311" s="318" t="s">
        <v>548</v>
      </c>
      <c r="B1311" s="325">
        <v>614</v>
      </c>
      <c r="C1311" s="325">
        <v>1215</v>
      </c>
      <c r="D1311" s="325">
        <v>286</v>
      </c>
      <c r="E1311" s="325">
        <v>481</v>
      </c>
      <c r="F1311" s="329">
        <v>14</v>
      </c>
      <c r="G1311" s="329">
        <v>32</v>
      </c>
      <c r="H1311" s="325">
        <v>0</v>
      </c>
      <c r="I1311" s="325">
        <v>0</v>
      </c>
      <c r="J1311" s="325">
        <v>0</v>
      </c>
      <c r="K1311" s="325">
        <v>0</v>
      </c>
      <c r="L1311" s="325">
        <v>0</v>
      </c>
      <c r="M1311" s="325">
        <v>5</v>
      </c>
      <c r="N1311" s="325">
        <v>0</v>
      </c>
      <c r="O1311" s="325">
        <v>0</v>
      </c>
    </row>
    <row r="1312" spans="1:15">
      <c r="A1312" s="318" t="s">
        <v>549</v>
      </c>
      <c r="B1312" s="325">
        <v>143</v>
      </c>
      <c r="C1312" s="325">
        <v>455</v>
      </c>
      <c r="D1312" s="325">
        <v>98</v>
      </c>
      <c r="E1312" s="325">
        <v>194</v>
      </c>
      <c r="F1312" s="329">
        <v>26</v>
      </c>
      <c r="G1312" s="329">
        <v>91</v>
      </c>
      <c r="H1312" s="325">
        <v>0</v>
      </c>
      <c r="I1312" s="325">
        <v>0</v>
      </c>
      <c r="J1312" s="325">
        <v>0</v>
      </c>
      <c r="K1312" s="325">
        <v>0</v>
      </c>
      <c r="L1312" s="325">
        <v>0</v>
      </c>
      <c r="M1312" s="325">
        <v>1</v>
      </c>
      <c r="N1312" s="325">
        <v>0</v>
      </c>
      <c r="O1312" s="325">
        <v>0</v>
      </c>
    </row>
    <row r="1313" spans="1:15">
      <c r="A1313" s="318" t="s">
        <v>550</v>
      </c>
      <c r="B1313" s="325">
        <v>333</v>
      </c>
      <c r="C1313" s="325">
        <v>729</v>
      </c>
      <c r="D1313" s="325">
        <v>178</v>
      </c>
      <c r="E1313" s="325">
        <v>264</v>
      </c>
      <c r="F1313" s="329">
        <v>90</v>
      </c>
      <c r="G1313" s="329">
        <v>149</v>
      </c>
      <c r="H1313" s="325">
        <v>0</v>
      </c>
      <c r="I1313" s="325">
        <v>0</v>
      </c>
      <c r="J1313" s="325">
        <v>0</v>
      </c>
      <c r="K1313" s="325">
        <v>0</v>
      </c>
      <c r="L1313" s="325">
        <v>0</v>
      </c>
      <c r="M1313" s="325">
        <v>0</v>
      </c>
      <c r="N1313" s="325">
        <v>0</v>
      </c>
      <c r="O1313" s="325">
        <v>0</v>
      </c>
    </row>
    <row r="1314" spans="1:15">
      <c r="A1314" s="318" t="s">
        <v>551</v>
      </c>
      <c r="B1314" s="325">
        <v>26</v>
      </c>
      <c r="C1314" s="325">
        <v>20</v>
      </c>
      <c r="D1314" s="325">
        <v>150</v>
      </c>
      <c r="E1314" s="325">
        <v>217</v>
      </c>
      <c r="F1314" s="329">
        <v>8</v>
      </c>
      <c r="G1314" s="329">
        <v>6</v>
      </c>
      <c r="H1314" s="325">
        <v>0</v>
      </c>
      <c r="I1314" s="325">
        <v>0</v>
      </c>
      <c r="J1314" s="325">
        <v>0</v>
      </c>
      <c r="K1314" s="325">
        <v>0</v>
      </c>
      <c r="L1314" s="325">
        <v>1</v>
      </c>
      <c r="M1314" s="325">
        <v>1</v>
      </c>
      <c r="N1314" s="325">
        <v>0</v>
      </c>
      <c r="O1314" s="325">
        <v>0</v>
      </c>
    </row>
    <row r="1315" spans="1:15">
      <c r="A1315" s="318" t="s">
        <v>552</v>
      </c>
      <c r="B1315" s="325">
        <v>178</v>
      </c>
      <c r="C1315" s="325">
        <v>346</v>
      </c>
      <c r="D1315" s="325">
        <v>236</v>
      </c>
      <c r="E1315" s="325">
        <v>361</v>
      </c>
      <c r="F1315" s="325">
        <v>55</v>
      </c>
      <c r="G1315" s="325">
        <v>157</v>
      </c>
      <c r="H1315" s="325">
        <v>0</v>
      </c>
      <c r="I1315" s="325">
        <v>0</v>
      </c>
      <c r="J1315" s="325">
        <v>0</v>
      </c>
      <c r="K1315" s="325">
        <v>0</v>
      </c>
      <c r="L1315" s="325">
        <v>1</v>
      </c>
      <c r="M1315" s="325">
        <v>0</v>
      </c>
      <c r="N1315" s="325">
        <v>0</v>
      </c>
      <c r="O1315" s="325">
        <v>0</v>
      </c>
    </row>
    <row r="1316" spans="1:15">
      <c r="A1316" s="319" t="s">
        <v>553</v>
      </c>
      <c r="B1316" s="330">
        <v>307</v>
      </c>
      <c r="C1316" s="330">
        <v>493</v>
      </c>
      <c r="D1316" s="330">
        <v>155</v>
      </c>
      <c r="E1316" s="330">
        <v>208</v>
      </c>
      <c r="F1316" s="330">
        <v>75</v>
      </c>
      <c r="G1316" s="330">
        <v>113</v>
      </c>
      <c r="H1316" s="330">
        <v>0</v>
      </c>
      <c r="I1316" s="330">
        <v>0</v>
      </c>
      <c r="J1316" s="330">
        <v>0</v>
      </c>
      <c r="K1316" s="330">
        <v>0</v>
      </c>
      <c r="L1316" s="330">
        <v>0</v>
      </c>
      <c r="M1316" s="330">
        <v>0</v>
      </c>
      <c r="N1316" s="330">
        <v>0</v>
      </c>
      <c r="O1316" s="330">
        <v>0</v>
      </c>
    </row>
    <row r="1317" spans="1:15">
      <c r="A1317" s="317"/>
      <c r="B1317" s="322"/>
      <c r="C1317" s="322"/>
      <c r="D1317" s="322"/>
      <c r="E1317" s="322"/>
      <c r="F1317" s="322"/>
      <c r="G1317" s="322"/>
      <c r="H1317" s="322"/>
      <c r="I1317" s="322"/>
      <c r="J1317" s="322"/>
      <c r="K1317" s="322"/>
      <c r="L1317" s="322"/>
      <c r="M1317" s="322"/>
      <c r="N1317" s="322"/>
      <c r="O1317" s="322"/>
    </row>
    <row r="1318" spans="1:15">
      <c r="A1318" s="317" t="s">
        <v>554</v>
      </c>
      <c r="B1318" s="316">
        <f t="shared" ref="B1318:I1318" si="131">SUM(B1319:B1326)</f>
        <v>770</v>
      </c>
      <c r="C1318" s="316">
        <f t="shared" si="131"/>
        <v>1816</v>
      </c>
      <c r="D1318" s="316">
        <f t="shared" si="131"/>
        <v>955</v>
      </c>
      <c r="E1318" s="316">
        <f t="shared" si="131"/>
        <v>1140</v>
      </c>
      <c r="F1318" s="316">
        <f t="shared" si="131"/>
        <v>222</v>
      </c>
      <c r="G1318" s="316">
        <f t="shared" si="131"/>
        <v>506</v>
      </c>
      <c r="H1318" s="316">
        <f t="shared" si="131"/>
        <v>0</v>
      </c>
      <c r="I1318" s="316">
        <f t="shared" si="131"/>
        <v>0</v>
      </c>
      <c r="J1318" s="316">
        <v>0</v>
      </c>
      <c r="K1318" s="316">
        <v>0</v>
      </c>
      <c r="L1318" s="316">
        <f t="shared" ref="L1318:O1318" si="132">SUM(L1319:L1326)</f>
        <v>0</v>
      </c>
      <c r="M1318" s="316">
        <f t="shared" si="132"/>
        <v>6</v>
      </c>
      <c r="N1318" s="316">
        <f t="shared" si="132"/>
        <v>1</v>
      </c>
      <c r="O1318" s="316">
        <f t="shared" si="132"/>
        <v>1</v>
      </c>
    </row>
    <row r="1319" spans="1:15">
      <c r="A1319" s="318" t="s">
        <v>555</v>
      </c>
      <c r="B1319" s="325">
        <v>143</v>
      </c>
      <c r="C1319" s="325">
        <v>311</v>
      </c>
      <c r="D1319" s="325">
        <v>128</v>
      </c>
      <c r="E1319" s="325">
        <v>185</v>
      </c>
      <c r="F1319" s="329">
        <v>28</v>
      </c>
      <c r="G1319" s="329">
        <v>88</v>
      </c>
      <c r="H1319" s="325">
        <v>0</v>
      </c>
      <c r="I1319" s="325">
        <v>0</v>
      </c>
      <c r="J1319" s="325">
        <v>0</v>
      </c>
      <c r="K1319" s="325">
        <v>0</v>
      </c>
      <c r="L1319" s="325">
        <v>0</v>
      </c>
      <c r="M1319" s="325">
        <v>1</v>
      </c>
      <c r="N1319" s="325">
        <v>1</v>
      </c>
      <c r="O1319" s="325">
        <v>1</v>
      </c>
    </row>
    <row r="1320" spans="1:15">
      <c r="A1320" s="318" t="s">
        <v>556</v>
      </c>
      <c r="B1320" s="325">
        <v>78</v>
      </c>
      <c r="C1320" s="325">
        <v>198</v>
      </c>
      <c r="D1320" s="325">
        <v>65</v>
      </c>
      <c r="E1320" s="325">
        <v>113</v>
      </c>
      <c r="F1320" s="329">
        <v>18</v>
      </c>
      <c r="G1320" s="329">
        <v>28</v>
      </c>
      <c r="H1320" s="325">
        <v>0</v>
      </c>
      <c r="I1320" s="325">
        <v>0</v>
      </c>
      <c r="J1320" s="325">
        <v>0</v>
      </c>
      <c r="K1320" s="325">
        <v>0</v>
      </c>
      <c r="L1320" s="325">
        <v>0</v>
      </c>
      <c r="M1320" s="325">
        <v>0</v>
      </c>
      <c r="N1320" s="325">
        <v>0</v>
      </c>
      <c r="O1320" s="325">
        <v>0</v>
      </c>
    </row>
    <row r="1321" spans="1:15">
      <c r="A1321" s="318" t="s">
        <v>557</v>
      </c>
      <c r="B1321" s="325">
        <v>23</v>
      </c>
      <c r="C1321" s="325">
        <v>58</v>
      </c>
      <c r="D1321" s="325">
        <v>267</v>
      </c>
      <c r="E1321" s="325">
        <v>334</v>
      </c>
      <c r="F1321" s="329">
        <v>25</v>
      </c>
      <c r="G1321" s="329">
        <v>50</v>
      </c>
      <c r="H1321" s="325">
        <v>0</v>
      </c>
      <c r="I1321" s="325">
        <v>0</v>
      </c>
      <c r="J1321" s="325">
        <v>0</v>
      </c>
      <c r="K1321" s="325">
        <v>0</v>
      </c>
      <c r="L1321" s="325">
        <v>0</v>
      </c>
      <c r="M1321" s="325">
        <v>0</v>
      </c>
      <c r="N1321" s="325">
        <v>0</v>
      </c>
      <c r="O1321" s="325">
        <v>0</v>
      </c>
    </row>
    <row r="1322" spans="1:15">
      <c r="A1322" s="318" t="s">
        <v>558</v>
      </c>
      <c r="B1322" s="325">
        <v>194</v>
      </c>
      <c r="C1322" s="325">
        <v>478</v>
      </c>
      <c r="D1322" s="325">
        <v>93</v>
      </c>
      <c r="E1322" s="325">
        <v>104</v>
      </c>
      <c r="F1322" s="329">
        <v>49</v>
      </c>
      <c r="G1322" s="329">
        <v>94</v>
      </c>
      <c r="H1322" s="325">
        <v>0</v>
      </c>
      <c r="I1322" s="325">
        <v>0</v>
      </c>
      <c r="J1322" s="325">
        <v>0</v>
      </c>
      <c r="K1322" s="325">
        <v>0</v>
      </c>
      <c r="L1322" s="325">
        <v>0</v>
      </c>
      <c r="M1322" s="325">
        <v>4</v>
      </c>
      <c r="N1322" s="325">
        <v>0</v>
      </c>
      <c r="O1322" s="325">
        <v>0</v>
      </c>
    </row>
    <row r="1323" spans="1:15">
      <c r="A1323" s="318" t="s">
        <v>532</v>
      </c>
      <c r="B1323" s="325">
        <v>59</v>
      </c>
      <c r="C1323" s="325">
        <v>163</v>
      </c>
      <c r="D1323" s="325">
        <v>21</v>
      </c>
      <c r="E1323" s="325">
        <v>23</v>
      </c>
      <c r="F1323" s="329">
        <v>6</v>
      </c>
      <c r="G1323" s="329">
        <v>19</v>
      </c>
      <c r="H1323" s="325">
        <v>0</v>
      </c>
      <c r="I1323" s="325">
        <v>0</v>
      </c>
      <c r="J1323" s="325">
        <v>0</v>
      </c>
      <c r="K1323" s="325">
        <v>0</v>
      </c>
      <c r="L1323" s="325">
        <v>0</v>
      </c>
      <c r="M1323" s="325">
        <v>0</v>
      </c>
      <c r="N1323" s="325">
        <v>0</v>
      </c>
      <c r="O1323" s="325">
        <v>0</v>
      </c>
    </row>
    <row r="1324" spans="1:15">
      <c r="A1324" s="323" t="s">
        <v>559</v>
      </c>
      <c r="B1324" s="325">
        <v>15</v>
      </c>
      <c r="C1324" s="325">
        <v>30</v>
      </c>
      <c r="D1324" s="325">
        <v>91</v>
      </c>
      <c r="E1324" s="325">
        <v>110</v>
      </c>
      <c r="F1324" s="329">
        <v>45</v>
      </c>
      <c r="G1324" s="329">
        <v>76</v>
      </c>
      <c r="H1324" s="325">
        <v>0</v>
      </c>
      <c r="I1324" s="325">
        <v>0</v>
      </c>
      <c r="J1324" s="325">
        <v>0</v>
      </c>
      <c r="K1324" s="325">
        <v>0</v>
      </c>
      <c r="L1324" s="325">
        <v>0</v>
      </c>
      <c r="M1324" s="325">
        <v>0</v>
      </c>
      <c r="N1324" s="325">
        <v>0</v>
      </c>
      <c r="O1324" s="325">
        <v>0</v>
      </c>
    </row>
    <row r="1325" spans="1:15">
      <c r="A1325" s="318" t="s">
        <v>560</v>
      </c>
      <c r="B1325" s="325">
        <v>192</v>
      </c>
      <c r="C1325" s="325">
        <v>419</v>
      </c>
      <c r="D1325" s="325">
        <v>128</v>
      </c>
      <c r="E1325" s="329">
        <v>133</v>
      </c>
      <c r="F1325" s="329">
        <v>42</v>
      </c>
      <c r="G1325" s="329">
        <v>65</v>
      </c>
      <c r="H1325" s="325">
        <v>0</v>
      </c>
      <c r="I1325" s="325">
        <v>0</v>
      </c>
      <c r="J1325" s="325">
        <v>0</v>
      </c>
      <c r="K1325" s="325">
        <v>0</v>
      </c>
      <c r="L1325" s="325">
        <v>0</v>
      </c>
      <c r="M1325" s="325">
        <v>0</v>
      </c>
      <c r="N1325" s="325">
        <v>0</v>
      </c>
      <c r="O1325" s="325">
        <v>0</v>
      </c>
    </row>
    <row r="1326" spans="1:15">
      <c r="A1326" s="319" t="s">
        <v>561</v>
      </c>
      <c r="B1326" s="330">
        <v>66</v>
      </c>
      <c r="C1326" s="330">
        <v>159</v>
      </c>
      <c r="D1326" s="330">
        <v>162</v>
      </c>
      <c r="E1326" s="330">
        <v>138</v>
      </c>
      <c r="F1326" s="330">
        <v>9</v>
      </c>
      <c r="G1326" s="330">
        <v>86</v>
      </c>
      <c r="H1326" s="330">
        <v>0</v>
      </c>
      <c r="I1326" s="330">
        <v>0</v>
      </c>
      <c r="J1326" s="330">
        <v>0</v>
      </c>
      <c r="K1326" s="330">
        <v>0</v>
      </c>
      <c r="L1326" s="330">
        <v>0</v>
      </c>
      <c r="M1326" s="330">
        <v>1</v>
      </c>
      <c r="N1326" s="330">
        <v>0</v>
      </c>
      <c r="O1326" s="330">
        <v>0</v>
      </c>
    </row>
    <row r="1327" spans="1:15">
      <c r="A1327" s="317"/>
      <c r="B1327" s="322"/>
      <c r="C1327" s="322"/>
      <c r="D1327" s="322"/>
      <c r="E1327" s="322"/>
      <c r="F1327" s="322"/>
      <c r="G1327" s="322"/>
      <c r="H1327" s="322"/>
      <c r="I1327" s="322"/>
      <c r="J1327" s="216"/>
      <c r="K1327" s="216"/>
      <c r="L1327" s="322"/>
      <c r="M1327" s="322"/>
      <c r="N1327" s="322"/>
      <c r="O1327" s="322"/>
    </row>
    <row r="1328" spans="1:15">
      <c r="A1328" s="317" t="s">
        <v>562</v>
      </c>
      <c r="B1328" s="316">
        <f t="shared" ref="B1328:O1328" si="133">SUM(B1329:B1338)</f>
        <v>1733</v>
      </c>
      <c r="C1328" s="316">
        <f t="shared" si="133"/>
        <v>3529</v>
      </c>
      <c r="D1328" s="316">
        <f t="shared" si="133"/>
        <v>787</v>
      </c>
      <c r="E1328" s="316">
        <f t="shared" si="133"/>
        <v>1044</v>
      </c>
      <c r="F1328" s="321">
        <f t="shared" si="133"/>
        <v>333</v>
      </c>
      <c r="G1328" s="321">
        <f t="shared" si="133"/>
        <v>799</v>
      </c>
      <c r="H1328" s="316">
        <f t="shared" si="133"/>
        <v>0</v>
      </c>
      <c r="I1328" s="316">
        <f t="shared" si="133"/>
        <v>0</v>
      </c>
      <c r="J1328" s="316">
        <f t="shared" si="133"/>
        <v>0</v>
      </c>
      <c r="K1328" s="316">
        <f t="shared" si="133"/>
        <v>0</v>
      </c>
      <c r="L1328" s="316">
        <f t="shared" si="133"/>
        <v>1</v>
      </c>
      <c r="M1328" s="316">
        <f t="shared" si="133"/>
        <v>1</v>
      </c>
      <c r="N1328" s="316">
        <f t="shared" si="133"/>
        <v>0</v>
      </c>
      <c r="O1328" s="316">
        <f t="shared" si="133"/>
        <v>0</v>
      </c>
    </row>
    <row r="1329" spans="1:15">
      <c r="A1329" s="318" t="s">
        <v>517</v>
      </c>
      <c r="B1329" s="325">
        <v>29</v>
      </c>
      <c r="C1329" s="325">
        <v>65</v>
      </c>
      <c r="D1329" s="325">
        <v>65</v>
      </c>
      <c r="E1329" s="325">
        <v>71</v>
      </c>
      <c r="F1329" s="329">
        <v>16</v>
      </c>
      <c r="G1329" s="329">
        <v>28</v>
      </c>
      <c r="H1329" s="325">
        <v>0</v>
      </c>
      <c r="I1329" s="325">
        <v>0</v>
      </c>
      <c r="J1329" s="325">
        <v>0</v>
      </c>
      <c r="K1329" s="325">
        <v>0</v>
      </c>
      <c r="L1329" s="325">
        <v>0</v>
      </c>
      <c r="M1329" s="325">
        <v>0</v>
      </c>
      <c r="N1329" s="325">
        <v>0</v>
      </c>
      <c r="O1329" s="325">
        <v>0</v>
      </c>
    </row>
    <row r="1330" spans="1:15">
      <c r="A1330" s="318" t="s">
        <v>563</v>
      </c>
      <c r="B1330" s="325">
        <v>7</v>
      </c>
      <c r="C1330" s="325">
        <v>38</v>
      </c>
      <c r="D1330" s="325">
        <v>21</v>
      </c>
      <c r="E1330" s="325">
        <v>54</v>
      </c>
      <c r="F1330" s="329">
        <v>8</v>
      </c>
      <c r="G1330" s="329">
        <v>10</v>
      </c>
      <c r="H1330" s="325">
        <v>0</v>
      </c>
      <c r="I1330" s="325">
        <v>0</v>
      </c>
      <c r="J1330" s="325">
        <v>0</v>
      </c>
      <c r="K1330" s="325">
        <v>0</v>
      </c>
      <c r="L1330" s="325">
        <v>0</v>
      </c>
      <c r="M1330" s="325">
        <v>0</v>
      </c>
      <c r="N1330" s="325">
        <v>0</v>
      </c>
      <c r="O1330" s="325">
        <v>0</v>
      </c>
    </row>
    <row r="1331" spans="1:15">
      <c r="A1331" s="318" t="s">
        <v>564</v>
      </c>
      <c r="B1331" s="325">
        <v>154</v>
      </c>
      <c r="C1331" s="325">
        <v>399</v>
      </c>
      <c r="D1331" s="325">
        <v>32</v>
      </c>
      <c r="E1331" s="325">
        <v>29</v>
      </c>
      <c r="F1331" s="329">
        <v>14</v>
      </c>
      <c r="G1331" s="329">
        <v>216</v>
      </c>
      <c r="H1331" s="325">
        <v>0</v>
      </c>
      <c r="I1331" s="325">
        <v>0</v>
      </c>
      <c r="J1331" s="325">
        <v>0</v>
      </c>
      <c r="K1331" s="325">
        <v>0</v>
      </c>
      <c r="L1331" s="325">
        <v>0</v>
      </c>
      <c r="M1331" s="325">
        <v>0</v>
      </c>
      <c r="N1331" s="325">
        <v>0</v>
      </c>
      <c r="O1331" s="325">
        <v>0</v>
      </c>
    </row>
    <row r="1332" spans="1:15">
      <c r="A1332" s="318" t="s">
        <v>565</v>
      </c>
      <c r="B1332" s="325">
        <v>589</v>
      </c>
      <c r="C1332" s="325">
        <v>1201</v>
      </c>
      <c r="D1332" s="325">
        <v>242</v>
      </c>
      <c r="E1332" s="325">
        <v>310</v>
      </c>
      <c r="F1332" s="329">
        <v>93</v>
      </c>
      <c r="G1332" s="329">
        <v>128</v>
      </c>
      <c r="H1332" s="325">
        <v>0</v>
      </c>
      <c r="I1332" s="325">
        <v>0</v>
      </c>
      <c r="J1332" s="325">
        <v>0</v>
      </c>
      <c r="K1332" s="325">
        <v>0</v>
      </c>
      <c r="L1332" s="325">
        <v>1</v>
      </c>
      <c r="M1332" s="325">
        <v>0</v>
      </c>
      <c r="N1332" s="325">
        <v>0</v>
      </c>
      <c r="O1332" s="325">
        <v>0</v>
      </c>
    </row>
    <row r="1333" spans="1:15">
      <c r="A1333" s="318" t="s">
        <v>566</v>
      </c>
      <c r="B1333" s="325">
        <v>50</v>
      </c>
      <c r="C1333" s="325">
        <v>54</v>
      </c>
      <c r="D1333" s="325">
        <v>25</v>
      </c>
      <c r="E1333" s="325">
        <v>33</v>
      </c>
      <c r="F1333" s="329">
        <v>9</v>
      </c>
      <c r="G1333" s="329">
        <v>16</v>
      </c>
      <c r="H1333" s="325">
        <v>0</v>
      </c>
      <c r="I1333" s="325">
        <v>0</v>
      </c>
      <c r="J1333" s="325">
        <v>0</v>
      </c>
      <c r="K1333" s="325">
        <v>0</v>
      </c>
      <c r="L1333" s="325">
        <v>0</v>
      </c>
      <c r="M1333" s="325">
        <v>0</v>
      </c>
      <c r="N1333" s="325">
        <v>0</v>
      </c>
      <c r="O1333" s="325">
        <v>0</v>
      </c>
    </row>
    <row r="1334" spans="1:15">
      <c r="A1334" s="323" t="s">
        <v>567</v>
      </c>
      <c r="B1334" s="325">
        <v>87</v>
      </c>
      <c r="C1334" s="325">
        <v>162</v>
      </c>
      <c r="D1334" s="325">
        <v>50</v>
      </c>
      <c r="E1334" s="325">
        <v>114</v>
      </c>
      <c r="F1334" s="329">
        <v>10</v>
      </c>
      <c r="G1334" s="329">
        <v>18</v>
      </c>
      <c r="H1334" s="325">
        <v>0</v>
      </c>
      <c r="I1334" s="325">
        <v>0</v>
      </c>
      <c r="J1334" s="325">
        <v>0</v>
      </c>
      <c r="K1334" s="325">
        <v>0</v>
      </c>
      <c r="L1334" s="325">
        <v>0</v>
      </c>
      <c r="M1334" s="325">
        <v>1</v>
      </c>
      <c r="N1334" s="325">
        <v>0</v>
      </c>
      <c r="O1334" s="325">
        <v>0</v>
      </c>
    </row>
    <row r="1335" spans="1:15">
      <c r="A1335" s="323" t="s">
        <v>568</v>
      </c>
      <c r="B1335" s="325">
        <v>94</v>
      </c>
      <c r="C1335" s="325">
        <v>383</v>
      </c>
      <c r="D1335" s="325">
        <v>6</v>
      </c>
      <c r="E1335" s="325">
        <v>30</v>
      </c>
      <c r="F1335" s="329">
        <v>5</v>
      </c>
      <c r="G1335" s="329">
        <v>13</v>
      </c>
      <c r="H1335" s="325">
        <v>0</v>
      </c>
      <c r="I1335" s="325">
        <v>0</v>
      </c>
      <c r="J1335" s="325">
        <v>0</v>
      </c>
      <c r="K1335" s="325">
        <v>0</v>
      </c>
      <c r="L1335" s="325">
        <v>0</v>
      </c>
      <c r="M1335" s="325">
        <v>0</v>
      </c>
      <c r="N1335" s="325">
        <v>0</v>
      </c>
      <c r="O1335" s="325">
        <v>0</v>
      </c>
    </row>
    <row r="1336" spans="1:15">
      <c r="A1336" s="318" t="s">
        <v>457</v>
      </c>
      <c r="B1336" s="325">
        <v>34</v>
      </c>
      <c r="C1336" s="325">
        <v>46</v>
      </c>
      <c r="D1336" s="325">
        <v>3</v>
      </c>
      <c r="E1336" s="325">
        <v>15</v>
      </c>
      <c r="F1336" s="329">
        <v>1</v>
      </c>
      <c r="G1336" s="329">
        <v>7</v>
      </c>
      <c r="H1336" s="325">
        <v>0</v>
      </c>
      <c r="I1336" s="325">
        <v>0</v>
      </c>
      <c r="J1336" s="325">
        <v>0</v>
      </c>
      <c r="K1336" s="325">
        <v>0</v>
      </c>
      <c r="L1336" s="325">
        <v>0</v>
      </c>
      <c r="M1336" s="325">
        <v>0</v>
      </c>
      <c r="N1336" s="325">
        <v>0</v>
      </c>
      <c r="O1336" s="325">
        <v>0</v>
      </c>
    </row>
    <row r="1337" spans="1:15">
      <c r="A1337" s="318" t="s">
        <v>569</v>
      </c>
      <c r="B1337" s="325">
        <v>30</v>
      </c>
      <c r="C1337" s="325">
        <v>91</v>
      </c>
      <c r="D1337" s="325">
        <v>82</v>
      </c>
      <c r="E1337" s="325">
        <v>132</v>
      </c>
      <c r="F1337" s="325">
        <v>57</v>
      </c>
      <c r="G1337" s="325">
        <v>127</v>
      </c>
      <c r="H1337" s="325">
        <v>0</v>
      </c>
      <c r="I1337" s="325">
        <v>0</v>
      </c>
      <c r="J1337" s="325">
        <v>0</v>
      </c>
      <c r="K1337" s="325">
        <v>0</v>
      </c>
      <c r="L1337" s="325">
        <v>0</v>
      </c>
      <c r="M1337" s="325">
        <v>0</v>
      </c>
      <c r="N1337" s="325">
        <v>0</v>
      </c>
      <c r="O1337" s="325">
        <v>0</v>
      </c>
    </row>
    <row r="1338" spans="1:15">
      <c r="A1338" s="319" t="s">
        <v>570</v>
      </c>
      <c r="B1338" s="330">
        <v>659</v>
      </c>
      <c r="C1338" s="330">
        <v>1090</v>
      </c>
      <c r="D1338" s="330">
        <v>261</v>
      </c>
      <c r="E1338" s="330">
        <v>256</v>
      </c>
      <c r="F1338" s="330">
        <v>120</v>
      </c>
      <c r="G1338" s="330">
        <v>236</v>
      </c>
      <c r="H1338" s="330">
        <v>0</v>
      </c>
      <c r="I1338" s="330">
        <v>0</v>
      </c>
      <c r="J1338" s="330">
        <v>0</v>
      </c>
      <c r="K1338" s="330">
        <v>0</v>
      </c>
      <c r="L1338" s="330">
        <v>0</v>
      </c>
      <c r="M1338" s="330">
        <v>0</v>
      </c>
      <c r="N1338" s="330">
        <v>0</v>
      </c>
      <c r="O1338" s="330">
        <v>0</v>
      </c>
    </row>
    <row r="1339" spans="1:15">
      <c r="A1339" s="317"/>
      <c r="B1339" s="322"/>
      <c r="C1339" s="322"/>
      <c r="D1339" s="322"/>
      <c r="E1339" s="322"/>
      <c r="F1339" s="322"/>
      <c r="G1339" s="322"/>
      <c r="H1339" s="322"/>
      <c r="I1339" s="322"/>
      <c r="J1339" s="216"/>
      <c r="K1339" s="216"/>
      <c r="L1339" s="322"/>
      <c r="M1339" s="322"/>
      <c r="N1339" s="322"/>
      <c r="O1339" s="322"/>
    </row>
    <row r="1340" spans="1:15">
      <c r="A1340" s="317" t="s">
        <v>571</v>
      </c>
      <c r="B1340" s="316">
        <f t="shared" ref="B1340:K1340" si="134">SUM(B1341:B1345)</f>
        <v>68</v>
      </c>
      <c r="C1340" s="316">
        <f t="shared" si="134"/>
        <v>155</v>
      </c>
      <c r="D1340" s="316">
        <f t="shared" si="134"/>
        <v>64</v>
      </c>
      <c r="E1340" s="316">
        <f t="shared" si="134"/>
        <v>148</v>
      </c>
      <c r="F1340" s="321">
        <f t="shared" si="134"/>
        <v>14</v>
      </c>
      <c r="G1340" s="321">
        <f t="shared" si="134"/>
        <v>25</v>
      </c>
      <c r="H1340" s="316">
        <f t="shared" si="134"/>
        <v>0</v>
      </c>
      <c r="I1340" s="316">
        <f t="shared" si="134"/>
        <v>0</v>
      </c>
      <c r="J1340" s="316">
        <f t="shared" si="134"/>
        <v>0</v>
      </c>
      <c r="K1340" s="316">
        <f t="shared" si="134"/>
        <v>0</v>
      </c>
      <c r="L1340" s="316">
        <f>SUM(L1341:L1345)</f>
        <v>0</v>
      </c>
      <c r="M1340" s="316">
        <f>SUM(M1341:M1345)</f>
        <v>4</v>
      </c>
      <c r="N1340" s="316">
        <f>SUM(N1341:N1345)</f>
        <v>0</v>
      </c>
      <c r="O1340" s="316">
        <f>SUM(O1341:O1345)</f>
        <v>0</v>
      </c>
    </row>
    <row r="1341" spans="1:15">
      <c r="A1341" s="318" t="s">
        <v>572</v>
      </c>
      <c r="B1341" s="325">
        <v>11</v>
      </c>
      <c r="C1341" s="325">
        <v>19</v>
      </c>
      <c r="D1341" s="325">
        <v>26</v>
      </c>
      <c r="E1341" s="325">
        <v>29</v>
      </c>
      <c r="F1341" s="329">
        <v>4</v>
      </c>
      <c r="G1341" s="329">
        <v>4</v>
      </c>
      <c r="H1341" s="325">
        <v>0</v>
      </c>
      <c r="I1341" s="325">
        <v>0</v>
      </c>
      <c r="J1341" s="325">
        <v>0</v>
      </c>
      <c r="K1341" s="325">
        <v>0</v>
      </c>
      <c r="L1341" s="325">
        <v>0</v>
      </c>
      <c r="M1341" s="325">
        <v>0</v>
      </c>
      <c r="N1341" s="325">
        <v>0</v>
      </c>
      <c r="O1341" s="325">
        <v>0</v>
      </c>
    </row>
    <row r="1342" spans="1:15">
      <c r="A1342" s="318" t="s">
        <v>573</v>
      </c>
      <c r="B1342" s="325">
        <v>0</v>
      </c>
      <c r="C1342" s="325">
        <v>0</v>
      </c>
      <c r="D1342" s="325">
        <v>0</v>
      </c>
      <c r="E1342" s="325">
        <v>0</v>
      </c>
      <c r="F1342" s="329">
        <v>0</v>
      </c>
      <c r="G1342" s="329">
        <v>0</v>
      </c>
      <c r="H1342" s="325">
        <v>0</v>
      </c>
      <c r="I1342" s="325">
        <v>0</v>
      </c>
      <c r="J1342" s="325">
        <v>0</v>
      </c>
      <c r="K1342" s="325">
        <v>0</v>
      </c>
      <c r="L1342" s="325">
        <v>0</v>
      </c>
      <c r="M1342" s="325">
        <v>0</v>
      </c>
      <c r="N1342" s="325">
        <v>0</v>
      </c>
      <c r="O1342" s="325">
        <v>0</v>
      </c>
    </row>
    <row r="1343" spans="1:15">
      <c r="A1343" s="318" t="s">
        <v>574</v>
      </c>
      <c r="B1343" s="325">
        <v>47</v>
      </c>
      <c r="C1343" s="325">
        <v>77</v>
      </c>
      <c r="D1343" s="325">
        <v>34</v>
      </c>
      <c r="E1343" s="325">
        <v>107</v>
      </c>
      <c r="F1343" s="329">
        <v>9</v>
      </c>
      <c r="G1343" s="329">
        <v>10</v>
      </c>
      <c r="H1343" s="325">
        <v>0</v>
      </c>
      <c r="I1343" s="325">
        <v>0</v>
      </c>
      <c r="J1343" s="325">
        <v>0</v>
      </c>
      <c r="K1343" s="325">
        <v>0</v>
      </c>
      <c r="L1343" s="325">
        <v>0</v>
      </c>
      <c r="M1343" s="325">
        <v>4</v>
      </c>
      <c r="N1343" s="325">
        <v>0</v>
      </c>
      <c r="O1343" s="325">
        <v>0</v>
      </c>
    </row>
    <row r="1344" spans="1:15">
      <c r="A1344" s="318" t="s">
        <v>575</v>
      </c>
      <c r="B1344" s="325">
        <v>8</v>
      </c>
      <c r="C1344" s="325">
        <v>48</v>
      </c>
      <c r="D1344" s="325">
        <v>3</v>
      </c>
      <c r="E1344" s="325">
        <v>4</v>
      </c>
      <c r="F1344" s="329">
        <v>1</v>
      </c>
      <c r="G1344" s="329">
        <v>9</v>
      </c>
      <c r="H1344" s="325">
        <v>0</v>
      </c>
      <c r="I1344" s="325">
        <v>0</v>
      </c>
      <c r="J1344" s="325">
        <v>0</v>
      </c>
      <c r="K1344" s="325">
        <v>0</v>
      </c>
      <c r="L1344" s="325">
        <v>0</v>
      </c>
      <c r="M1344" s="325">
        <v>0</v>
      </c>
      <c r="N1344" s="325">
        <v>0</v>
      </c>
      <c r="O1344" s="325">
        <v>0</v>
      </c>
    </row>
    <row r="1345" spans="1:15">
      <c r="A1345" s="319" t="s">
        <v>576</v>
      </c>
      <c r="B1345" s="330">
        <v>2</v>
      </c>
      <c r="C1345" s="330">
        <v>11</v>
      </c>
      <c r="D1345" s="330">
        <v>1</v>
      </c>
      <c r="E1345" s="330">
        <v>8</v>
      </c>
      <c r="F1345" s="331">
        <v>0</v>
      </c>
      <c r="G1345" s="331">
        <v>2</v>
      </c>
      <c r="H1345" s="330">
        <v>0</v>
      </c>
      <c r="I1345" s="330">
        <v>0</v>
      </c>
      <c r="J1345" s="330">
        <v>0</v>
      </c>
      <c r="K1345" s="330">
        <v>0</v>
      </c>
      <c r="L1345" s="330">
        <v>0</v>
      </c>
      <c r="M1345" s="330">
        <v>0</v>
      </c>
      <c r="N1345" s="330">
        <v>0</v>
      </c>
      <c r="O1345" s="330">
        <v>0</v>
      </c>
    </row>
    <row r="1346" spans="1:15">
      <c r="A1346" s="317"/>
      <c r="B1346" s="322"/>
      <c r="C1346" s="322"/>
      <c r="D1346" s="322"/>
      <c r="E1346" s="322"/>
      <c r="F1346" s="322"/>
      <c r="G1346" s="322"/>
      <c r="H1346" s="322"/>
      <c r="I1346" s="322"/>
      <c r="J1346" s="216"/>
      <c r="K1346" s="216"/>
      <c r="L1346" s="322"/>
      <c r="M1346" s="322"/>
      <c r="N1346" s="322"/>
      <c r="O1346" s="322"/>
    </row>
    <row r="1347" spans="1:15">
      <c r="A1347" s="317" t="s">
        <v>577</v>
      </c>
      <c r="B1347" s="316">
        <f t="shared" ref="B1347:O1347" si="135">SUM(B1348:B1355)</f>
        <v>862</v>
      </c>
      <c r="C1347" s="316">
        <f t="shared" si="135"/>
        <v>2129</v>
      </c>
      <c r="D1347" s="316">
        <f t="shared" si="135"/>
        <v>410</v>
      </c>
      <c r="E1347" s="316">
        <f t="shared" si="135"/>
        <v>682</v>
      </c>
      <c r="F1347" s="316">
        <f t="shared" si="135"/>
        <v>54</v>
      </c>
      <c r="G1347" s="316">
        <f t="shared" si="135"/>
        <v>146</v>
      </c>
      <c r="H1347" s="316">
        <f t="shared" si="135"/>
        <v>0</v>
      </c>
      <c r="I1347" s="316">
        <f t="shared" si="135"/>
        <v>0</v>
      </c>
      <c r="J1347" s="316">
        <f t="shared" si="135"/>
        <v>0</v>
      </c>
      <c r="K1347" s="316">
        <f t="shared" si="135"/>
        <v>0</v>
      </c>
      <c r="L1347" s="316">
        <f t="shared" si="135"/>
        <v>0</v>
      </c>
      <c r="M1347" s="316">
        <f t="shared" si="135"/>
        <v>1</v>
      </c>
      <c r="N1347" s="316">
        <f t="shared" si="135"/>
        <v>0</v>
      </c>
      <c r="O1347" s="316">
        <f t="shared" si="135"/>
        <v>0</v>
      </c>
    </row>
    <row r="1348" spans="1:15">
      <c r="A1348" s="318" t="s">
        <v>578</v>
      </c>
      <c r="B1348" s="325">
        <v>9</v>
      </c>
      <c r="C1348" s="325">
        <v>83</v>
      </c>
      <c r="D1348" s="325">
        <v>2</v>
      </c>
      <c r="E1348" s="325">
        <v>10</v>
      </c>
      <c r="F1348" s="329">
        <v>0</v>
      </c>
      <c r="G1348" s="329">
        <v>0</v>
      </c>
      <c r="H1348" s="325">
        <v>0</v>
      </c>
      <c r="I1348" s="325">
        <v>0</v>
      </c>
      <c r="J1348" s="325">
        <v>0</v>
      </c>
      <c r="K1348" s="325">
        <v>0</v>
      </c>
      <c r="L1348" s="325">
        <v>0</v>
      </c>
      <c r="M1348" s="325">
        <v>0</v>
      </c>
      <c r="N1348" s="325">
        <v>0</v>
      </c>
      <c r="O1348" s="325">
        <v>0</v>
      </c>
    </row>
    <row r="1349" spans="1:15">
      <c r="A1349" s="318" t="s">
        <v>579</v>
      </c>
      <c r="B1349" s="325">
        <v>10</v>
      </c>
      <c r="C1349" s="325">
        <v>27</v>
      </c>
      <c r="D1349" s="325">
        <v>3</v>
      </c>
      <c r="E1349" s="325">
        <v>6</v>
      </c>
      <c r="F1349" s="325">
        <v>0</v>
      </c>
      <c r="G1349" s="325">
        <v>0</v>
      </c>
      <c r="H1349" s="325">
        <v>0</v>
      </c>
      <c r="I1349" s="325">
        <v>0</v>
      </c>
      <c r="J1349" s="325">
        <v>0</v>
      </c>
      <c r="K1349" s="325">
        <v>0</v>
      </c>
      <c r="L1349" s="325">
        <v>0</v>
      </c>
      <c r="M1349" s="325">
        <v>0</v>
      </c>
      <c r="N1349" s="325">
        <v>0</v>
      </c>
      <c r="O1349" s="325">
        <v>0</v>
      </c>
    </row>
    <row r="1350" spans="1:15">
      <c r="A1350" s="318" t="s">
        <v>580</v>
      </c>
      <c r="B1350" s="325">
        <v>265</v>
      </c>
      <c r="C1350" s="325">
        <v>777</v>
      </c>
      <c r="D1350" s="325">
        <v>82</v>
      </c>
      <c r="E1350" s="325">
        <v>136</v>
      </c>
      <c r="F1350" s="329">
        <v>19</v>
      </c>
      <c r="G1350" s="329">
        <v>64</v>
      </c>
      <c r="H1350" s="325">
        <v>0</v>
      </c>
      <c r="I1350" s="325">
        <v>0</v>
      </c>
      <c r="J1350" s="325">
        <v>0</v>
      </c>
      <c r="K1350" s="325">
        <v>0</v>
      </c>
      <c r="L1350" s="325">
        <v>0</v>
      </c>
      <c r="M1350" s="325">
        <v>0</v>
      </c>
      <c r="N1350" s="325">
        <v>0</v>
      </c>
      <c r="O1350" s="325">
        <v>0</v>
      </c>
    </row>
    <row r="1351" spans="1:15">
      <c r="A1351" s="318" t="s">
        <v>581</v>
      </c>
      <c r="B1351" s="325">
        <v>346</v>
      </c>
      <c r="C1351" s="325">
        <v>598</v>
      </c>
      <c r="D1351" s="325">
        <v>163</v>
      </c>
      <c r="E1351" s="325">
        <v>212</v>
      </c>
      <c r="F1351" s="329">
        <v>14</v>
      </c>
      <c r="G1351" s="329">
        <v>32</v>
      </c>
      <c r="H1351" s="325">
        <v>0</v>
      </c>
      <c r="I1351" s="325">
        <v>0</v>
      </c>
      <c r="J1351" s="325">
        <v>0</v>
      </c>
      <c r="K1351" s="325">
        <v>0</v>
      </c>
      <c r="L1351" s="325">
        <v>0</v>
      </c>
      <c r="M1351" s="325">
        <v>1</v>
      </c>
      <c r="N1351" s="325">
        <v>0</v>
      </c>
      <c r="O1351" s="325">
        <v>0</v>
      </c>
    </row>
    <row r="1352" spans="1:15">
      <c r="A1352" s="318" t="s">
        <v>582</v>
      </c>
      <c r="B1352" s="325">
        <v>40</v>
      </c>
      <c r="C1352" s="325">
        <v>144</v>
      </c>
      <c r="D1352" s="325">
        <v>11</v>
      </c>
      <c r="E1352" s="325">
        <v>10</v>
      </c>
      <c r="F1352" s="329">
        <v>0</v>
      </c>
      <c r="G1352" s="329">
        <v>5</v>
      </c>
      <c r="H1352" s="325">
        <v>0</v>
      </c>
      <c r="I1352" s="325">
        <v>0</v>
      </c>
      <c r="J1352" s="325">
        <v>0</v>
      </c>
      <c r="K1352" s="325">
        <v>0</v>
      </c>
      <c r="L1352" s="325">
        <v>0</v>
      </c>
      <c r="M1352" s="325">
        <v>0</v>
      </c>
      <c r="N1352" s="325">
        <v>0</v>
      </c>
      <c r="O1352" s="325">
        <v>0</v>
      </c>
    </row>
    <row r="1353" spans="1:15">
      <c r="A1353" s="318" t="s">
        <v>583</v>
      </c>
      <c r="B1353" s="325">
        <v>132</v>
      </c>
      <c r="C1353" s="325">
        <v>302</v>
      </c>
      <c r="D1353" s="325">
        <v>62</v>
      </c>
      <c r="E1353" s="325">
        <v>91</v>
      </c>
      <c r="F1353" s="329">
        <v>12</v>
      </c>
      <c r="G1353" s="329">
        <v>29</v>
      </c>
      <c r="H1353" s="325">
        <v>0</v>
      </c>
      <c r="I1353" s="325">
        <v>0</v>
      </c>
      <c r="J1353" s="325">
        <v>0</v>
      </c>
      <c r="K1353" s="325">
        <v>0</v>
      </c>
      <c r="L1353" s="325">
        <v>0</v>
      </c>
      <c r="M1353" s="325">
        <v>0</v>
      </c>
      <c r="N1353" s="325">
        <v>0</v>
      </c>
      <c r="O1353" s="325">
        <v>0</v>
      </c>
    </row>
    <row r="1354" spans="1:15">
      <c r="A1354" s="318" t="s">
        <v>584</v>
      </c>
      <c r="B1354" s="325">
        <v>54</v>
      </c>
      <c r="C1354" s="325">
        <v>169</v>
      </c>
      <c r="D1354" s="325">
        <v>80</v>
      </c>
      <c r="E1354" s="325">
        <v>197</v>
      </c>
      <c r="F1354" s="329">
        <v>6</v>
      </c>
      <c r="G1354" s="329">
        <v>9</v>
      </c>
      <c r="H1354" s="325">
        <v>0</v>
      </c>
      <c r="I1354" s="325">
        <v>0</v>
      </c>
      <c r="J1354" s="325">
        <v>0</v>
      </c>
      <c r="K1354" s="325">
        <v>0</v>
      </c>
      <c r="L1354" s="325">
        <v>0</v>
      </c>
      <c r="M1354" s="325">
        <v>0</v>
      </c>
      <c r="N1354" s="325">
        <v>0</v>
      </c>
      <c r="O1354" s="325">
        <v>0</v>
      </c>
    </row>
    <row r="1355" spans="1:15">
      <c r="A1355" s="319" t="s">
        <v>522</v>
      </c>
      <c r="B1355" s="330">
        <v>6</v>
      </c>
      <c r="C1355" s="330">
        <v>29</v>
      </c>
      <c r="D1355" s="330">
        <v>7</v>
      </c>
      <c r="E1355" s="330">
        <v>20</v>
      </c>
      <c r="F1355" s="330">
        <v>3</v>
      </c>
      <c r="G1355" s="330">
        <v>7</v>
      </c>
      <c r="H1355" s="330">
        <v>0</v>
      </c>
      <c r="I1355" s="330">
        <v>0</v>
      </c>
      <c r="J1355" s="330">
        <v>0</v>
      </c>
      <c r="K1355" s="330">
        <v>0</v>
      </c>
      <c r="L1355" s="330">
        <v>0</v>
      </c>
      <c r="M1355" s="330">
        <v>0</v>
      </c>
      <c r="N1355" s="330">
        <v>0</v>
      </c>
      <c r="O1355" s="330">
        <v>0</v>
      </c>
    </row>
    <row r="1356" spans="1:15">
      <c r="A1356" s="317"/>
      <c r="B1356" s="322"/>
      <c r="C1356" s="322"/>
      <c r="D1356" s="322"/>
      <c r="E1356" s="322"/>
      <c r="F1356" s="322"/>
      <c r="G1356" s="322"/>
      <c r="H1356" s="322"/>
      <c r="I1356" s="322"/>
      <c r="J1356" s="216"/>
      <c r="K1356" s="216"/>
      <c r="L1356" s="322"/>
      <c r="M1356" s="322"/>
      <c r="N1356" s="322"/>
      <c r="O1356" s="322"/>
    </row>
    <row r="1357" spans="1:15">
      <c r="A1357" s="317" t="s">
        <v>585</v>
      </c>
      <c r="B1357" s="316">
        <f t="shared" ref="B1357:O1357" si="136">SUM(B1358:B1362)</f>
        <v>845</v>
      </c>
      <c r="C1357" s="316">
        <f t="shared" si="136"/>
        <v>1339</v>
      </c>
      <c r="D1357" s="316">
        <f t="shared" si="136"/>
        <v>592</v>
      </c>
      <c r="E1357" s="316">
        <f t="shared" si="136"/>
        <v>813</v>
      </c>
      <c r="F1357" s="321">
        <f t="shared" si="136"/>
        <v>173</v>
      </c>
      <c r="G1357" s="321">
        <f t="shared" si="136"/>
        <v>333</v>
      </c>
      <c r="H1357" s="316">
        <f t="shared" si="136"/>
        <v>0</v>
      </c>
      <c r="I1357" s="316">
        <f t="shared" si="136"/>
        <v>0</v>
      </c>
      <c r="J1357" s="316">
        <f t="shared" si="136"/>
        <v>0</v>
      </c>
      <c r="K1357" s="316">
        <f t="shared" si="136"/>
        <v>0</v>
      </c>
      <c r="L1357" s="316">
        <f t="shared" si="136"/>
        <v>0</v>
      </c>
      <c r="M1357" s="316">
        <f t="shared" si="136"/>
        <v>0</v>
      </c>
      <c r="N1357" s="316">
        <f t="shared" si="136"/>
        <v>0</v>
      </c>
      <c r="O1357" s="316">
        <f t="shared" si="136"/>
        <v>0</v>
      </c>
    </row>
    <row r="1358" spans="1:15">
      <c r="A1358" s="318" t="s">
        <v>586</v>
      </c>
      <c r="B1358" s="325">
        <v>206</v>
      </c>
      <c r="C1358" s="325">
        <v>400</v>
      </c>
      <c r="D1358" s="325">
        <v>127</v>
      </c>
      <c r="E1358" s="325">
        <v>249</v>
      </c>
      <c r="F1358" s="329">
        <v>55</v>
      </c>
      <c r="G1358" s="329">
        <v>160</v>
      </c>
      <c r="H1358" s="325">
        <v>0</v>
      </c>
      <c r="I1358" s="325">
        <v>0</v>
      </c>
      <c r="J1358" s="325">
        <v>0</v>
      </c>
      <c r="K1358" s="325">
        <v>0</v>
      </c>
      <c r="L1358" s="325">
        <v>0</v>
      </c>
      <c r="M1358" s="325">
        <v>0</v>
      </c>
      <c r="N1358" s="325">
        <v>0</v>
      </c>
      <c r="O1358" s="325">
        <v>0</v>
      </c>
    </row>
    <row r="1359" spans="1:15">
      <c r="A1359" s="318" t="s">
        <v>587</v>
      </c>
      <c r="B1359" s="325">
        <v>32</v>
      </c>
      <c r="C1359" s="325">
        <v>62</v>
      </c>
      <c r="D1359" s="325">
        <v>94</v>
      </c>
      <c r="E1359" s="325">
        <v>101</v>
      </c>
      <c r="F1359" s="329">
        <v>10</v>
      </c>
      <c r="G1359" s="329">
        <v>17</v>
      </c>
      <c r="H1359" s="325">
        <v>0</v>
      </c>
      <c r="I1359" s="325">
        <v>0</v>
      </c>
      <c r="J1359" s="325">
        <v>0</v>
      </c>
      <c r="K1359" s="325">
        <v>0</v>
      </c>
      <c r="L1359" s="325">
        <v>0</v>
      </c>
      <c r="M1359" s="325">
        <v>0</v>
      </c>
      <c r="N1359" s="325">
        <v>0</v>
      </c>
      <c r="O1359" s="325">
        <v>0</v>
      </c>
    </row>
    <row r="1360" spans="1:15">
      <c r="A1360" s="318" t="s">
        <v>505</v>
      </c>
      <c r="B1360" s="325">
        <v>57</v>
      </c>
      <c r="C1360" s="325">
        <v>84</v>
      </c>
      <c r="D1360" s="325">
        <v>24</v>
      </c>
      <c r="E1360" s="325">
        <v>23</v>
      </c>
      <c r="F1360" s="329">
        <v>43</v>
      </c>
      <c r="G1360" s="329">
        <v>79</v>
      </c>
      <c r="H1360" s="325">
        <v>0</v>
      </c>
      <c r="I1360" s="325">
        <v>0</v>
      </c>
      <c r="J1360" s="325">
        <v>0</v>
      </c>
      <c r="K1360" s="325">
        <v>0</v>
      </c>
      <c r="L1360" s="325">
        <v>0</v>
      </c>
      <c r="M1360" s="325">
        <v>0</v>
      </c>
      <c r="N1360" s="325">
        <v>0</v>
      </c>
      <c r="O1360" s="325">
        <v>0</v>
      </c>
    </row>
    <row r="1361" spans="1:15">
      <c r="A1361" s="318" t="s">
        <v>588</v>
      </c>
      <c r="B1361" s="325">
        <v>481</v>
      </c>
      <c r="C1361" s="325">
        <v>722</v>
      </c>
      <c r="D1361" s="325">
        <v>158</v>
      </c>
      <c r="E1361" s="325">
        <v>185</v>
      </c>
      <c r="F1361" s="329">
        <v>46</v>
      </c>
      <c r="G1361" s="329">
        <v>47</v>
      </c>
      <c r="H1361" s="325">
        <v>0</v>
      </c>
      <c r="I1361" s="325">
        <v>0</v>
      </c>
      <c r="J1361" s="325">
        <v>0</v>
      </c>
      <c r="K1361" s="325">
        <v>0</v>
      </c>
      <c r="L1361" s="325">
        <v>0</v>
      </c>
      <c r="M1361" s="325">
        <v>0</v>
      </c>
      <c r="N1361" s="325">
        <v>0</v>
      </c>
      <c r="O1361" s="325">
        <v>0</v>
      </c>
    </row>
    <row r="1362" spans="1:15">
      <c r="A1362" s="319" t="s">
        <v>589</v>
      </c>
      <c r="B1362" s="330">
        <v>69</v>
      </c>
      <c r="C1362" s="330">
        <v>71</v>
      </c>
      <c r="D1362" s="330">
        <v>189</v>
      </c>
      <c r="E1362" s="330">
        <v>255</v>
      </c>
      <c r="F1362" s="331">
        <v>19</v>
      </c>
      <c r="G1362" s="331">
        <v>30</v>
      </c>
      <c r="H1362" s="330">
        <v>0</v>
      </c>
      <c r="I1362" s="330">
        <v>0</v>
      </c>
      <c r="J1362" s="330">
        <v>0</v>
      </c>
      <c r="K1362" s="330">
        <v>0</v>
      </c>
      <c r="L1362" s="330">
        <v>0</v>
      </c>
      <c r="M1362" s="330">
        <v>0</v>
      </c>
      <c r="N1362" s="330">
        <v>0</v>
      </c>
      <c r="O1362" s="330">
        <v>0</v>
      </c>
    </row>
    <row r="1363" spans="1:15">
      <c r="A1363" s="317"/>
      <c r="B1363" s="322"/>
      <c r="C1363" s="322"/>
      <c r="D1363" s="322"/>
      <c r="E1363" s="322"/>
      <c r="F1363" s="322"/>
      <c r="G1363" s="322"/>
      <c r="H1363" s="322"/>
      <c r="I1363" s="322"/>
      <c r="J1363" s="216"/>
      <c r="K1363" s="216"/>
      <c r="L1363" s="322"/>
      <c r="M1363" s="322"/>
      <c r="N1363" s="322"/>
      <c r="O1363" s="322"/>
    </row>
    <row r="1364" spans="1:15">
      <c r="A1364" s="317" t="s">
        <v>590</v>
      </c>
      <c r="B1364" s="316">
        <f t="shared" ref="B1364:O1364" si="137">SUM(B1365:B1371)</f>
        <v>1483</v>
      </c>
      <c r="C1364" s="316">
        <f t="shared" si="137"/>
        <v>3004</v>
      </c>
      <c r="D1364" s="316">
        <f t="shared" si="137"/>
        <v>895</v>
      </c>
      <c r="E1364" s="316">
        <f t="shared" si="137"/>
        <v>1373</v>
      </c>
      <c r="F1364" s="321">
        <f t="shared" si="137"/>
        <v>105</v>
      </c>
      <c r="G1364" s="321">
        <f t="shared" si="137"/>
        <v>195</v>
      </c>
      <c r="H1364" s="316">
        <f t="shared" si="137"/>
        <v>0</v>
      </c>
      <c r="I1364" s="316">
        <f t="shared" si="137"/>
        <v>0</v>
      </c>
      <c r="J1364" s="316">
        <f t="shared" si="137"/>
        <v>0</v>
      </c>
      <c r="K1364" s="316">
        <f t="shared" si="137"/>
        <v>0</v>
      </c>
      <c r="L1364" s="316">
        <f t="shared" si="137"/>
        <v>0</v>
      </c>
      <c r="M1364" s="316">
        <f t="shared" si="137"/>
        <v>14</v>
      </c>
      <c r="N1364" s="316">
        <f t="shared" si="137"/>
        <v>0</v>
      </c>
      <c r="O1364" s="316">
        <f t="shared" si="137"/>
        <v>0</v>
      </c>
    </row>
    <row r="1365" spans="1:15">
      <c r="A1365" s="318" t="s">
        <v>517</v>
      </c>
      <c r="B1365" s="325">
        <v>252</v>
      </c>
      <c r="C1365" s="325">
        <v>621</v>
      </c>
      <c r="D1365" s="325">
        <v>66</v>
      </c>
      <c r="E1365" s="325">
        <v>126</v>
      </c>
      <c r="F1365" s="329">
        <v>16</v>
      </c>
      <c r="G1365" s="329">
        <v>33</v>
      </c>
      <c r="H1365" s="325">
        <v>0</v>
      </c>
      <c r="I1365" s="325">
        <v>0</v>
      </c>
      <c r="J1365" s="325">
        <v>0</v>
      </c>
      <c r="K1365" s="325">
        <v>0</v>
      </c>
      <c r="L1365" s="325">
        <v>0</v>
      </c>
      <c r="M1365" s="325">
        <v>0</v>
      </c>
      <c r="N1365" s="325">
        <v>0</v>
      </c>
      <c r="O1365" s="325">
        <v>0</v>
      </c>
    </row>
    <row r="1366" spans="1:15">
      <c r="A1366" s="318" t="s">
        <v>591</v>
      </c>
      <c r="B1366" s="325">
        <v>209</v>
      </c>
      <c r="C1366" s="325">
        <v>334</v>
      </c>
      <c r="D1366" s="325">
        <v>138</v>
      </c>
      <c r="E1366" s="325">
        <v>213</v>
      </c>
      <c r="F1366" s="329">
        <v>17</v>
      </c>
      <c r="G1366" s="329">
        <v>19</v>
      </c>
      <c r="H1366" s="325">
        <v>0</v>
      </c>
      <c r="I1366" s="325">
        <v>0</v>
      </c>
      <c r="J1366" s="325">
        <v>0</v>
      </c>
      <c r="K1366" s="325">
        <v>0</v>
      </c>
      <c r="L1366" s="325">
        <v>0</v>
      </c>
      <c r="M1366" s="325">
        <v>0</v>
      </c>
      <c r="N1366" s="325">
        <v>0</v>
      </c>
      <c r="O1366" s="325">
        <v>0</v>
      </c>
    </row>
    <row r="1367" spans="1:15">
      <c r="A1367" s="318" t="s">
        <v>592</v>
      </c>
      <c r="B1367" s="325">
        <v>60</v>
      </c>
      <c r="C1367" s="325">
        <v>250</v>
      </c>
      <c r="D1367" s="325">
        <v>38</v>
      </c>
      <c r="E1367" s="325">
        <v>89</v>
      </c>
      <c r="F1367" s="325">
        <v>6</v>
      </c>
      <c r="G1367" s="325">
        <v>17</v>
      </c>
      <c r="H1367" s="325">
        <v>0</v>
      </c>
      <c r="I1367" s="325">
        <v>0</v>
      </c>
      <c r="J1367" s="325">
        <v>0</v>
      </c>
      <c r="K1367" s="325">
        <v>0</v>
      </c>
      <c r="L1367" s="325">
        <v>0</v>
      </c>
      <c r="M1367" s="325">
        <v>0</v>
      </c>
      <c r="N1367" s="325">
        <v>0</v>
      </c>
      <c r="O1367" s="325">
        <v>0</v>
      </c>
    </row>
    <row r="1368" spans="1:15">
      <c r="A1368" s="318" t="s">
        <v>593</v>
      </c>
      <c r="B1368" s="325">
        <v>150</v>
      </c>
      <c r="C1368" s="325">
        <v>267</v>
      </c>
      <c r="D1368" s="325">
        <v>152</v>
      </c>
      <c r="E1368" s="325">
        <v>180</v>
      </c>
      <c r="F1368" s="325">
        <v>12</v>
      </c>
      <c r="G1368" s="325">
        <v>19</v>
      </c>
      <c r="H1368" s="325">
        <v>0</v>
      </c>
      <c r="I1368" s="325">
        <v>0</v>
      </c>
      <c r="J1368" s="325">
        <v>0</v>
      </c>
      <c r="K1368" s="325">
        <v>0</v>
      </c>
      <c r="L1368" s="325">
        <v>0</v>
      </c>
      <c r="M1368" s="325">
        <v>0</v>
      </c>
      <c r="N1368" s="325">
        <v>0</v>
      </c>
      <c r="O1368" s="325">
        <v>0</v>
      </c>
    </row>
    <row r="1369" spans="1:15">
      <c r="A1369" s="318" t="s">
        <v>594</v>
      </c>
      <c r="B1369" s="325">
        <v>0</v>
      </c>
      <c r="C1369" s="325">
        <v>0</v>
      </c>
      <c r="D1369" s="325">
        <v>0</v>
      </c>
      <c r="E1369" s="325">
        <v>0</v>
      </c>
      <c r="F1369" s="329">
        <v>0</v>
      </c>
      <c r="G1369" s="329">
        <v>0</v>
      </c>
      <c r="H1369" s="325">
        <v>0</v>
      </c>
      <c r="I1369" s="325">
        <v>0</v>
      </c>
      <c r="J1369" s="325">
        <v>0</v>
      </c>
      <c r="K1369" s="325">
        <v>0</v>
      </c>
      <c r="L1369" s="325">
        <v>0</v>
      </c>
      <c r="M1369" s="325">
        <v>0</v>
      </c>
      <c r="N1369" s="325">
        <v>0</v>
      </c>
      <c r="O1369" s="325">
        <v>0</v>
      </c>
    </row>
    <row r="1370" spans="1:15">
      <c r="A1370" s="318" t="s">
        <v>595</v>
      </c>
      <c r="B1370" s="325">
        <v>173</v>
      </c>
      <c r="C1370" s="325">
        <v>437</v>
      </c>
      <c r="D1370" s="325">
        <v>58</v>
      </c>
      <c r="E1370" s="325">
        <v>65</v>
      </c>
      <c r="F1370" s="329">
        <v>4</v>
      </c>
      <c r="G1370" s="329">
        <v>11</v>
      </c>
      <c r="H1370" s="325">
        <v>0</v>
      </c>
      <c r="I1370" s="325">
        <v>0</v>
      </c>
      <c r="J1370" s="325">
        <v>0</v>
      </c>
      <c r="K1370" s="325">
        <v>0</v>
      </c>
      <c r="L1370" s="325">
        <v>0</v>
      </c>
      <c r="M1370" s="325">
        <v>0</v>
      </c>
      <c r="N1370" s="325">
        <v>0</v>
      </c>
      <c r="O1370" s="325">
        <v>0</v>
      </c>
    </row>
    <row r="1371" spans="1:15">
      <c r="A1371" s="319" t="s">
        <v>596</v>
      </c>
      <c r="B1371" s="330">
        <v>639</v>
      </c>
      <c r="C1371" s="330">
        <v>1095</v>
      </c>
      <c r="D1371" s="330">
        <v>443</v>
      </c>
      <c r="E1371" s="330">
        <v>700</v>
      </c>
      <c r="F1371" s="331">
        <v>50</v>
      </c>
      <c r="G1371" s="331">
        <v>96</v>
      </c>
      <c r="H1371" s="330">
        <v>0</v>
      </c>
      <c r="I1371" s="330">
        <v>0</v>
      </c>
      <c r="J1371" s="330">
        <v>0</v>
      </c>
      <c r="K1371" s="330">
        <v>0</v>
      </c>
      <c r="L1371" s="330">
        <v>0</v>
      </c>
      <c r="M1371" s="330">
        <v>14</v>
      </c>
      <c r="N1371" s="330">
        <v>0</v>
      </c>
      <c r="O1371" s="330">
        <v>0</v>
      </c>
    </row>
    <row r="1372" spans="1:15">
      <c r="A1372" s="317"/>
      <c r="B1372" s="322"/>
      <c r="C1372" s="322"/>
      <c r="D1372" s="322"/>
      <c r="E1372" s="322"/>
      <c r="F1372" s="322"/>
      <c r="G1372" s="322"/>
      <c r="H1372" s="322"/>
      <c r="I1372" s="322"/>
      <c r="J1372" s="216"/>
      <c r="K1372" s="216"/>
      <c r="L1372" s="322"/>
      <c r="M1372" s="322"/>
      <c r="N1372" s="322"/>
      <c r="O1372" s="322"/>
    </row>
    <row r="1373" spans="1:15">
      <c r="A1373" s="317" t="s">
        <v>597</v>
      </c>
      <c r="B1373" s="316">
        <f t="shared" ref="B1373:O1373" si="138">SUM(B1374:B1386)</f>
        <v>2477</v>
      </c>
      <c r="C1373" s="316">
        <f t="shared" si="138"/>
        <v>6032</v>
      </c>
      <c r="D1373" s="316">
        <f t="shared" si="138"/>
        <v>660</v>
      </c>
      <c r="E1373" s="316">
        <f t="shared" si="138"/>
        <v>922</v>
      </c>
      <c r="F1373" s="321">
        <f t="shared" si="138"/>
        <v>227</v>
      </c>
      <c r="G1373" s="321">
        <f t="shared" si="138"/>
        <v>531</v>
      </c>
      <c r="H1373" s="316">
        <f t="shared" si="138"/>
        <v>0</v>
      </c>
      <c r="I1373" s="316">
        <f t="shared" si="138"/>
        <v>0</v>
      </c>
      <c r="J1373" s="316">
        <f t="shared" si="138"/>
        <v>0</v>
      </c>
      <c r="K1373" s="316">
        <f t="shared" si="138"/>
        <v>0</v>
      </c>
      <c r="L1373" s="316">
        <f t="shared" si="138"/>
        <v>0</v>
      </c>
      <c r="M1373" s="316">
        <f t="shared" si="138"/>
        <v>0</v>
      </c>
      <c r="N1373" s="316">
        <f t="shared" si="138"/>
        <v>0</v>
      </c>
      <c r="O1373" s="316">
        <f t="shared" si="138"/>
        <v>0</v>
      </c>
    </row>
    <row r="1374" spans="1:15">
      <c r="A1374" s="318" t="s">
        <v>598</v>
      </c>
      <c r="B1374" s="325">
        <v>887</v>
      </c>
      <c r="C1374" s="325">
        <v>1756</v>
      </c>
      <c r="D1374" s="325">
        <v>162</v>
      </c>
      <c r="E1374" s="325">
        <v>159</v>
      </c>
      <c r="F1374" s="325">
        <v>30</v>
      </c>
      <c r="G1374" s="325">
        <v>42</v>
      </c>
      <c r="H1374" s="325">
        <v>0</v>
      </c>
      <c r="I1374" s="325">
        <v>0</v>
      </c>
      <c r="J1374" s="325">
        <v>0</v>
      </c>
      <c r="K1374" s="325">
        <v>0</v>
      </c>
      <c r="L1374" s="325">
        <v>0</v>
      </c>
      <c r="M1374" s="325">
        <v>0</v>
      </c>
      <c r="N1374" s="325">
        <v>0</v>
      </c>
      <c r="O1374" s="325">
        <v>0</v>
      </c>
    </row>
    <row r="1375" spans="1:15">
      <c r="A1375" s="318" t="s">
        <v>599</v>
      </c>
      <c r="B1375" s="325">
        <v>312</v>
      </c>
      <c r="C1375" s="325">
        <v>688</v>
      </c>
      <c r="D1375" s="325">
        <v>136</v>
      </c>
      <c r="E1375" s="325">
        <v>160</v>
      </c>
      <c r="F1375" s="325">
        <v>68</v>
      </c>
      <c r="G1375" s="325">
        <v>138</v>
      </c>
      <c r="H1375" s="325">
        <v>0</v>
      </c>
      <c r="I1375" s="325">
        <v>0</v>
      </c>
      <c r="J1375" s="325">
        <v>0</v>
      </c>
      <c r="K1375" s="325">
        <v>0</v>
      </c>
      <c r="L1375" s="325">
        <v>0</v>
      </c>
      <c r="M1375" s="325">
        <v>0</v>
      </c>
      <c r="N1375" s="325">
        <v>0</v>
      </c>
      <c r="O1375" s="325">
        <v>0</v>
      </c>
    </row>
    <row r="1376" spans="1:15">
      <c r="A1376" s="318" t="s">
        <v>600</v>
      </c>
      <c r="B1376" s="325">
        <v>193</v>
      </c>
      <c r="C1376" s="325">
        <v>466</v>
      </c>
      <c r="D1376" s="325">
        <v>24</v>
      </c>
      <c r="E1376" s="325">
        <v>21</v>
      </c>
      <c r="F1376" s="329">
        <v>55</v>
      </c>
      <c r="G1376" s="329">
        <v>122</v>
      </c>
      <c r="H1376" s="325">
        <v>0</v>
      </c>
      <c r="I1376" s="325">
        <v>0</v>
      </c>
      <c r="J1376" s="325">
        <v>0</v>
      </c>
      <c r="K1376" s="325">
        <v>0</v>
      </c>
      <c r="L1376" s="325">
        <v>0</v>
      </c>
      <c r="M1376" s="325">
        <v>0</v>
      </c>
      <c r="N1376" s="325">
        <v>0</v>
      </c>
      <c r="O1376" s="325">
        <v>0</v>
      </c>
    </row>
    <row r="1377" spans="1:15">
      <c r="A1377" s="318" t="s">
        <v>601</v>
      </c>
      <c r="B1377" s="325">
        <v>224</v>
      </c>
      <c r="C1377" s="325">
        <v>920</v>
      </c>
      <c r="D1377" s="325">
        <v>28</v>
      </c>
      <c r="E1377" s="325">
        <v>153</v>
      </c>
      <c r="F1377" s="329">
        <v>10</v>
      </c>
      <c r="G1377" s="329">
        <v>61</v>
      </c>
      <c r="H1377" s="325">
        <v>0</v>
      </c>
      <c r="I1377" s="325">
        <v>0</v>
      </c>
      <c r="J1377" s="325">
        <v>0</v>
      </c>
      <c r="K1377" s="325">
        <v>0</v>
      </c>
      <c r="L1377" s="325">
        <v>0</v>
      </c>
      <c r="M1377" s="325">
        <v>0</v>
      </c>
      <c r="N1377" s="325">
        <v>0</v>
      </c>
      <c r="O1377" s="325">
        <v>0</v>
      </c>
    </row>
    <row r="1378" spans="1:15">
      <c r="A1378" s="318" t="s">
        <v>546</v>
      </c>
      <c r="B1378" s="325">
        <v>187</v>
      </c>
      <c r="C1378" s="325">
        <v>434</v>
      </c>
      <c r="D1378" s="325">
        <v>31</v>
      </c>
      <c r="E1378" s="325">
        <v>53</v>
      </c>
      <c r="F1378" s="329">
        <v>4</v>
      </c>
      <c r="G1378" s="329">
        <v>16</v>
      </c>
      <c r="H1378" s="325">
        <v>0</v>
      </c>
      <c r="I1378" s="325">
        <v>0</v>
      </c>
      <c r="J1378" s="325">
        <v>0</v>
      </c>
      <c r="K1378" s="325">
        <v>0</v>
      </c>
      <c r="L1378" s="325">
        <v>0</v>
      </c>
      <c r="M1378" s="325">
        <v>0</v>
      </c>
      <c r="N1378" s="325">
        <v>0</v>
      </c>
      <c r="O1378" s="325">
        <v>0</v>
      </c>
    </row>
    <row r="1379" spans="1:15">
      <c r="A1379" s="318" t="s">
        <v>602</v>
      </c>
      <c r="B1379" s="325">
        <v>35</v>
      </c>
      <c r="C1379" s="325">
        <v>65</v>
      </c>
      <c r="D1379" s="325">
        <v>27</v>
      </c>
      <c r="E1379" s="325">
        <v>20</v>
      </c>
      <c r="F1379" s="329">
        <v>0</v>
      </c>
      <c r="G1379" s="329">
        <v>4</v>
      </c>
      <c r="H1379" s="325">
        <v>0</v>
      </c>
      <c r="I1379" s="325">
        <v>0</v>
      </c>
      <c r="J1379" s="325">
        <v>0</v>
      </c>
      <c r="K1379" s="325">
        <v>0</v>
      </c>
      <c r="L1379" s="325">
        <v>0</v>
      </c>
      <c r="M1379" s="325">
        <v>0</v>
      </c>
      <c r="N1379" s="325">
        <v>0</v>
      </c>
      <c r="O1379" s="325">
        <v>0</v>
      </c>
    </row>
    <row r="1380" spans="1:15">
      <c r="A1380" s="318" t="s">
        <v>603</v>
      </c>
      <c r="B1380" s="325">
        <v>267</v>
      </c>
      <c r="C1380" s="325">
        <v>578</v>
      </c>
      <c r="D1380" s="325">
        <v>145</v>
      </c>
      <c r="E1380" s="325">
        <v>195</v>
      </c>
      <c r="F1380" s="329">
        <v>29</v>
      </c>
      <c r="G1380" s="329">
        <v>36</v>
      </c>
      <c r="H1380" s="325">
        <v>0</v>
      </c>
      <c r="I1380" s="325">
        <v>0</v>
      </c>
      <c r="J1380" s="325">
        <v>0</v>
      </c>
      <c r="K1380" s="325">
        <v>0</v>
      </c>
      <c r="L1380" s="325">
        <v>0</v>
      </c>
      <c r="M1380" s="325">
        <v>0</v>
      </c>
      <c r="N1380" s="325">
        <v>0</v>
      </c>
      <c r="O1380" s="325">
        <v>0</v>
      </c>
    </row>
    <row r="1381" spans="1:15">
      <c r="A1381" s="318" t="s">
        <v>604</v>
      </c>
      <c r="B1381" s="325">
        <v>20</v>
      </c>
      <c r="C1381" s="325">
        <v>87</v>
      </c>
      <c r="D1381" s="325">
        <v>2</v>
      </c>
      <c r="E1381" s="325">
        <v>9</v>
      </c>
      <c r="F1381" s="329">
        <v>6</v>
      </c>
      <c r="G1381" s="329">
        <v>31</v>
      </c>
      <c r="H1381" s="325">
        <v>0</v>
      </c>
      <c r="I1381" s="325">
        <v>0</v>
      </c>
      <c r="J1381" s="325">
        <v>0</v>
      </c>
      <c r="K1381" s="325">
        <v>0</v>
      </c>
      <c r="L1381" s="325">
        <v>0</v>
      </c>
      <c r="M1381" s="325">
        <v>0</v>
      </c>
      <c r="N1381" s="325">
        <v>0</v>
      </c>
      <c r="O1381" s="325">
        <v>0</v>
      </c>
    </row>
    <row r="1382" spans="1:15">
      <c r="A1382" s="318" t="s">
        <v>605</v>
      </c>
      <c r="B1382" s="325">
        <v>0</v>
      </c>
      <c r="C1382" s="325">
        <v>8</v>
      </c>
      <c r="D1382" s="325">
        <v>4</v>
      </c>
      <c r="E1382" s="325">
        <v>13</v>
      </c>
      <c r="F1382" s="329">
        <v>0</v>
      </c>
      <c r="G1382" s="329">
        <v>0</v>
      </c>
      <c r="H1382" s="325">
        <v>0</v>
      </c>
      <c r="I1382" s="325">
        <v>0</v>
      </c>
      <c r="J1382" s="325">
        <v>0</v>
      </c>
      <c r="K1382" s="325">
        <v>0</v>
      </c>
      <c r="L1382" s="325">
        <v>0</v>
      </c>
      <c r="M1382" s="325">
        <v>0</v>
      </c>
      <c r="N1382" s="325">
        <v>0</v>
      </c>
      <c r="O1382" s="325">
        <v>0</v>
      </c>
    </row>
    <row r="1383" spans="1:15">
      <c r="A1383" s="318" t="s">
        <v>606</v>
      </c>
      <c r="B1383" s="325">
        <v>179</v>
      </c>
      <c r="C1383" s="325">
        <v>428</v>
      </c>
      <c r="D1383" s="325">
        <v>56</v>
      </c>
      <c r="E1383" s="325">
        <v>67</v>
      </c>
      <c r="F1383" s="329">
        <v>5</v>
      </c>
      <c r="G1383" s="329">
        <v>20</v>
      </c>
      <c r="H1383" s="325">
        <v>0</v>
      </c>
      <c r="I1383" s="325">
        <v>0</v>
      </c>
      <c r="J1383" s="325">
        <v>0</v>
      </c>
      <c r="K1383" s="325">
        <v>0</v>
      </c>
      <c r="L1383" s="325">
        <v>0</v>
      </c>
      <c r="M1383" s="325">
        <v>0</v>
      </c>
      <c r="N1383" s="325">
        <v>0</v>
      </c>
      <c r="O1383" s="325">
        <v>0</v>
      </c>
    </row>
    <row r="1384" spans="1:15">
      <c r="A1384" s="318" t="s">
        <v>563</v>
      </c>
      <c r="B1384" s="325">
        <v>56</v>
      </c>
      <c r="C1384" s="325">
        <v>238</v>
      </c>
      <c r="D1384" s="325">
        <v>30</v>
      </c>
      <c r="E1384" s="325">
        <v>39</v>
      </c>
      <c r="F1384" s="325">
        <v>2</v>
      </c>
      <c r="G1384" s="325">
        <v>6</v>
      </c>
      <c r="H1384" s="325">
        <v>0</v>
      </c>
      <c r="I1384" s="325">
        <v>0</v>
      </c>
      <c r="J1384" s="325">
        <v>0</v>
      </c>
      <c r="K1384" s="325">
        <v>0</v>
      </c>
      <c r="L1384" s="325">
        <v>0</v>
      </c>
      <c r="M1384" s="325">
        <v>0</v>
      </c>
      <c r="N1384" s="325">
        <v>0</v>
      </c>
      <c r="O1384" s="325">
        <v>0</v>
      </c>
    </row>
    <row r="1385" spans="1:15">
      <c r="A1385" s="318" t="s">
        <v>607</v>
      </c>
      <c r="B1385" s="325">
        <v>42</v>
      </c>
      <c r="C1385" s="325">
        <v>173</v>
      </c>
      <c r="D1385" s="325">
        <v>13</v>
      </c>
      <c r="E1385" s="325">
        <v>28</v>
      </c>
      <c r="F1385" s="325">
        <v>13</v>
      </c>
      <c r="G1385" s="325">
        <v>51</v>
      </c>
      <c r="H1385" s="325">
        <v>0</v>
      </c>
      <c r="I1385" s="325">
        <v>0</v>
      </c>
      <c r="J1385" s="325">
        <v>0</v>
      </c>
      <c r="K1385" s="325">
        <v>0</v>
      </c>
      <c r="L1385" s="325">
        <v>0</v>
      </c>
      <c r="M1385" s="325">
        <v>0</v>
      </c>
      <c r="N1385" s="325">
        <v>0</v>
      </c>
      <c r="O1385" s="325">
        <v>0</v>
      </c>
    </row>
    <row r="1386" spans="1:15">
      <c r="A1386" s="319" t="s">
        <v>608</v>
      </c>
      <c r="B1386" s="330">
        <v>75</v>
      </c>
      <c r="C1386" s="330">
        <v>191</v>
      </c>
      <c r="D1386" s="330">
        <v>2</v>
      </c>
      <c r="E1386" s="330">
        <v>5</v>
      </c>
      <c r="F1386" s="331">
        <v>5</v>
      </c>
      <c r="G1386" s="331">
        <v>4</v>
      </c>
      <c r="H1386" s="330">
        <v>0</v>
      </c>
      <c r="I1386" s="330">
        <v>0</v>
      </c>
      <c r="J1386" s="330">
        <v>0</v>
      </c>
      <c r="K1386" s="330">
        <v>0</v>
      </c>
      <c r="L1386" s="330">
        <v>0</v>
      </c>
      <c r="M1386" s="330">
        <v>0</v>
      </c>
      <c r="N1386" s="330">
        <v>0</v>
      </c>
      <c r="O1386" s="330">
        <v>0</v>
      </c>
    </row>
    <row r="1387" spans="1:15">
      <c r="A1387" s="317"/>
      <c r="B1387" s="322"/>
      <c r="C1387" s="322"/>
      <c r="D1387" s="322"/>
      <c r="E1387" s="322"/>
      <c r="F1387" s="322"/>
      <c r="G1387" s="322"/>
      <c r="H1387" s="322"/>
      <c r="I1387" s="322"/>
      <c r="J1387" s="216"/>
      <c r="K1387" s="216"/>
      <c r="L1387" s="322"/>
      <c r="M1387" s="322"/>
      <c r="N1387" s="322"/>
      <c r="O1387" s="322"/>
    </row>
    <row r="1388" spans="1:15">
      <c r="A1388" s="317" t="s">
        <v>609</v>
      </c>
      <c r="B1388" s="316">
        <f t="shared" ref="B1388:O1388" si="139">SUM(B1389:B1400)</f>
        <v>2619</v>
      </c>
      <c r="C1388" s="316">
        <f t="shared" si="139"/>
        <v>6578</v>
      </c>
      <c r="D1388" s="316">
        <f t="shared" si="139"/>
        <v>884</v>
      </c>
      <c r="E1388" s="316">
        <f t="shared" si="139"/>
        <v>1648</v>
      </c>
      <c r="F1388" s="321">
        <f t="shared" si="139"/>
        <v>383</v>
      </c>
      <c r="G1388" s="321">
        <f t="shared" si="139"/>
        <v>841</v>
      </c>
      <c r="H1388" s="316">
        <f t="shared" si="139"/>
        <v>0</v>
      </c>
      <c r="I1388" s="316">
        <f t="shared" si="139"/>
        <v>0</v>
      </c>
      <c r="J1388" s="316">
        <f t="shared" si="139"/>
        <v>0</v>
      </c>
      <c r="K1388" s="316">
        <f t="shared" si="139"/>
        <v>3</v>
      </c>
      <c r="L1388" s="316">
        <f t="shared" si="139"/>
        <v>0</v>
      </c>
      <c r="M1388" s="316">
        <f t="shared" si="139"/>
        <v>15</v>
      </c>
      <c r="N1388" s="316">
        <f t="shared" si="139"/>
        <v>0</v>
      </c>
      <c r="O1388" s="316">
        <f t="shared" si="139"/>
        <v>1</v>
      </c>
    </row>
    <row r="1389" spans="1:15">
      <c r="A1389" s="318" t="s">
        <v>610</v>
      </c>
      <c r="B1389" s="325">
        <v>193</v>
      </c>
      <c r="C1389" s="325">
        <v>650</v>
      </c>
      <c r="D1389" s="325">
        <v>47</v>
      </c>
      <c r="E1389" s="325">
        <v>143</v>
      </c>
      <c r="F1389" s="329">
        <v>25</v>
      </c>
      <c r="G1389" s="329">
        <v>70</v>
      </c>
      <c r="H1389" s="325">
        <v>0</v>
      </c>
      <c r="I1389" s="325">
        <v>0</v>
      </c>
      <c r="J1389" s="325">
        <v>0</v>
      </c>
      <c r="K1389" s="325">
        <v>0</v>
      </c>
      <c r="L1389" s="325">
        <v>0</v>
      </c>
      <c r="M1389" s="325">
        <v>1</v>
      </c>
      <c r="N1389" s="325">
        <v>0</v>
      </c>
      <c r="O1389" s="325">
        <v>0</v>
      </c>
    </row>
    <row r="1390" spans="1:15">
      <c r="A1390" s="318" t="s">
        <v>611</v>
      </c>
      <c r="B1390" s="325">
        <v>164</v>
      </c>
      <c r="C1390" s="325">
        <v>314</v>
      </c>
      <c r="D1390" s="325">
        <v>24</v>
      </c>
      <c r="E1390" s="325">
        <v>68</v>
      </c>
      <c r="F1390" s="329">
        <v>26</v>
      </c>
      <c r="G1390" s="329">
        <v>38</v>
      </c>
      <c r="H1390" s="325">
        <v>0</v>
      </c>
      <c r="I1390" s="325">
        <v>0</v>
      </c>
      <c r="J1390" s="325">
        <v>0</v>
      </c>
      <c r="K1390" s="325">
        <v>0</v>
      </c>
      <c r="L1390" s="325">
        <v>0</v>
      </c>
      <c r="M1390" s="325">
        <v>1</v>
      </c>
      <c r="N1390" s="325">
        <v>0</v>
      </c>
      <c r="O1390" s="325">
        <v>0</v>
      </c>
    </row>
    <row r="1391" spans="1:15">
      <c r="A1391" s="318" t="s">
        <v>612</v>
      </c>
      <c r="B1391" s="325">
        <v>121</v>
      </c>
      <c r="C1391" s="325">
        <v>365</v>
      </c>
      <c r="D1391" s="325">
        <v>64</v>
      </c>
      <c r="E1391" s="325">
        <v>95</v>
      </c>
      <c r="F1391" s="329">
        <v>17</v>
      </c>
      <c r="G1391" s="329">
        <v>32</v>
      </c>
      <c r="H1391" s="325">
        <v>0</v>
      </c>
      <c r="I1391" s="325">
        <v>0</v>
      </c>
      <c r="J1391" s="325">
        <v>0</v>
      </c>
      <c r="K1391" s="325">
        <v>0</v>
      </c>
      <c r="L1391" s="325">
        <v>0</v>
      </c>
      <c r="M1391" s="325">
        <v>0</v>
      </c>
      <c r="N1391" s="325">
        <v>0</v>
      </c>
      <c r="O1391" s="325">
        <v>0</v>
      </c>
    </row>
    <row r="1392" spans="1:15">
      <c r="A1392" s="318" t="s">
        <v>613</v>
      </c>
      <c r="B1392" s="325">
        <v>6</v>
      </c>
      <c r="C1392" s="325">
        <v>17</v>
      </c>
      <c r="D1392" s="325">
        <v>2</v>
      </c>
      <c r="E1392" s="325">
        <v>0</v>
      </c>
      <c r="F1392" s="329">
        <v>0</v>
      </c>
      <c r="G1392" s="329">
        <v>0</v>
      </c>
      <c r="H1392" s="325">
        <v>0</v>
      </c>
      <c r="I1392" s="325">
        <v>0</v>
      </c>
      <c r="J1392" s="325">
        <v>0</v>
      </c>
      <c r="K1392" s="325">
        <v>0</v>
      </c>
      <c r="L1392" s="325">
        <v>0</v>
      </c>
      <c r="M1392" s="325">
        <v>0</v>
      </c>
      <c r="N1392" s="325">
        <v>0</v>
      </c>
      <c r="O1392" s="325">
        <v>0</v>
      </c>
    </row>
    <row r="1393" spans="1:15">
      <c r="A1393" s="318" t="s">
        <v>614</v>
      </c>
      <c r="B1393" s="325">
        <v>888</v>
      </c>
      <c r="C1393" s="325">
        <v>2175</v>
      </c>
      <c r="D1393" s="325">
        <v>316</v>
      </c>
      <c r="E1393" s="325">
        <v>652</v>
      </c>
      <c r="F1393" s="329">
        <v>157</v>
      </c>
      <c r="G1393" s="329">
        <v>358</v>
      </c>
      <c r="H1393" s="325">
        <v>0</v>
      </c>
      <c r="I1393" s="325">
        <v>0</v>
      </c>
      <c r="J1393" s="325">
        <v>0</v>
      </c>
      <c r="K1393" s="325">
        <v>3</v>
      </c>
      <c r="L1393" s="325">
        <v>0</v>
      </c>
      <c r="M1393" s="325">
        <v>13</v>
      </c>
      <c r="N1393" s="325">
        <v>0</v>
      </c>
      <c r="O1393" s="325">
        <v>1</v>
      </c>
    </row>
    <row r="1394" spans="1:15">
      <c r="A1394" s="318" t="s">
        <v>615</v>
      </c>
      <c r="B1394" s="325">
        <v>262</v>
      </c>
      <c r="C1394" s="325">
        <v>556</v>
      </c>
      <c r="D1394" s="325">
        <v>142</v>
      </c>
      <c r="E1394" s="325">
        <v>172</v>
      </c>
      <c r="F1394" s="329">
        <v>19</v>
      </c>
      <c r="G1394" s="329">
        <v>45</v>
      </c>
      <c r="H1394" s="325">
        <v>0</v>
      </c>
      <c r="I1394" s="325">
        <v>0</v>
      </c>
      <c r="J1394" s="325">
        <v>0</v>
      </c>
      <c r="K1394" s="325">
        <v>0</v>
      </c>
      <c r="L1394" s="325">
        <v>0</v>
      </c>
      <c r="M1394" s="325">
        <v>0</v>
      </c>
      <c r="N1394" s="325">
        <v>0</v>
      </c>
      <c r="O1394" s="325">
        <v>0</v>
      </c>
    </row>
    <row r="1395" spans="1:15">
      <c r="A1395" s="318" t="s">
        <v>616</v>
      </c>
      <c r="B1395" s="325">
        <v>420</v>
      </c>
      <c r="C1395" s="325">
        <v>1211</v>
      </c>
      <c r="D1395" s="325">
        <v>133</v>
      </c>
      <c r="E1395" s="325">
        <v>238</v>
      </c>
      <c r="F1395" s="329">
        <v>57</v>
      </c>
      <c r="G1395" s="329">
        <v>173</v>
      </c>
      <c r="H1395" s="325">
        <v>0</v>
      </c>
      <c r="I1395" s="325">
        <v>0</v>
      </c>
      <c r="J1395" s="325">
        <v>0</v>
      </c>
      <c r="K1395" s="325">
        <v>0</v>
      </c>
      <c r="L1395" s="325">
        <v>0</v>
      </c>
      <c r="M1395" s="325">
        <v>0</v>
      </c>
      <c r="N1395" s="325">
        <v>0</v>
      </c>
      <c r="O1395" s="325">
        <v>0</v>
      </c>
    </row>
    <row r="1396" spans="1:15">
      <c r="A1396" s="318" t="s">
        <v>617</v>
      </c>
      <c r="B1396" s="325">
        <v>0</v>
      </c>
      <c r="C1396" s="325">
        <v>1</v>
      </c>
      <c r="D1396" s="325">
        <v>0</v>
      </c>
      <c r="E1396" s="325">
        <v>0</v>
      </c>
      <c r="F1396" s="329">
        <v>0</v>
      </c>
      <c r="G1396" s="329">
        <v>0</v>
      </c>
      <c r="H1396" s="325">
        <v>0</v>
      </c>
      <c r="I1396" s="325">
        <v>0</v>
      </c>
      <c r="J1396" s="325">
        <v>0</v>
      </c>
      <c r="K1396" s="325">
        <v>0</v>
      </c>
      <c r="L1396" s="325">
        <v>0</v>
      </c>
      <c r="M1396" s="325">
        <v>0</v>
      </c>
      <c r="N1396" s="325">
        <v>0</v>
      </c>
      <c r="O1396" s="325">
        <v>0</v>
      </c>
    </row>
    <row r="1397" spans="1:15">
      <c r="A1397" s="318" t="s">
        <v>618</v>
      </c>
      <c r="B1397" s="325">
        <v>30</v>
      </c>
      <c r="C1397" s="325">
        <v>109</v>
      </c>
      <c r="D1397" s="325">
        <v>67</v>
      </c>
      <c r="E1397" s="325">
        <v>112</v>
      </c>
      <c r="F1397" s="329">
        <v>21</v>
      </c>
      <c r="G1397" s="329">
        <v>39</v>
      </c>
      <c r="H1397" s="325">
        <v>0</v>
      </c>
      <c r="I1397" s="325">
        <v>0</v>
      </c>
      <c r="J1397" s="325">
        <v>0</v>
      </c>
      <c r="K1397" s="325">
        <v>0</v>
      </c>
      <c r="L1397" s="325">
        <v>0</v>
      </c>
      <c r="M1397" s="325">
        <v>0</v>
      </c>
      <c r="N1397" s="325">
        <v>0</v>
      </c>
      <c r="O1397" s="325">
        <v>0</v>
      </c>
    </row>
    <row r="1398" spans="1:15">
      <c r="A1398" s="318" t="s">
        <v>619</v>
      </c>
      <c r="B1398" s="325">
        <v>399</v>
      </c>
      <c r="C1398" s="325">
        <v>728</v>
      </c>
      <c r="D1398" s="325">
        <v>73</v>
      </c>
      <c r="E1398" s="325">
        <v>143</v>
      </c>
      <c r="F1398" s="329">
        <v>59</v>
      </c>
      <c r="G1398" s="329">
        <v>76</v>
      </c>
      <c r="H1398" s="325">
        <v>0</v>
      </c>
      <c r="I1398" s="325">
        <v>0</v>
      </c>
      <c r="J1398" s="325">
        <v>0</v>
      </c>
      <c r="K1398" s="325">
        <v>0</v>
      </c>
      <c r="L1398" s="325">
        <v>0</v>
      </c>
      <c r="M1398" s="325">
        <v>0</v>
      </c>
      <c r="N1398" s="325">
        <v>0</v>
      </c>
      <c r="O1398" s="325">
        <v>0</v>
      </c>
    </row>
    <row r="1399" spans="1:15">
      <c r="A1399" s="318" t="s">
        <v>620</v>
      </c>
      <c r="B1399" s="325">
        <v>136</v>
      </c>
      <c r="C1399" s="325">
        <v>452</v>
      </c>
      <c r="D1399" s="325">
        <v>16</v>
      </c>
      <c r="E1399" s="325">
        <v>25</v>
      </c>
      <c r="F1399" s="325">
        <v>2</v>
      </c>
      <c r="G1399" s="325">
        <v>10</v>
      </c>
      <c r="H1399" s="325">
        <v>0</v>
      </c>
      <c r="I1399" s="325">
        <v>0</v>
      </c>
      <c r="J1399" s="325">
        <v>0</v>
      </c>
      <c r="K1399" s="325">
        <v>0</v>
      </c>
      <c r="L1399" s="325">
        <v>0</v>
      </c>
      <c r="M1399" s="325">
        <v>0</v>
      </c>
      <c r="N1399" s="325">
        <v>0</v>
      </c>
      <c r="O1399" s="325">
        <v>0</v>
      </c>
    </row>
    <row r="1400" spans="1:15">
      <c r="A1400" s="319" t="s">
        <v>621</v>
      </c>
      <c r="B1400" s="330">
        <v>0</v>
      </c>
      <c r="C1400" s="330">
        <v>0</v>
      </c>
      <c r="D1400" s="330">
        <v>0</v>
      </c>
      <c r="E1400" s="330">
        <v>0</v>
      </c>
      <c r="F1400" s="330">
        <v>0</v>
      </c>
      <c r="G1400" s="330">
        <v>0</v>
      </c>
      <c r="H1400" s="330">
        <v>0</v>
      </c>
      <c r="I1400" s="330">
        <v>0</v>
      </c>
      <c r="J1400" s="330">
        <v>0</v>
      </c>
      <c r="K1400" s="330">
        <v>0</v>
      </c>
      <c r="L1400" s="330">
        <v>0</v>
      </c>
      <c r="M1400" s="330">
        <v>0</v>
      </c>
      <c r="N1400" s="330">
        <v>0</v>
      </c>
      <c r="O1400" s="330">
        <v>0</v>
      </c>
    </row>
    <row r="1401" spans="1:15">
      <c r="A1401" s="324"/>
      <c r="B1401" s="322"/>
      <c r="C1401" s="322"/>
      <c r="D1401" s="322"/>
      <c r="E1401" s="322"/>
      <c r="F1401" s="322"/>
      <c r="G1401" s="322"/>
      <c r="H1401" s="322"/>
      <c r="I1401" s="322"/>
      <c r="J1401" s="216"/>
      <c r="K1401" s="216"/>
      <c r="L1401" s="322"/>
      <c r="M1401" s="322"/>
      <c r="N1401" s="322"/>
      <c r="O1401" s="322"/>
    </row>
    <row r="1402" spans="1:15">
      <c r="A1402" s="317" t="s">
        <v>622</v>
      </c>
      <c r="B1402" s="316">
        <f t="shared" ref="B1402:O1402" si="140">SUM(B1403:B1411)</f>
        <v>1553</v>
      </c>
      <c r="C1402" s="316">
        <f t="shared" si="140"/>
        <v>3605</v>
      </c>
      <c r="D1402" s="316">
        <f t="shared" si="140"/>
        <v>681</v>
      </c>
      <c r="E1402" s="316">
        <f t="shared" si="140"/>
        <v>1332</v>
      </c>
      <c r="F1402" s="316">
        <f t="shared" si="140"/>
        <v>78</v>
      </c>
      <c r="G1402" s="316">
        <f t="shared" si="140"/>
        <v>354</v>
      </c>
      <c r="H1402" s="316">
        <f t="shared" si="140"/>
        <v>0</v>
      </c>
      <c r="I1402" s="316">
        <f t="shared" si="140"/>
        <v>0</v>
      </c>
      <c r="J1402" s="316">
        <f t="shared" si="140"/>
        <v>0</v>
      </c>
      <c r="K1402" s="316">
        <f t="shared" si="140"/>
        <v>3</v>
      </c>
      <c r="L1402" s="316">
        <f t="shared" si="140"/>
        <v>2</v>
      </c>
      <c r="M1402" s="316">
        <f t="shared" si="140"/>
        <v>19</v>
      </c>
      <c r="N1402" s="316">
        <f t="shared" si="140"/>
        <v>0</v>
      </c>
      <c r="O1402" s="316">
        <f t="shared" si="140"/>
        <v>0</v>
      </c>
    </row>
    <row r="1403" spans="1:15">
      <c r="A1403" s="318" t="s">
        <v>623</v>
      </c>
      <c r="B1403" s="325">
        <v>990</v>
      </c>
      <c r="C1403" s="325">
        <v>1648</v>
      </c>
      <c r="D1403" s="325">
        <v>206</v>
      </c>
      <c r="E1403" s="325">
        <v>397</v>
      </c>
      <c r="F1403" s="329">
        <v>23</v>
      </c>
      <c r="G1403" s="329">
        <v>120</v>
      </c>
      <c r="H1403" s="325">
        <v>0</v>
      </c>
      <c r="I1403" s="325">
        <v>0</v>
      </c>
      <c r="J1403" s="325">
        <v>0</v>
      </c>
      <c r="K1403" s="325">
        <v>1</v>
      </c>
      <c r="L1403" s="325">
        <v>2</v>
      </c>
      <c r="M1403" s="325">
        <v>19</v>
      </c>
      <c r="N1403" s="325">
        <v>0</v>
      </c>
      <c r="O1403" s="325">
        <v>0</v>
      </c>
    </row>
    <row r="1404" spans="1:15">
      <c r="A1404" s="318" t="s">
        <v>624</v>
      </c>
      <c r="B1404" s="325">
        <v>46</v>
      </c>
      <c r="C1404" s="325">
        <v>300</v>
      </c>
      <c r="D1404" s="325">
        <v>79</v>
      </c>
      <c r="E1404" s="325">
        <v>113</v>
      </c>
      <c r="F1404" s="329">
        <v>4</v>
      </c>
      <c r="G1404" s="329">
        <v>31</v>
      </c>
      <c r="H1404" s="325">
        <v>0</v>
      </c>
      <c r="I1404" s="325">
        <v>0</v>
      </c>
      <c r="J1404" s="325">
        <v>0</v>
      </c>
      <c r="K1404" s="325">
        <v>0</v>
      </c>
      <c r="L1404" s="325">
        <v>0</v>
      </c>
      <c r="M1404" s="325">
        <v>0</v>
      </c>
      <c r="N1404" s="325">
        <v>0</v>
      </c>
      <c r="O1404" s="325">
        <v>0</v>
      </c>
    </row>
    <row r="1405" spans="1:15">
      <c r="A1405" s="318" t="s">
        <v>618</v>
      </c>
      <c r="B1405" s="325">
        <v>37</v>
      </c>
      <c r="C1405" s="325">
        <v>186</v>
      </c>
      <c r="D1405" s="325">
        <v>62</v>
      </c>
      <c r="E1405" s="325">
        <v>196</v>
      </c>
      <c r="F1405" s="329">
        <v>20</v>
      </c>
      <c r="G1405" s="329">
        <v>88</v>
      </c>
      <c r="H1405" s="325">
        <v>0</v>
      </c>
      <c r="I1405" s="325">
        <v>0</v>
      </c>
      <c r="J1405" s="325">
        <v>0</v>
      </c>
      <c r="K1405" s="325">
        <v>0</v>
      </c>
      <c r="L1405" s="325">
        <v>0</v>
      </c>
      <c r="M1405" s="325">
        <v>0</v>
      </c>
      <c r="N1405" s="325">
        <v>0</v>
      </c>
      <c r="O1405" s="325">
        <v>0</v>
      </c>
    </row>
    <row r="1406" spans="1:15">
      <c r="A1406" s="318" t="s">
        <v>586</v>
      </c>
      <c r="B1406" s="325">
        <v>90</v>
      </c>
      <c r="C1406" s="325">
        <v>382</v>
      </c>
      <c r="D1406" s="325">
        <v>33</v>
      </c>
      <c r="E1406" s="325">
        <v>46</v>
      </c>
      <c r="F1406" s="329">
        <v>13</v>
      </c>
      <c r="G1406" s="329">
        <v>51</v>
      </c>
      <c r="H1406" s="325">
        <v>0</v>
      </c>
      <c r="I1406" s="325">
        <v>0</v>
      </c>
      <c r="J1406" s="325">
        <v>0</v>
      </c>
      <c r="K1406" s="325">
        <v>0</v>
      </c>
      <c r="L1406" s="325">
        <v>0</v>
      </c>
      <c r="M1406" s="325">
        <v>0</v>
      </c>
      <c r="N1406" s="325">
        <v>0</v>
      </c>
      <c r="O1406" s="325">
        <v>0</v>
      </c>
    </row>
    <row r="1407" spans="1:15">
      <c r="A1407" s="318" t="s">
        <v>625</v>
      </c>
      <c r="B1407" s="325">
        <v>36</v>
      </c>
      <c r="C1407" s="325">
        <v>84</v>
      </c>
      <c r="D1407" s="325">
        <v>35</v>
      </c>
      <c r="E1407" s="325">
        <v>56</v>
      </c>
      <c r="F1407" s="329">
        <v>0</v>
      </c>
      <c r="G1407" s="329">
        <v>1</v>
      </c>
      <c r="H1407" s="325">
        <v>0</v>
      </c>
      <c r="I1407" s="325">
        <v>0</v>
      </c>
      <c r="J1407" s="325">
        <v>0</v>
      </c>
      <c r="K1407" s="325">
        <v>2</v>
      </c>
      <c r="L1407" s="325">
        <v>0</v>
      </c>
      <c r="M1407" s="325">
        <v>0</v>
      </c>
      <c r="N1407" s="325">
        <v>0</v>
      </c>
      <c r="O1407" s="325">
        <v>0</v>
      </c>
    </row>
    <row r="1408" spans="1:15">
      <c r="A1408" s="318" t="s">
        <v>626</v>
      </c>
      <c r="B1408" s="325">
        <v>245</v>
      </c>
      <c r="C1408" s="325">
        <v>825</v>
      </c>
      <c r="D1408" s="325">
        <v>139</v>
      </c>
      <c r="E1408" s="325">
        <v>397</v>
      </c>
      <c r="F1408" s="329">
        <v>12</v>
      </c>
      <c r="G1408" s="329">
        <v>41</v>
      </c>
      <c r="H1408" s="325">
        <v>0</v>
      </c>
      <c r="I1408" s="325">
        <v>0</v>
      </c>
      <c r="J1408" s="325">
        <v>0</v>
      </c>
      <c r="K1408" s="325">
        <v>0</v>
      </c>
      <c r="L1408" s="325">
        <v>0</v>
      </c>
      <c r="M1408" s="325">
        <v>0</v>
      </c>
      <c r="N1408" s="325">
        <v>0</v>
      </c>
      <c r="O1408" s="325">
        <v>0</v>
      </c>
    </row>
    <row r="1409" spans="1:15">
      <c r="A1409" s="318" t="s">
        <v>627</v>
      </c>
      <c r="B1409" s="325">
        <v>2</v>
      </c>
      <c r="C1409" s="325">
        <v>6</v>
      </c>
      <c r="D1409" s="325">
        <v>5</v>
      </c>
      <c r="E1409" s="325">
        <v>2</v>
      </c>
      <c r="F1409" s="329">
        <v>0</v>
      </c>
      <c r="G1409" s="329">
        <v>0</v>
      </c>
      <c r="H1409" s="325">
        <v>0</v>
      </c>
      <c r="I1409" s="325">
        <v>0</v>
      </c>
      <c r="J1409" s="325">
        <v>0</v>
      </c>
      <c r="K1409" s="325">
        <v>0</v>
      </c>
      <c r="L1409" s="325">
        <v>0</v>
      </c>
      <c r="M1409" s="325">
        <v>0</v>
      </c>
      <c r="N1409" s="325">
        <v>0</v>
      </c>
      <c r="O1409" s="325">
        <v>0</v>
      </c>
    </row>
    <row r="1410" spans="1:15">
      <c r="A1410" s="318" t="s">
        <v>628</v>
      </c>
      <c r="B1410" s="325">
        <v>105</v>
      </c>
      <c r="C1410" s="325">
        <v>173</v>
      </c>
      <c r="D1410" s="325">
        <v>67</v>
      </c>
      <c r="E1410" s="325">
        <v>60</v>
      </c>
      <c r="F1410" s="329">
        <v>5</v>
      </c>
      <c r="G1410" s="329">
        <v>21</v>
      </c>
      <c r="H1410" s="325">
        <v>0</v>
      </c>
      <c r="I1410" s="325">
        <v>0</v>
      </c>
      <c r="J1410" s="325">
        <v>0</v>
      </c>
      <c r="K1410" s="325">
        <v>0</v>
      </c>
      <c r="L1410" s="325">
        <v>0</v>
      </c>
      <c r="M1410" s="325">
        <v>0</v>
      </c>
      <c r="N1410" s="325">
        <v>0</v>
      </c>
      <c r="O1410" s="325">
        <v>0</v>
      </c>
    </row>
    <row r="1411" spans="1:15">
      <c r="A1411" s="319" t="s">
        <v>629</v>
      </c>
      <c r="B1411" s="330">
        <v>2</v>
      </c>
      <c r="C1411" s="330">
        <v>1</v>
      </c>
      <c r="D1411" s="330">
        <v>55</v>
      </c>
      <c r="E1411" s="330">
        <v>65</v>
      </c>
      <c r="F1411" s="331">
        <v>1</v>
      </c>
      <c r="G1411" s="331">
        <v>1</v>
      </c>
      <c r="H1411" s="330">
        <v>0</v>
      </c>
      <c r="I1411" s="330">
        <v>0</v>
      </c>
      <c r="J1411" s="330">
        <v>0</v>
      </c>
      <c r="K1411" s="330">
        <v>0</v>
      </c>
      <c r="L1411" s="330">
        <v>0</v>
      </c>
      <c r="M1411" s="330">
        <v>0</v>
      </c>
      <c r="N1411" s="330">
        <v>0</v>
      </c>
      <c r="O1411" s="330">
        <v>0</v>
      </c>
    </row>
    <row r="1412" spans="1:15">
      <c r="A1412" s="317"/>
      <c r="B1412" s="322"/>
      <c r="C1412" s="322"/>
      <c r="D1412" s="322"/>
      <c r="E1412" s="322"/>
      <c r="F1412" s="322"/>
      <c r="G1412" s="322"/>
      <c r="H1412" s="322"/>
      <c r="I1412" s="322"/>
      <c r="J1412" s="216"/>
      <c r="K1412" s="216"/>
      <c r="L1412" s="322"/>
      <c r="M1412" s="322"/>
      <c r="N1412" s="322"/>
      <c r="O1412" s="322"/>
    </row>
    <row r="1413" spans="1:15">
      <c r="A1413" s="317" t="s">
        <v>630</v>
      </c>
      <c r="B1413" s="316">
        <f t="shared" ref="B1413:O1413" si="141">SUM(B1414:B1422)</f>
        <v>1338</v>
      </c>
      <c r="C1413" s="316">
        <f t="shared" si="141"/>
        <v>3153</v>
      </c>
      <c r="D1413" s="316">
        <f t="shared" si="141"/>
        <v>879</v>
      </c>
      <c r="E1413" s="316">
        <f t="shared" si="141"/>
        <v>1407</v>
      </c>
      <c r="F1413" s="321">
        <f t="shared" si="141"/>
        <v>276</v>
      </c>
      <c r="G1413" s="321">
        <f t="shared" si="141"/>
        <v>530</v>
      </c>
      <c r="H1413" s="316">
        <f t="shared" si="141"/>
        <v>0</v>
      </c>
      <c r="I1413" s="316">
        <f t="shared" si="141"/>
        <v>0</v>
      </c>
      <c r="J1413" s="316">
        <f t="shared" si="141"/>
        <v>0</v>
      </c>
      <c r="K1413" s="316">
        <f t="shared" si="141"/>
        <v>19</v>
      </c>
      <c r="L1413" s="316">
        <f t="shared" si="141"/>
        <v>8</v>
      </c>
      <c r="M1413" s="316">
        <f t="shared" si="141"/>
        <v>27</v>
      </c>
      <c r="N1413" s="316">
        <f t="shared" si="141"/>
        <v>13</v>
      </c>
      <c r="O1413" s="316">
        <f t="shared" si="141"/>
        <v>6</v>
      </c>
    </row>
    <row r="1414" spans="1:15">
      <c r="A1414" s="318" t="s">
        <v>573</v>
      </c>
      <c r="B1414" s="325">
        <v>309</v>
      </c>
      <c r="C1414" s="325">
        <v>466</v>
      </c>
      <c r="D1414" s="325">
        <v>277</v>
      </c>
      <c r="E1414" s="325">
        <v>449</v>
      </c>
      <c r="F1414" s="325">
        <v>138</v>
      </c>
      <c r="G1414" s="325">
        <v>173</v>
      </c>
      <c r="H1414" s="325">
        <v>0</v>
      </c>
      <c r="I1414" s="325">
        <v>0</v>
      </c>
      <c r="J1414" s="325">
        <v>0</v>
      </c>
      <c r="K1414" s="325">
        <v>19</v>
      </c>
      <c r="L1414" s="325">
        <v>8</v>
      </c>
      <c r="M1414" s="325">
        <v>27</v>
      </c>
      <c r="N1414" s="325">
        <v>13</v>
      </c>
      <c r="O1414" s="325">
        <v>6</v>
      </c>
    </row>
    <row r="1415" spans="1:15">
      <c r="A1415" s="318" t="s">
        <v>631</v>
      </c>
      <c r="B1415" s="325">
        <v>403</v>
      </c>
      <c r="C1415" s="325">
        <v>917</v>
      </c>
      <c r="D1415" s="325">
        <v>116</v>
      </c>
      <c r="E1415" s="325">
        <v>141</v>
      </c>
      <c r="F1415" s="329">
        <v>36</v>
      </c>
      <c r="G1415" s="329">
        <v>61</v>
      </c>
      <c r="H1415" s="325">
        <v>0</v>
      </c>
      <c r="I1415" s="325">
        <v>0</v>
      </c>
      <c r="J1415" s="325">
        <v>0</v>
      </c>
      <c r="K1415" s="325">
        <v>0</v>
      </c>
      <c r="L1415" s="325">
        <v>0</v>
      </c>
      <c r="M1415" s="325">
        <v>0</v>
      </c>
      <c r="N1415" s="325">
        <v>0</v>
      </c>
      <c r="O1415" s="325">
        <v>0</v>
      </c>
    </row>
    <row r="1416" spans="1:15">
      <c r="A1416" s="318" t="s">
        <v>632</v>
      </c>
      <c r="B1416" s="325">
        <v>46</v>
      </c>
      <c r="C1416" s="325">
        <v>144</v>
      </c>
      <c r="D1416" s="325">
        <v>77</v>
      </c>
      <c r="E1416" s="325">
        <v>134</v>
      </c>
      <c r="F1416" s="329">
        <v>11</v>
      </c>
      <c r="G1416" s="329">
        <v>12</v>
      </c>
      <c r="H1416" s="325">
        <v>0</v>
      </c>
      <c r="I1416" s="325">
        <v>0</v>
      </c>
      <c r="J1416" s="325">
        <v>0</v>
      </c>
      <c r="K1416" s="325">
        <v>0</v>
      </c>
      <c r="L1416" s="325">
        <v>0</v>
      </c>
      <c r="M1416" s="325">
        <v>0</v>
      </c>
      <c r="N1416" s="325">
        <v>0</v>
      </c>
      <c r="O1416" s="325">
        <v>0</v>
      </c>
    </row>
    <row r="1417" spans="1:15">
      <c r="A1417" s="318" t="s">
        <v>633</v>
      </c>
      <c r="B1417" s="325">
        <v>277</v>
      </c>
      <c r="C1417" s="325">
        <v>871</v>
      </c>
      <c r="D1417" s="325">
        <v>74</v>
      </c>
      <c r="E1417" s="325">
        <v>110</v>
      </c>
      <c r="F1417" s="329">
        <v>21</v>
      </c>
      <c r="G1417" s="329">
        <v>56</v>
      </c>
      <c r="H1417" s="325">
        <v>0</v>
      </c>
      <c r="I1417" s="325">
        <v>0</v>
      </c>
      <c r="J1417" s="325">
        <v>0</v>
      </c>
      <c r="K1417" s="325">
        <v>0</v>
      </c>
      <c r="L1417" s="325">
        <v>0</v>
      </c>
      <c r="M1417" s="325">
        <v>0</v>
      </c>
      <c r="N1417" s="325">
        <v>0</v>
      </c>
      <c r="O1417" s="325">
        <v>0</v>
      </c>
    </row>
    <row r="1418" spans="1:15">
      <c r="A1418" s="318" t="s">
        <v>513</v>
      </c>
      <c r="B1418" s="325">
        <v>37</v>
      </c>
      <c r="C1418" s="325">
        <v>83</v>
      </c>
      <c r="D1418" s="325">
        <v>109</v>
      </c>
      <c r="E1418" s="325">
        <v>219</v>
      </c>
      <c r="F1418" s="329">
        <v>10</v>
      </c>
      <c r="G1418" s="329">
        <v>29</v>
      </c>
      <c r="H1418" s="325">
        <v>0</v>
      </c>
      <c r="I1418" s="325">
        <v>0</v>
      </c>
      <c r="J1418" s="325">
        <v>0</v>
      </c>
      <c r="K1418" s="325">
        <v>0</v>
      </c>
      <c r="L1418" s="325">
        <v>0</v>
      </c>
      <c r="M1418" s="325">
        <v>0</v>
      </c>
      <c r="N1418" s="325">
        <v>0</v>
      </c>
      <c r="O1418" s="325">
        <v>0</v>
      </c>
    </row>
    <row r="1419" spans="1:15">
      <c r="A1419" s="318" t="s">
        <v>634</v>
      </c>
      <c r="B1419" s="325">
        <v>88</v>
      </c>
      <c r="C1419" s="325">
        <v>207</v>
      </c>
      <c r="D1419" s="325">
        <v>34</v>
      </c>
      <c r="E1419" s="325">
        <v>37</v>
      </c>
      <c r="F1419" s="329">
        <v>16</v>
      </c>
      <c r="G1419" s="329">
        <v>51</v>
      </c>
      <c r="H1419" s="325">
        <v>0</v>
      </c>
      <c r="I1419" s="325">
        <v>0</v>
      </c>
      <c r="J1419" s="325">
        <v>0</v>
      </c>
      <c r="K1419" s="325">
        <v>0</v>
      </c>
      <c r="L1419" s="325">
        <v>0</v>
      </c>
      <c r="M1419" s="325">
        <v>0</v>
      </c>
      <c r="N1419" s="325">
        <v>0</v>
      </c>
      <c r="O1419" s="325">
        <v>0</v>
      </c>
    </row>
    <row r="1420" spans="1:15">
      <c r="A1420" s="318" t="s">
        <v>635</v>
      </c>
      <c r="B1420" s="325">
        <v>1</v>
      </c>
      <c r="C1420" s="325">
        <v>20</v>
      </c>
      <c r="D1420" s="325">
        <v>5</v>
      </c>
      <c r="E1420" s="325">
        <v>10</v>
      </c>
      <c r="F1420" s="329">
        <v>9</v>
      </c>
      <c r="G1420" s="329">
        <v>33</v>
      </c>
      <c r="H1420" s="325">
        <v>0</v>
      </c>
      <c r="I1420" s="325">
        <v>0</v>
      </c>
      <c r="J1420" s="325">
        <v>0</v>
      </c>
      <c r="K1420" s="325">
        <v>0</v>
      </c>
      <c r="L1420" s="325">
        <v>0</v>
      </c>
      <c r="M1420" s="325">
        <v>0</v>
      </c>
      <c r="N1420" s="325">
        <v>0</v>
      </c>
      <c r="O1420" s="325">
        <v>0</v>
      </c>
    </row>
    <row r="1421" spans="1:15">
      <c r="A1421" s="318" t="s">
        <v>636</v>
      </c>
      <c r="B1421" s="325">
        <v>1</v>
      </c>
      <c r="C1421" s="325">
        <v>2</v>
      </c>
      <c r="D1421" s="325">
        <v>60</v>
      </c>
      <c r="E1421" s="325">
        <v>81</v>
      </c>
      <c r="F1421" s="329">
        <v>10</v>
      </c>
      <c r="G1421" s="329">
        <v>27</v>
      </c>
      <c r="H1421" s="325">
        <v>0</v>
      </c>
      <c r="I1421" s="325">
        <v>0</v>
      </c>
      <c r="J1421" s="325">
        <v>0</v>
      </c>
      <c r="K1421" s="325">
        <v>0</v>
      </c>
      <c r="L1421" s="325">
        <v>0</v>
      </c>
      <c r="M1421" s="325">
        <v>0</v>
      </c>
      <c r="N1421" s="325">
        <v>0</v>
      </c>
      <c r="O1421" s="325">
        <v>0</v>
      </c>
    </row>
    <row r="1422" spans="1:15">
      <c r="A1422" s="319" t="s">
        <v>637</v>
      </c>
      <c r="B1422" s="330">
        <v>176</v>
      </c>
      <c r="C1422" s="330">
        <v>443</v>
      </c>
      <c r="D1422" s="330">
        <v>127</v>
      </c>
      <c r="E1422" s="330">
        <v>226</v>
      </c>
      <c r="F1422" s="331">
        <v>25</v>
      </c>
      <c r="G1422" s="331">
        <v>88</v>
      </c>
      <c r="H1422" s="330">
        <v>0</v>
      </c>
      <c r="I1422" s="330">
        <v>0</v>
      </c>
      <c r="J1422" s="330">
        <v>0</v>
      </c>
      <c r="K1422" s="330">
        <v>0</v>
      </c>
      <c r="L1422" s="330">
        <v>0</v>
      </c>
      <c r="M1422" s="330">
        <v>0</v>
      </c>
      <c r="N1422" s="330">
        <v>0</v>
      </c>
      <c r="O1422" s="330">
        <v>0</v>
      </c>
    </row>
    <row r="1423" spans="1:15">
      <c r="A1423" s="317"/>
      <c r="B1423" s="322"/>
      <c r="C1423" s="322"/>
      <c r="D1423" s="322"/>
      <c r="E1423" s="322"/>
      <c r="F1423" s="322"/>
      <c r="G1423" s="322"/>
      <c r="H1423" s="322"/>
      <c r="I1423" s="322"/>
      <c r="J1423" s="322"/>
      <c r="K1423" s="322"/>
      <c r="L1423" s="322"/>
      <c r="M1423" s="322"/>
      <c r="N1423" s="322"/>
      <c r="O1423" s="322"/>
    </row>
    <row r="1424" spans="1:15">
      <c r="A1424" s="317" t="s">
        <v>638</v>
      </c>
      <c r="B1424" s="316">
        <f>SUM(B1425)</f>
        <v>1389</v>
      </c>
      <c r="C1424" s="316">
        <f t="shared" ref="C1424:O1424" si="142">SUM(C1425)</f>
        <v>2140</v>
      </c>
      <c r="D1424" s="316">
        <f t="shared" si="142"/>
        <v>284</v>
      </c>
      <c r="E1424" s="316">
        <f t="shared" si="142"/>
        <v>801</v>
      </c>
      <c r="F1424" s="316">
        <f t="shared" si="142"/>
        <v>202</v>
      </c>
      <c r="G1424" s="316">
        <f>SUM(G1425)</f>
        <v>430</v>
      </c>
      <c r="H1424" s="316">
        <f t="shared" si="142"/>
        <v>0</v>
      </c>
      <c r="I1424" s="316">
        <f t="shared" si="142"/>
        <v>0</v>
      </c>
      <c r="J1424" s="316">
        <f t="shared" si="142"/>
        <v>0</v>
      </c>
      <c r="K1424" s="316">
        <f t="shared" si="142"/>
        <v>2</v>
      </c>
      <c r="L1424" s="316">
        <f t="shared" si="142"/>
        <v>0</v>
      </c>
      <c r="M1424" s="316">
        <f t="shared" si="142"/>
        <v>5</v>
      </c>
      <c r="N1424" s="316">
        <f t="shared" si="142"/>
        <v>0</v>
      </c>
      <c r="O1424" s="316">
        <f t="shared" si="142"/>
        <v>0</v>
      </c>
    </row>
    <row r="1425" spans="1:15">
      <c r="A1425" s="319" t="s">
        <v>639</v>
      </c>
      <c r="B1425" s="330">
        <v>1389</v>
      </c>
      <c r="C1425" s="330">
        <v>2140</v>
      </c>
      <c r="D1425" s="330">
        <v>284</v>
      </c>
      <c r="E1425" s="330">
        <v>801</v>
      </c>
      <c r="F1425" s="330">
        <v>202</v>
      </c>
      <c r="G1425" s="330">
        <v>430</v>
      </c>
      <c r="H1425" s="330">
        <v>0</v>
      </c>
      <c r="I1425" s="330">
        <v>0</v>
      </c>
      <c r="J1425" s="330">
        <v>0</v>
      </c>
      <c r="K1425" s="330">
        <v>2</v>
      </c>
      <c r="L1425" s="330"/>
      <c r="M1425" s="330">
        <v>5</v>
      </c>
      <c r="N1425" s="330">
        <v>0</v>
      </c>
      <c r="O1425" s="330">
        <v>0</v>
      </c>
    </row>
    <row r="1426" spans="1:15">
      <c r="A1426" s="318"/>
      <c r="B1426" s="325"/>
      <c r="C1426" s="325"/>
      <c r="D1426" s="325"/>
      <c r="E1426" s="325"/>
      <c r="F1426" s="325"/>
      <c r="G1426" s="325"/>
      <c r="H1426" s="325"/>
      <c r="I1426" s="325"/>
      <c r="J1426" s="325"/>
      <c r="K1426" s="325"/>
      <c r="L1426" s="325"/>
      <c r="M1426" s="325"/>
      <c r="N1426" s="325"/>
      <c r="O1426" s="325"/>
    </row>
    <row r="1427" spans="1:15">
      <c r="A1427" s="317" t="s">
        <v>640</v>
      </c>
      <c r="B1427" s="322">
        <f t="shared" ref="B1427:O1427" si="143">SUM(B1428:B1433)</f>
        <v>876</v>
      </c>
      <c r="C1427" s="322">
        <f t="shared" si="143"/>
        <v>3662</v>
      </c>
      <c r="D1427" s="316">
        <f t="shared" si="143"/>
        <v>315</v>
      </c>
      <c r="E1427" s="316">
        <f t="shared" si="143"/>
        <v>663</v>
      </c>
      <c r="F1427" s="316">
        <f t="shared" si="143"/>
        <v>246</v>
      </c>
      <c r="G1427" s="322">
        <f t="shared" si="143"/>
        <v>710</v>
      </c>
      <c r="H1427" s="322">
        <f t="shared" si="143"/>
        <v>0</v>
      </c>
      <c r="I1427" s="322">
        <f t="shared" si="143"/>
        <v>0</v>
      </c>
      <c r="J1427" s="322">
        <f t="shared" si="143"/>
        <v>0</v>
      </c>
      <c r="K1427" s="322">
        <f t="shared" si="143"/>
        <v>0</v>
      </c>
      <c r="L1427" s="322">
        <f t="shared" si="143"/>
        <v>0</v>
      </c>
      <c r="M1427" s="322">
        <f t="shared" si="143"/>
        <v>19</v>
      </c>
      <c r="N1427" s="322">
        <f t="shared" si="143"/>
        <v>0</v>
      </c>
      <c r="O1427" s="322">
        <f t="shared" si="143"/>
        <v>4</v>
      </c>
    </row>
    <row r="1428" spans="1:15">
      <c r="A1428" s="318" t="s">
        <v>619</v>
      </c>
      <c r="B1428" s="329">
        <v>161</v>
      </c>
      <c r="C1428" s="329">
        <v>688</v>
      </c>
      <c r="D1428" s="325">
        <v>89</v>
      </c>
      <c r="E1428" s="325">
        <v>162</v>
      </c>
      <c r="F1428" s="325">
        <v>149</v>
      </c>
      <c r="G1428" s="325">
        <v>325</v>
      </c>
      <c r="H1428" s="325">
        <v>0</v>
      </c>
      <c r="I1428" s="325">
        <v>0</v>
      </c>
      <c r="J1428" s="325">
        <v>0</v>
      </c>
      <c r="K1428" s="325">
        <v>0</v>
      </c>
      <c r="L1428" s="325">
        <v>0</v>
      </c>
      <c r="M1428" s="325">
        <v>19</v>
      </c>
      <c r="N1428" s="325">
        <v>0</v>
      </c>
      <c r="O1428" s="325">
        <v>4</v>
      </c>
    </row>
    <row r="1429" spans="1:15">
      <c r="A1429" s="318" t="s">
        <v>641</v>
      </c>
      <c r="B1429" s="329">
        <v>299</v>
      </c>
      <c r="C1429" s="329">
        <v>1228</v>
      </c>
      <c r="D1429" s="325">
        <v>80</v>
      </c>
      <c r="E1429" s="325">
        <v>214</v>
      </c>
      <c r="F1429" s="329">
        <v>35</v>
      </c>
      <c r="G1429" s="329">
        <v>142</v>
      </c>
      <c r="H1429" s="325">
        <v>0</v>
      </c>
      <c r="I1429" s="325">
        <v>0</v>
      </c>
      <c r="J1429" s="325">
        <v>0</v>
      </c>
      <c r="K1429" s="325">
        <v>0</v>
      </c>
      <c r="L1429" s="325">
        <v>0</v>
      </c>
      <c r="M1429" s="325">
        <v>0</v>
      </c>
      <c r="N1429" s="325">
        <v>0</v>
      </c>
      <c r="O1429" s="325">
        <v>0</v>
      </c>
    </row>
    <row r="1430" spans="1:15">
      <c r="A1430" s="318" t="s">
        <v>642</v>
      </c>
      <c r="B1430" s="329">
        <v>37</v>
      </c>
      <c r="C1430" s="329">
        <v>183</v>
      </c>
      <c r="D1430" s="325">
        <v>8</v>
      </c>
      <c r="E1430" s="325">
        <v>17</v>
      </c>
      <c r="F1430" s="329">
        <v>2</v>
      </c>
      <c r="G1430" s="329">
        <v>18</v>
      </c>
      <c r="H1430" s="325">
        <v>0</v>
      </c>
      <c r="I1430" s="325">
        <v>0</v>
      </c>
      <c r="J1430" s="325">
        <v>0</v>
      </c>
      <c r="K1430" s="325">
        <v>0</v>
      </c>
      <c r="L1430" s="325">
        <v>0</v>
      </c>
      <c r="M1430" s="325">
        <v>0</v>
      </c>
      <c r="N1430" s="325">
        <v>0</v>
      </c>
      <c r="O1430" s="325">
        <v>0</v>
      </c>
    </row>
    <row r="1431" spans="1:15">
      <c r="A1431" s="318" t="s">
        <v>485</v>
      </c>
      <c r="B1431" s="329">
        <v>135</v>
      </c>
      <c r="C1431" s="329">
        <v>573</v>
      </c>
      <c r="D1431" s="325">
        <v>32</v>
      </c>
      <c r="E1431" s="325">
        <v>43</v>
      </c>
      <c r="F1431" s="329">
        <v>29</v>
      </c>
      <c r="G1431" s="329">
        <v>115</v>
      </c>
      <c r="H1431" s="325">
        <v>0</v>
      </c>
      <c r="I1431" s="325">
        <v>0</v>
      </c>
      <c r="J1431" s="325">
        <v>0</v>
      </c>
      <c r="K1431" s="325">
        <v>0</v>
      </c>
      <c r="L1431" s="325">
        <v>0</v>
      </c>
      <c r="M1431" s="325">
        <v>0</v>
      </c>
      <c r="N1431" s="325">
        <v>0</v>
      </c>
      <c r="O1431" s="325">
        <v>0</v>
      </c>
    </row>
    <row r="1432" spans="1:15">
      <c r="A1432" s="318" t="s">
        <v>643</v>
      </c>
      <c r="B1432" s="329">
        <v>161</v>
      </c>
      <c r="C1432" s="329">
        <v>688</v>
      </c>
      <c r="D1432" s="325">
        <v>59</v>
      </c>
      <c r="E1432" s="325">
        <v>162</v>
      </c>
      <c r="F1432" s="329">
        <v>22</v>
      </c>
      <c r="G1432" s="329">
        <v>70</v>
      </c>
      <c r="H1432" s="325">
        <v>0</v>
      </c>
      <c r="I1432" s="325">
        <v>0</v>
      </c>
      <c r="J1432" s="325">
        <v>0</v>
      </c>
      <c r="K1432" s="325">
        <v>0</v>
      </c>
      <c r="L1432" s="325">
        <v>0</v>
      </c>
      <c r="M1432" s="325">
        <v>0</v>
      </c>
      <c r="N1432" s="325">
        <v>0</v>
      </c>
      <c r="O1432" s="325">
        <v>0</v>
      </c>
    </row>
    <row r="1433" spans="1:15">
      <c r="A1433" s="326" t="s">
        <v>517</v>
      </c>
      <c r="B1433" s="332">
        <v>83</v>
      </c>
      <c r="C1433" s="332">
        <v>302</v>
      </c>
      <c r="D1433" s="333">
        <v>47</v>
      </c>
      <c r="E1433" s="333">
        <v>65</v>
      </c>
      <c r="F1433" s="332">
        <v>9</v>
      </c>
      <c r="G1433" s="332">
        <v>40</v>
      </c>
      <c r="H1433" s="333">
        <v>0</v>
      </c>
      <c r="I1433" s="333">
        <v>0</v>
      </c>
      <c r="J1433" s="333">
        <v>0</v>
      </c>
      <c r="K1433" s="333">
        <v>0</v>
      </c>
      <c r="L1433" s="333">
        <v>0</v>
      </c>
      <c r="M1433" s="333">
        <v>0</v>
      </c>
      <c r="N1433" s="333">
        <v>0</v>
      </c>
      <c r="O1433" s="333">
        <v>0</v>
      </c>
    </row>
    <row r="1434" spans="1:15">
      <c r="A1434" s="232" t="s">
        <v>352</v>
      </c>
      <c r="B1434" s="327"/>
      <c r="C1434" s="327"/>
      <c r="D1434" s="328"/>
      <c r="E1434" s="328"/>
      <c r="F1434" s="788"/>
      <c r="G1434" s="788"/>
    </row>
    <row r="1435" spans="1:15">
      <c r="A1435" s="297" t="s">
        <v>644</v>
      </c>
      <c r="B1435" s="327"/>
      <c r="C1435" s="327"/>
      <c r="D1435" s="327"/>
      <c r="E1435" s="327"/>
      <c r="F1435" s="327"/>
      <c r="G1435" s="327"/>
      <c r="J1435" s="327"/>
      <c r="K1435" s="327"/>
      <c r="L1435" s="327"/>
      <c r="M1435" s="327"/>
      <c r="N1435" s="327"/>
      <c r="O1435" s="327"/>
    </row>
    <row r="1439" spans="1:15" ht="21">
      <c r="A1439" s="779" t="s">
        <v>830</v>
      </c>
      <c r="B1439" s="779"/>
      <c r="C1439" s="779"/>
      <c r="D1439" s="779"/>
      <c r="E1439" s="779"/>
      <c r="F1439" s="779"/>
      <c r="G1439" s="779"/>
      <c r="H1439" s="779"/>
      <c r="I1439" s="779"/>
      <c r="J1439" s="779"/>
      <c r="K1439" s="779"/>
      <c r="L1439" s="779"/>
      <c r="M1439" s="779"/>
      <c r="N1439" s="779"/>
      <c r="O1439" s="779"/>
    </row>
    <row r="1440" spans="1:15">
      <c r="A1440" s="782" t="s">
        <v>829</v>
      </c>
      <c r="B1440" s="782"/>
      <c r="C1440" s="782"/>
      <c r="D1440" s="782"/>
      <c r="E1440" s="782"/>
      <c r="F1440" s="782"/>
      <c r="G1440" s="782"/>
      <c r="H1440" s="782"/>
      <c r="I1440" s="782"/>
      <c r="J1440" s="782"/>
      <c r="K1440" s="782"/>
      <c r="L1440" s="782"/>
      <c r="M1440" s="782"/>
      <c r="N1440" s="782"/>
      <c r="O1440" s="782"/>
    </row>
    <row r="1441" spans="1:15">
      <c r="A1441" s="789" t="s">
        <v>332</v>
      </c>
      <c r="B1441" s="791" t="s">
        <v>333</v>
      </c>
      <c r="C1441" s="792"/>
      <c r="D1441" s="793" t="s">
        <v>334</v>
      </c>
      <c r="E1441" s="794"/>
      <c r="F1441" s="793" t="s">
        <v>335</v>
      </c>
      <c r="G1441" s="794"/>
      <c r="H1441" s="793" t="s">
        <v>448</v>
      </c>
      <c r="I1441" s="794"/>
      <c r="J1441" s="793" t="s">
        <v>337</v>
      </c>
      <c r="K1441" s="794"/>
      <c r="L1441" s="793" t="s">
        <v>338</v>
      </c>
      <c r="M1441" s="794"/>
      <c r="N1441" s="793" t="s">
        <v>339</v>
      </c>
      <c r="O1441" s="795"/>
    </row>
    <row r="1442" spans="1:15" ht="30">
      <c r="A1442" s="790"/>
      <c r="B1442" s="313" t="s">
        <v>340</v>
      </c>
      <c r="C1442" s="313" t="s">
        <v>341</v>
      </c>
      <c r="D1442" s="313" t="s">
        <v>340</v>
      </c>
      <c r="E1442" s="313" t="s">
        <v>341</v>
      </c>
      <c r="F1442" s="313" t="s">
        <v>340</v>
      </c>
      <c r="G1442" s="313" t="s">
        <v>341</v>
      </c>
      <c r="H1442" s="313" t="s">
        <v>340</v>
      </c>
      <c r="I1442" s="313" t="s">
        <v>341</v>
      </c>
      <c r="J1442" s="313" t="s">
        <v>340</v>
      </c>
      <c r="K1442" s="313" t="s">
        <v>341</v>
      </c>
      <c r="L1442" s="313" t="s">
        <v>340</v>
      </c>
      <c r="M1442" s="314" t="s">
        <v>341</v>
      </c>
      <c r="N1442" s="313" t="s">
        <v>340</v>
      </c>
      <c r="O1442" s="314" t="s">
        <v>341</v>
      </c>
    </row>
    <row r="1443" spans="1:15">
      <c r="A1443" s="315" t="s">
        <v>11</v>
      </c>
      <c r="B1443" s="316">
        <f t="shared" ref="B1443:I1443" si="144">B1444+B1460+B1478+B1494+B1509+B1526+B1541+B1547+B1558+B1568+B1580+B1587+B1597+B1604+B1613+B1628+B1642+B1653+B1664+B1667</f>
        <v>34625</v>
      </c>
      <c r="C1443" s="316">
        <f t="shared" si="144"/>
        <v>76449</v>
      </c>
      <c r="D1443" s="316">
        <f t="shared" si="144"/>
        <v>17687</v>
      </c>
      <c r="E1443" s="316">
        <f t="shared" si="144"/>
        <v>28253</v>
      </c>
      <c r="F1443" s="316">
        <f t="shared" si="144"/>
        <v>4538</v>
      </c>
      <c r="G1443" s="316">
        <f t="shared" si="144"/>
        <v>9879</v>
      </c>
      <c r="H1443" s="316">
        <f t="shared" si="144"/>
        <v>0</v>
      </c>
      <c r="I1443" s="316">
        <f t="shared" si="144"/>
        <v>0</v>
      </c>
      <c r="J1443" s="316">
        <f>J1444+J1460+J1478+J1494+J1509+J1526+J1541+J1547+J1558+J1568+J1580+J1587+J1597+J1604+J1613+J1628+J1642+J1653+J1664+J1667</f>
        <v>0</v>
      </c>
      <c r="K1443" s="316">
        <f>K1444+K1460+K1478+K1494+K1509+K1526+K1541+K1547+K1558+K1568+K1580+K1587+K1597+K1604+K1613+K1628+K1642+K1653+K1664+K1667</f>
        <v>37</v>
      </c>
      <c r="L1443" s="316">
        <f t="shared" ref="L1443:O1443" si="145">L1444+L1460+L1478+L1494+L1509+L1526+L1541+L1547+L1558+L1568+L1580+L1587+L1597+L1604+L1613+L1628+L1642+L1653+L1664+L1667</f>
        <v>67</v>
      </c>
      <c r="M1443" s="316">
        <f t="shared" si="145"/>
        <v>456</v>
      </c>
      <c r="N1443" s="316">
        <f t="shared" si="145"/>
        <v>25</v>
      </c>
      <c r="O1443" s="316">
        <f t="shared" si="145"/>
        <v>37</v>
      </c>
    </row>
    <row r="1444" spans="1:15">
      <c r="A1444" s="317" t="s">
        <v>449</v>
      </c>
      <c r="B1444" s="316">
        <f t="shared" ref="B1444:O1444" si="146">SUM(B1445:B1458)</f>
        <v>1904</v>
      </c>
      <c r="C1444" s="316">
        <f t="shared" si="146"/>
        <v>3093</v>
      </c>
      <c r="D1444" s="316">
        <f t="shared" si="146"/>
        <v>1497</v>
      </c>
      <c r="E1444" s="316">
        <f t="shared" si="146"/>
        <v>1888</v>
      </c>
      <c r="F1444" s="316">
        <f t="shared" si="146"/>
        <v>234</v>
      </c>
      <c r="G1444" s="316">
        <f t="shared" si="146"/>
        <v>407</v>
      </c>
      <c r="H1444" s="316">
        <f t="shared" si="146"/>
        <v>0</v>
      </c>
      <c r="I1444" s="316">
        <f t="shared" si="146"/>
        <v>0</v>
      </c>
      <c r="J1444" s="316">
        <f t="shared" si="146"/>
        <v>0</v>
      </c>
      <c r="K1444" s="316">
        <f t="shared" si="146"/>
        <v>0</v>
      </c>
      <c r="L1444" s="316">
        <f t="shared" si="146"/>
        <v>15</v>
      </c>
      <c r="M1444" s="316">
        <f t="shared" si="146"/>
        <v>38</v>
      </c>
      <c r="N1444" s="316">
        <f t="shared" si="146"/>
        <v>2</v>
      </c>
      <c r="O1444" s="316">
        <f t="shared" si="146"/>
        <v>1</v>
      </c>
    </row>
    <row r="1445" spans="1:15">
      <c r="A1445" s="318" t="s">
        <v>450</v>
      </c>
      <c r="B1445" s="325">
        <v>32</v>
      </c>
      <c r="C1445" s="325">
        <v>74</v>
      </c>
      <c r="D1445" s="325">
        <v>1</v>
      </c>
      <c r="E1445" s="325">
        <v>1</v>
      </c>
      <c r="F1445" s="329">
        <v>10</v>
      </c>
      <c r="G1445" s="329">
        <v>15</v>
      </c>
      <c r="H1445" s="325">
        <v>0</v>
      </c>
      <c r="I1445" s="325">
        <v>0</v>
      </c>
      <c r="J1445" s="325">
        <v>0</v>
      </c>
      <c r="K1445" s="325">
        <v>0</v>
      </c>
      <c r="L1445" s="325">
        <v>0</v>
      </c>
      <c r="M1445" s="325">
        <v>0</v>
      </c>
      <c r="N1445" s="325">
        <v>0</v>
      </c>
      <c r="O1445" s="325">
        <v>0</v>
      </c>
    </row>
    <row r="1446" spans="1:15">
      <c r="A1446" s="318" t="s">
        <v>451</v>
      </c>
      <c r="B1446" s="325">
        <v>23</v>
      </c>
      <c r="C1446" s="325">
        <v>57</v>
      </c>
      <c r="D1446" s="325">
        <v>5</v>
      </c>
      <c r="E1446" s="325">
        <v>7</v>
      </c>
      <c r="F1446" s="329">
        <v>6</v>
      </c>
      <c r="G1446" s="329">
        <v>15</v>
      </c>
      <c r="H1446" s="325">
        <v>0</v>
      </c>
      <c r="I1446" s="325">
        <v>0</v>
      </c>
      <c r="J1446" s="325">
        <v>0</v>
      </c>
      <c r="K1446" s="325">
        <v>0</v>
      </c>
      <c r="L1446" s="325">
        <v>0</v>
      </c>
      <c r="M1446" s="325">
        <v>0</v>
      </c>
      <c r="N1446" s="325">
        <v>0</v>
      </c>
      <c r="O1446" s="325">
        <v>0</v>
      </c>
    </row>
    <row r="1447" spans="1:15">
      <c r="A1447" s="318" t="s">
        <v>452</v>
      </c>
      <c r="B1447" s="325">
        <v>14</v>
      </c>
      <c r="C1447" s="325">
        <v>25</v>
      </c>
      <c r="D1447" s="325">
        <v>4</v>
      </c>
      <c r="E1447" s="325">
        <v>15</v>
      </c>
      <c r="F1447" s="329">
        <v>0</v>
      </c>
      <c r="G1447" s="329">
        <v>0</v>
      </c>
      <c r="H1447" s="325">
        <v>0</v>
      </c>
      <c r="I1447" s="325">
        <v>0</v>
      </c>
      <c r="J1447" s="325">
        <v>0</v>
      </c>
      <c r="K1447" s="325">
        <v>0</v>
      </c>
      <c r="L1447" s="325">
        <v>0</v>
      </c>
      <c r="M1447" s="325">
        <v>0</v>
      </c>
      <c r="N1447" s="325">
        <v>0</v>
      </c>
      <c r="O1447" s="325">
        <v>0</v>
      </c>
    </row>
    <row r="1448" spans="1:15">
      <c r="A1448" s="318" t="s">
        <v>453</v>
      </c>
      <c r="B1448" s="325">
        <v>245</v>
      </c>
      <c r="C1448" s="325">
        <v>407</v>
      </c>
      <c r="D1448" s="325">
        <v>86</v>
      </c>
      <c r="E1448" s="325">
        <v>171</v>
      </c>
      <c r="F1448" s="329">
        <v>23</v>
      </c>
      <c r="G1448" s="329">
        <v>52</v>
      </c>
      <c r="H1448" s="325">
        <v>0</v>
      </c>
      <c r="I1448" s="325">
        <v>0</v>
      </c>
      <c r="J1448" s="325">
        <v>0</v>
      </c>
      <c r="K1448" s="325">
        <v>0</v>
      </c>
      <c r="L1448" s="325">
        <v>0</v>
      </c>
      <c r="M1448" s="325">
        <v>0</v>
      </c>
      <c r="N1448" s="325">
        <v>0</v>
      </c>
      <c r="O1448" s="325">
        <v>0</v>
      </c>
    </row>
    <row r="1449" spans="1:15">
      <c r="A1449" s="318" t="s">
        <v>454</v>
      </c>
      <c r="B1449" s="325">
        <v>367</v>
      </c>
      <c r="C1449" s="325">
        <v>417</v>
      </c>
      <c r="D1449" s="325">
        <v>336</v>
      </c>
      <c r="E1449" s="325">
        <v>350</v>
      </c>
      <c r="F1449" s="329">
        <v>106</v>
      </c>
      <c r="G1449" s="329">
        <v>186</v>
      </c>
      <c r="H1449" s="325">
        <v>0</v>
      </c>
      <c r="I1449" s="325">
        <v>0</v>
      </c>
      <c r="J1449" s="325">
        <v>0</v>
      </c>
      <c r="K1449" s="325">
        <v>0</v>
      </c>
      <c r="L1449" s="325">
        <v>6</v>
      </c>
      <c r="M1449" s="325">
        <v>5</v>
      </c>
      <c r="N1449" s="325">
        <v>0</v>
      </c>
      <c r="O1449" s="325">
        <v>0</v>
      </c>
    </row>
    <row r="1450" spans="1:15">
      <c r="A1450" s="318" t="s">
        <v>455</v>
      </c>
      <c r="B1450" s="325">
        <v>96</v>
      </c>
      <c r="C1450" s="325">
        <v>326</v>
      </c>
      <c r="D1450" s="325">
        <v>40</v>
      </c>
      <c r="E1450" s="325">
        <v>116</v>
      </c>
      <c r="F1450" s="329">
        <v>17</v>
      </c>
      <c r="G1450" s="329">
        <v>25</v>
      </c>
      <c r="H1450" s="325">
        <v>0</v>
      </c>
      <c r="I1450" s="325">
        <v>0</v>
      </c>
      <c r="J1450" s="325">
        <v>0</v>
      </c>
      <c r="K1450" s="325">
        <v>0</v>
      </c>
      <c r="L1450" s="325">
        <v>0</v>
      </c>
      <c r="M1450" s="325">
        <v>0</v>
      </c>
      <c r="N1450" s="325">
        <v>0</v>
      </c>
      <c r="O1450" s="325">
        <v>0</v>
      </c>
    </row>
    <row r="1451" spans="1:15">
      <c r="A1451" s="318" t="s">
        <v>456</v>
      </c>
      <c r="B1451" s="325">
        <v>46</v>
      </c>
      <c r="C1451" s="325">
        <v>115</v>
      </c>
      <c r="D1451" s="325">
        <v>20</v>
      </c>
      <c r="E1451" s="325">
        <v>40</v>
      </c>
      <c r="F1451" s="329">
        <v>3</v>
      </c>
      <c r="G1451" s="329">
        <v>10</v>
      </c>
      <c r="H1451" s="325">
        <v>0</v>
      </c>
      <c r="I1451" s="325">
        <v>0</v>
      </c>
      <c r="J1451" s="325">
        <v>0</v>
      </c>
      <c r="K1451" s="325">
        <v>0</v>
      </c>
      <c r="L1451" s="325">
        <v>0</v>
      </c>
      <c r="M1451" s="325">
        <v>0</v>
      </c>
      <c r="N1451" s="325">
        <v>0</v>
      </c>
      <c r="O1451" s="325">
        <v>0</v>
      </c>
    </row>
    <row r="1452" spans="1:15">
      <c r="A1452" s="318" t="s">
        <v>457</v>
      </c>
      <c r="B1452" s="325">
        <v>959</v>
      </c>
      <c r="C1452" s="325">
        <v>1476</v>
      </c>
      <c r="D1452" s="325">
        <v>448</v>
      </c>
      <c r="E1452" s="325">
        <v>601</v>
      </c>
      <c r="F1452" s="329">
        <v>24</v>
      </c>
      <c r="G1452" s="329">
        <v>36</v>
      </c>
      <c r="H1452" s="325">
        <v>0</v>
      </c>
      <c r="I1452" s="325">
        <v>0</v>
      </c>
      <c r="J1452" s="325">
        <v>0</v>
      </c>
      <c r="K1452" s="325">
        <v>0</v>
      </c>
      <c r="L1452" s="325">
        <v>9</v>
      </c>
      <c r="M1452" s="325">
        <v>29</v>
      </c>
      <c r="N1452" s="325">
        <v>2</v>
      </c>
      <c r="O1452" s="325">
        <v>1</v>
      </c>
    </row>
    <row r="1453" spans="1:15">
      <c r="A1453" s="318" t="s">
        <v>458</v>
      </c>
      <c r="B1453" s="325">
        <v>1</v>
      </c>
      <c r="C1453" s="325">
        <v>9</v>
      </c>
      <c r="D1453" s="325">
        <v>1</v>
      </c>
      <c r="E1453" s="325">
        <v>4</v>
      </c>
      <c r="F1453" s="329">
        <v>0</v>
      </c>
      <c r="G1453" s="329">
        <v>0</v>
      </c>
      <c r="H1453" s="325">
        <v>0</v>
      </c>
      <c r="I1453" s="325">
        <v>0</v>
      </c>
      <c r="J1453" s="325">
        <v>0</v>
      </c>
      <c r="K1453" s="325">
        <v>0</v>
      </c>
      <c r="L1453" s="325">
        <v>0</v>
      </c>
      <c r="M1453" s="325">
        <v>4</v>
      </c>
      <c r="N1453" s="325">
        <v>0</v>
      </c>
      <c r="O1453" s="325">
        <v>0</v>
      </c>
    </row>
    <row r="1454" spans="1:15">
      <c r="A1454" s="318" t="s">
        <v>459</v>
      </c>
      <c r="B1454" s="325">
        <v>34</v>
      </c>
      <c r="C1454" s="325">
        <v>39</v>
      </c>
      <c r="D1454" s="325">
        <v>187</v>
      </c>
      <c r="E1454" s="325">
        <v>124</v>
      </c>
      <c r="F1454" s="329">
        <v>19</v>
      </c>
      <c r="G1454" s="329">
        <v>26</v>
      </c>
      <c r="H1454" s="325">
        <v>0</v>
      </c>
      <c r="I1454" s="325">
        <v>0</v>
      </c>
      <c r="J1454" s="325">
        <v>0</v>
      </c>
      <c r="K1454" s="325">
        <v>0</v>
      </c>
      <c r="L1454" s="325">
        <v>0</v>
      </c>
      <c r="M1454" s="325">
        <v>0</v>
      </c>
      <c r="N1454" s="325">
        <v>0</v>
      </c>
      <c r="O1454" s="325">
        <v>0</v>
      </c>
    </row>
    <row r="1455" spans="1:15">
      <c r="A1455" s="318" t="s">
        <v>460</v>
      </c>
      <c r="B1455" s="325">
        <v>29</v>
      </c>
      <c r="C1455" s="325">
        <v>55</v>
      </c>
      <c r="D1455" s="325">
        <v>18</v>
      </c>
      <c r="E1455" s="325">
        <v>19</v>
      </c>
      <c r="F1455" s="329">
        <v>10</v>
      </c>
      <c r="G1455" s="329">
        <v>11</v>
      </c>
      <c r="H1455" s="325">
        <v>0</v>
      </c>
      <c r="I1455" s="325">
        <v>0</v>
      </c>
      <c r="J1455" s="325">
        <v>0</v>
      </c>
      <c r="K1455" s="325">
        <v>0</v>
      </c>
      <c r="L1455" s="325">
        <v>0</v>
      </c>
      <c r="M1455" s="325">
        <v>0</v>
      </c>
      <c r="N1455" s="325">
        <v>0</v>
      </c>
      <c r="O1455" s="325">
        <v>0</v>
      </c>
    </row>
    <row r="1456" spans="1:15">
      <c r="A1456" s="318" t="s">
        <v>461</v>
      </c>
      <c r="B1456" s="325">
        <v>50</v>
      </c>
      <c r="C1456" s="325">
        <v>63</v>
      </c>
      <c r="D1456" s="325">
        <v>63</v>
      </c>
      <c r="E1456" s="325">
        <v>71</v>
      </c>
      <c r="F1456" s="329">
        <v>1</v>
      </c>
      <c r="G1456" s="329">
        <v>7</v>
      </c>
      <c r="H1456" s="325">
        <v>0</v>
      </c>
      <c r="I1456" s="325">
        <v>0</v>
      </c>
      <c r="J1456" s="325">
        <v>0</v>
      </c>
      <c r="K1456" s="325">
        <v>0</v>
      </c>
      <c r="L1456" s="325">
        <v>0</v>
      </c>
      <c r="M1456" s="325">
        <v>0</v>
      </c>
      <c r="N1456" s="325">
        <v>0</v>
      </c>
      <c r="O1456" s="325">
        <v>0</v>
      </c>
    </row>
    <row r="1457" spans="1:15">
      <c r="A1457" s="318" t="s">
        <v>462</v>
      </c>
      <c r="B1457" s="325">
        <v>7</v>
      </c>
      <c r="C1457" s="325">
        <v>28</v>
      </c>
      <c r="D1457" s="325">
        <v>113</v>
      </c>
      <c r="E1457" s="325">
        <v>99</v>
      </c>
      <c r="F1457" s="329">
        <v>3</v>
      </c>
      <c r="G1457" s="329">
        <v>2</v>
      </c>
      <c r="H1457" s="325">
        <v>0</v>
      </c>
      <c r="I1457" s="325">
        <v>0</v>
      </c>
      <c r="J1457" s="325">
        <v>0</v>
      </c>
      <c r="K1457" s="325">
        <v>0</v>
      </c>
      <c r="L1457" s="325">
        <v>0</v>
      </c>
      <c r="M1457" s="325">
        <v>0</v>
      </c>
      <c r="N1457" s="325">
        <v>0</v>
      </c>
      <c r="O1457" s="325">
        <v>0</v>
      </c>
    </row>
    <row r="1458" spans="1:15">
      <c r="A1458" s="319" t="s">
        <v>463</v>
      </c>
      <c r="B1458" s="330">
        <v>1</v>
      </c>
      <c r="C1458" s="330">
        <v>2</v>
      </c>
      <c r="D1458" s="330">
        <v>175</v>
      </c>
      <c r="E1458" s="330">
        <v>270</v>
      </c>
      <c r="F1458" s="331">
        <v>12</v>
      </c>
      <c r="G1458" s="331">
        <v>22</v>
      </c>
      <c r="H1458" s="330">
        <v>0</v>
      </c>
      <c r="I1458" s="330">
        <v>0</v>
      </c>
      <c r="J1458" s="330">
        <v>0</v>
      </c>
      <c r="K1458" s="330">
        <v>0</v>
      </c>
      <c r="L1458" s="330">
        <v>0</v>
      </c>
      <c r="M1458" s="330">
        <v>0</v>
      </c>
      <c r="N1458" s="330">
        <v>0</v>
      </c>
      <c r="O1458" s="330">
        <v>0</v>
      </c>
    </row>
    <row r="1459" spans="1:15">
      <c r="A1459" s="318"/>
      <c r="B1459" s="320"/>
      <c r="C1459" s="320"/>
      <c r="D1459" s="320"/>
      <c r="E1459" s="320"/>
      <c r="F1459" s="320"/>
      <c r="G1459" s="320"/>
      <c r="H1459" s="320"/>
      <c r="I1459" s="320"/>
      <c r="L1459" s="320"/>
      <c r="M1459" s="320"/>
      <c r="N1459" s="320"/>
      <c r="O1459" s="320"/>
    </row>
    <row r="1460" spans="1:15">
      <c r="A1460" s="317" t="s">
        <v>464</v>
      </c>
      <c r="B1460" s="316">
        <f>B1461+B1462+B1463+B1464+B1465+B1466+B1467+B1468+B1469+B1470+B1471+B1472+B1473+B1474+B1475+B1476</f>
        <v>3600</v>
      </c>
      <c r="C1460" s="316">
        <f t="shared" ref="C1460:O1460" si="147">SUM(C1461:C1476)</f>
        <v>7525</v>
      </c>
      <c r="D1460" s="316">
        <f t="shared" si="147"/>
        <v>2290</v>
      </c>
      <c r="E1460" s="316">
        <f t="shared" si="147"/>
        <v>3224</v>
      </c>
      <c r="F1460" s="321">
        <f t="shared" si="147"/>
        <v>444</v>
      </c>
      <c r="G1460" s="321">
        <f t="shared" si="147"/>
        <v>810</v>
      </c>
      <c r="H1460" s="316">
        <f t="shared" si="147"/>
        <v>0</v>
      </c>
      <c r="I1460" s="316">
        <f t="shared" si="147"/>
        <v>0</v>
      </c>
      <c r="J1460" s="316">
        <f t="shared" si="147"/>
        <v>0</v>
      </c>
      <c r="K1460" s="316">
        <f t="shared" si="147"/>
        <v>2</v>
      </c>
      <c r="L1460" s="316">
        <f t="shared" si="147"/>
        <v>14</v>
      </c>
      <c r="M1460" s="316">
        <f t="shared" si="147"/>
        <v>100</v>
      </c>
      <c r="N1460" s="316">
        <f t="shared" si="147"/>
        <v>6</v>
      </c>
      <c r="O1460" s="316">
        <f t="shared" si="147"/>
        <v>9</v>
      </c>
    </row>
    <row r="1461" spans="1:15">
      <c r="A1461" s="318" t="s">
        <v>465</v>
      </c>
      <c r="B1461" s="325">
        <v>0</v>
      </c>
      <c r="C1461" s="325">
        <v>0</v>
      </c>
      <c r="D1461" s="325">
        <v>0</v>
      </c>
      <c r="E1461" s="325">
        <v>0</v>
      </c>
      <c r="F1461" s="325">
        <v>0</v>
      </c>
      <c r="G1461" s="325">
        <v>0</v>
      </c>
      <c r="H1461" s="325">
        <v>0</v>
      </c>
      <c r="I1461" s="325">
        <v>0</v>
      </c>
      <c r="J1461" s="325">
        <v>0</v>
      </c>
      <c r="K1461" s="325">
        <v>0</v>
      </c>
      <c r="L1461" s="325">
        <v>0</v>
      </c>
      <c r="M1461" s="325">
        <v>0</v>
      </c>
      <c r="N1461" s="325">
        <v>0</v>
      </c>
      <c r="O1461" s="325">
        <v>0</v>
      </c>
    </row>
    <row r="1462" spans="1:15">
      <c r="A1462" s="318" t="s">
        <v>466</v>
      </c>
      <c r="B1462" s="325">
        <v>393</v>
      </c>
      <c r="C1462" s="325">
        <v>840</v>
      </c>
      <c r="D1462" s="325">
        <v>222</v>
      </c>
      <c r="E1462" s="325">
        <v>289</v>
      </c>
      <c r="F1462" s="325">
        <v>19</v>
      </c>
      <c r="G1462" s="325">
        <v>49</v>
      </c>
      <c r="H1462" s="325">
        <v>0</v>
      </c>
      <c r="I1462" s="325">
        <v>0</v>
      </c>
      <c r="J1462" s="325">
        <v>0</v>
      </c>
      <c r="K1462" s="325">
        <v>1</v>
      </c>
      <c r="L1462" s="325">
        <v>1</v>
      </c>
      <c r="M1462" s="325">
        <v>30</v>
      </c>
      <c r="N1462" s="325">
        <v>0</v>
      </c>
      <c r="O1462" s="325">
        <v>0</v>
      </c>
    </row>
    <row r="1463" spans="1:15">
      <c r="A1463" s="318" t="s">
        <v>467</v>
      </c>
      <c r="B1463" s="325">
        <v>0</v>
      </c>
      <c r="C1463" s="325">
        <v>0</v>
      </c>
      <c r="D1463" s="325">
        <v>14</v>
      </c>
      <c r="E1463" s="325">
        <v>74</v>
      </c>
      <c r="F1463" s="325">
        <v>0</v>
      </c>
      <c r="G1463" s="325">
        <v>1</v>
      </c>
      <c r="H1463" s="325">
        <v>0</v>
      </c>
      <c r="I1463" s="325">
        <v>0</v>
      </c>
      <c r="J1463" s="325">
        <v>0</v>
      </c>
      <c r="K1463" s="325">
        <v>0</v>
      </c>
      <c r="L1463" s="325">
        <v>0</v>
      </c>
      <c r="M1463" s="325">
        <v>0</v>
      </c>
      <c r="N1463" s="325">
        <v>0</v>
      </c>
      <c r="O1463" s="325">
        <v>0</v>
      </c>
    </row>
    <row r="1464" spans="1:15">
      <c r="A1464" s="318" t="s">
        <v>468</v>
      </c>
      <c r="B1464" s="325">
        <v>8</v>
      </c>
      <c r="C1464" s="325">
        <v>24</v>
      </c>
      <c r="D1464" s="325">
        <v>49</v>
      </c>
      <c r="E1464" s="325">
        <v>56</v>
      </c>
      <c r="F1464" s="329">
        <v>0</v>
      </c>
      <c r="G1464" s="329">
        <v>0</v>
      </c>
      <c r="H1464" s="325">
        <v>0</v>
      </c>
      <c r="I1464" s="325">
        <v>0</v>
      </c>
      <c r="J1464" s="325">
        <v>0</v>
      </c>
      <c r="K1464" s="325">
        <v>0</v>
      </c>
      <c r="L1464" s="325">
        <v>0</v>
      </c>
      <c r="M1464" s="325">
        <v>0</v>
      </c>
      <c r="N1464" s="325">
        <v>0</v>
      </c>
      <c r="O1464" s="325">
        <v>0</v>
      </c>
    </row>
    <row r="1465" spans="1:15">
      <c r="A1465" s="318" t="s">
        <v>469</v>
      </c>
      <c r="B1465" s="325">
        <v>53</v>
      </c>
      <c r="C1465" s="325">
        <v>67</v>
      </c>
      <c r="D1465" s="325">
        <v>27</v>
      </c>
      <c r="E1465" s="325">
        <v>21</v>
      </c>
      <c r="F1465" s="329">
        <v>7</v>
      </c>
      <c r="G1465" s="329">
        <v>10</v>
      </c>
      <c r="H1465" s="325">
        <v>0</v>
      </c>
      <c r="I1465" s="325">
        <v>0</v>
      </c>
      <c r="J1465" s="325">
        <v>0</v>
      </c>
      <c r="K1465" s="325">
        <v>1</v>
      </c>
      <c r="L1465" s="325">
        <v>0</v>
      </c>
      <c r="M1465" s="325">
        <v>0</v>
      </c>
      <c r="N1465" s="325">
        <v>0</v>
      </c>
      <c r="O1465" s="325">
        <v>0</v>
      </c>
    </row>
    <row r="1466" spans="1:15">
      <c r="A1466" s="318" t="s">
        <v>470</v>
      </c>
      <c r="B1466" s="325">
        <v>1</v>
      </c>
      <c r="C1466" s="325">
        <v>1</v>
      </c>
      <c r="D1466" s="325">
        <v>119</v>
      </c>
      <c r="E1466" s="325">
        <v>121</v>
      </c>
      <c r="F1466" s="329">
        <v>37</v>
      </c>
      <c r="G1466" s="329">
        <v>36</v>
      </c>
      <c r="H1466" s="325">
        <v>0</v>
      </c>
      <c r="I1466" s="325">
        <v>0</v>
      </c>
      <c r="J1466" s="325">
        <v>0</v>
      </c>
      <c r="K1466" s="325">
        <v>0</v>
      </c>
      <c r="L1466" s="325">
        <v>0</v>
      </c>
      <c r="M1466" s="325">
        <v>0</v>
      </c>
      <c r="N1466" s="325">
        <v>0</v>
      </c>
      <c r="O1466" s="325">
        <v>0</v>
      </c>
    </row>
    <row r="1467" spans="1:15">
      <c r="A1467" s="318" t="s">
        <v>471</v>
      </c>
      <c r="B1467" s="325">
        <v>3</v>
      </c>
      <c r="C1467" s="325">
        <v>3</v>
      </c>
      <c r="D1467" s="325">
        <v>129</v>
      </c>
      <c r="E1467" s="325">
        <v>188</v>
      </c>
      <c r="F1467" s="329">
        <v>23</v>
      </c>
      <c r="G1467" s="329">
        <v>15</v>
      </c>
      <c r="H1467" s="325">
        <v>0</v>
      </c>
      <c r="I1467" s="325">
        <v>0</v>
      </c>
      <c r="J1467" s="325">
        <v>0</v>
      </c>
      <c r="K1467" s="325">
        <v>0</v>
      </c>
      <c r="L1467" s="325">
        <v>0</v>
      </c>
      <c r="M1467" s="325">
        <v>0</v>
      </c>
      <c r="N1467" s="325">
        <v>0</v>
      </c>
      <c r="O1467" s="325">
        <v>0</v>
      </c>
    </row>
    <row r="1468" spans="1:15">
      <c r="A1468" s="318" t="s">
        <v>472</v>
      </c>
      <c r="B1468" s="325">
        <v>473</v>
      </c>
      <c r="C1468" s="325">
        <v>836</v>
      </c>
      <c r="D1468" s="325">
        <v>290</v>
      </c>
      <c r="E1468" s="325">
        <v>386</v>
      </c>
      <c r="F1468" s="329">
        <v>72</v>
      </c>
      <c r="G1468" s="329">
        <v>159</v>
      </c>
      <c r="H1468" s="325">
        <v>0</v>
      </c>
      <c r="I1468" s="325">
        <v>0</v>
      </c>
      <c r="J1468" s="325">
        <v>0</v>
      </c>
      <c r="K1468" s="325">
        <v>0</v>
      </c>
      <c r="L1468" s="325">
        <v>0</v>
      </c>
      <c r="M1468" s="325">
        <v>1</v>
      </c>
      <c r="N1468" s="325">
        <v>0</v>
      </c>
      <c r="O1468" s="325">
        <v>1</v>
      </c>
    </row>
    <row r="1469" spans="1:15">
      <c r="A1469" s="318" t="s">
        <v>473</v>
      </c>
      <c r="B1469" s="325">
        <v>76</v>
      </c>
      <c r="C1469" s="325">
        <v>191</v>
      </c>
      <c r="D1469" s="325">
        <v>43</v>
      </c>
      <c r="E1469" s="325">
        <v>29</v>
      </c>
      <c r="F1469" s="329">
        <v>7</v>
      </c>
      <c r="G1469" s="329">
        <v>16</v>
      </c>
      <c r="H1469" s="325">
        <v>0</v>
      </c>
      <c r="I1469" s="325">
        <v>0</v>
      </c>
      <c r="J1469" s="325">
        <v>0</v>
      </c>
      <c r="K1469" s="325">
        <v>0</v>
      </c>
      <c r="L1469" s="325">
        <v>0</v>
      </c>
      <c r="M1469" s="325">
        <v>0</v>
      </c>
      <c r="N1469" s="325">
        <v>0</v>
      </c>
      <c r="O1469" s="325">
        <v>0</v>
      </c>
    </row>
    <row r="1470" spans="1:15">
      <c r="A1470" s="318" t="s">
        <v>474</v>
      </c>
      <c r="B1470" s="325">
        <v>0</v>
      </c>
      <c r="C1470" s="325">
        <v>0</v>
      </c>
      <c r="D1470" s="325">
        <v>0</v>
      </c>
      <c r="E1470" s="325">
        <v>0</v>
      </c>
      <c r="F1470" s="325">
        <v>0</v>
      </c>
      <c r="G1470" s="325">
        <v>0</v>
      </c>
      <c r="H1470" s="325">
        <v>0</v>
      </c>
      <c r="I1470" s="325">
        <v>0</v>
      </c>
      <c r="J1470" s="325">
        <v>0</v>
      </c>
      <c r="K1470" s="325">
        <v>0</v>
      </c>
      <c r="L1470" s="325">
        <v>0</v>
      </c>
      <c r="M1470" s="325">
        <v>0</v>
      </c>
      <c r="N1470" s="325">
        <v>0</v>
      </c>
      <c r="O1470" s="325">
        <v>0</v>
      </c>
    </row>
    <row r="1471" spans="1:15">
      <c r="A1471" s="318" t="s">
        <v>475</v>
      </c>
      <c r="B1471" s="325">
        <v>2194</v>
      </c>
      <c r="C1471" s="325">
        <v>4599</v>
      </c>
      <c r="D1471" s="325">
        <v>822</v>
      </c>
      <c r="E1471" s="325">
        <v>1309</v>
      </c>
      <c r="F1471" s="329">
        <v>206</v>
      </c>
      <c r="G1471" s="329">
        <v>362</v>
      </c>
      <c r="H1471" s="325">
        <v>0</v>
      </c>
      <c r="I1471" s="325">
        <v>0</v>
      </c>
      <c r="J1471" s="325">
        <v>0</v>
      </c>
      <c r="K1471" s="325">
        <v>0</v>
      </c>
      <c r="L1471" s="325">
        <v>7</v>
      </c>
      <c r="M1471" s="325">
        <v>61</v>
      </c>
      <c r="N1471" s="325">
        <v>6</v>
      </c>
      <c r="O1471" s="325">
        <v>8</v>
      </c>
    </row>
    <row r="1472" spans="1:15">
      <c r="A1472" s="318" t="s">
        <v>476</v>
      </c>
      <c r="B1472" s="325">
        <v>123</v>
      </c>
      <c r="C1472" s="325">
        <v>341</v>
      </c>
      <c r="D1472" s="325">
        <v>130</v>
      </c>
      <c r="E1472" s="325">
        <v>188</v>
      </c>
      <c r="F1472" s="329">
        <v>12</v>
      </c>
      <c r="G1472" s="329">
        <v>35</v>
      </c>
      <c r="H1472" s="325">
        <v>0</v>
      </c>
      <c r="I1472" s="325">
        <v>0</v>
      </c>
      <c r="J1472" s="325">
        <v>0</v>
      </c>
      <c r="K1472" s="325">
        <v>0</v>
      </c>
      <c r="L1472" s="325">
        <v>0</v>
      </c>
      <c r="M1472" s="325">
        <v>0</v>
      </c>
      <c r="N1472" s="325">
        <v>0</v>
      </c>
      <c r="O1472" s="325">
        <v>0</v>
      </c>
    </row>
    <row r="1473" spans="1:15">
      <c r="A1473" s="318" t="s">
        <v>477</v>
      </c>
      <c r="B1473" s="325">
        <v>62</v>
      </c>
      <c r="C1473" s="325">
        <v>92</v>
      </c>
      <c r="D1473" s="325">
        <v>70</v>
      </c>
      <c r="E1473" s="325">
        <v>74</v>
      </c>
      <c r="F1473" s="329">
        <v>17</v>
      </c>
      <c r="G1473" s="329">
        <v>31</v>
      </c>
      <c r="H1473" s="325">
        <v>0</v>
      </c>
      <c r="I1473" s="325">
        <v>0</v>
      </c>
      <c r="J1473" s="325">
        <v>0</v>
      </c>
      <c r="K1473" s="325">
        <v>0</v>
      </c>
      <c r="L1473" s="325">
        <v>0</v>
      </c>
      <c r="M1473" s="325">
        <v>0</v>
      </c>
      <c r="N1473" s="325">
        <v>0</v>
      </c>
      <c r="O1473" s="325">
        <v>0</v>
      </c>
    </row>
    <row r="1474" spans="1:15">
      <c r="A1474" s="318" t="s">
        <v>478</v>
      </c>
      <c r="B1474" s="325">
        <v>142</v>
      </c>
      <c r="C1474" s="325">
        <v>271</v>
      </c>
      <c r="D1474" s="325">
        <v>107</v>
      </c>
      <c r="E1474" s="325">
        <v>159</v>
      </c>
      <c r="F1474" s="329">
        <v>7</v>
      </c>
      <c r="G1474" s="329">
        <v>17</v>
      </c>
      <c r="H1474" s="325">
        <v>0</v>
      </c>
      <c r="I1474" s="325">
        <v>0</v>
      </c>
      <c r="J1474" s="325">
        <v>0</v>
      </c>
      <c r="K1474" s="325">
        <v>0</v>
      </c>
      <c r="L1474" s="325">
        <v>0</v>
      </c>
      <c r="M1474" s="325">
        <v>1</v>
      </c>
      <c r="N1474" s="325">
        <v>0</v>
      </c>
      <c r="O1474" s="325">
        <v>0</v>
      </c>
    </row>
    <row r="1475" spans="1:15">
      <c r="A1475" s="318" t="s">
        <v>479</v>
      </c>
      <c r="B1475" s="325">
        <v>0</v>
      </c>
      <c r="C1475" s="325">
        <v>0</v>
      </c>
      <c r="D1475" s="325">
        <v>0</v>
      </c>
      <c r="E1475" s="325">
        <v>0</v>
      </c>
      <c r="F1475" s="325">
        <v>0</v>
      </c>
      <c r="G1475" s="325">
        <v>0</v>
      </c>
      <c r="H1475" s="325">
        <v>0</v>
      </c>
      <c r="I1475" s="325">
        <v>0</v>
      </c>
      <c r="J1475" s="325">
        <v>0</v>
      </c>
      <c r="K1475" s="325">
        <v>0</v>
      </c>
      <c r="L1475" s="325">
        <v>0</v>
      </c>
      <c r="M1475" s="325">
        <v>0</v>
      </c>
      <c r="N1475" s="325">
        <v>0</v>
      </c>
      <c r="O1475" s="325">
        <v>0</v>
      </c>
    </row>
    <row r="1476" spans="1:15">
      <c r="A1476" s="319" t="s">
        <v>480</v>
      </c>
      <c r="B1476" s="330">
        <v>72</v>
      </c>
      <c r="C1476" s="330">
        <v>260</v>
      </c>
      <c r="D1476" s="330">
        <v>268</v>
      </c>
      <c r="E1476" s="330">
        <v>330</v>
      </c>
      <c r="F1476" s="331">
        <v>37</v>
      </c>
      <c r="G1476" s="331">
        <v>79</v>
      </c>
      <c r="H1476" s="330">
        <v>0</v>
      </c>
      <c r="I1476" s="330">
        <v>0</v>
      </c>
      <c r="J1476" s="330">
        <v>0</v>
      </c>
      <c r="K1476" s="330">
        <v>0</v>
      </c>
      <c r="L1476" s="330">
        <v>6</v>
      </c>
      <c r="M1476" s="330">
        <v>7</v>
      </c>
      <c r="N1476" s="330">
        <v>0</v>
      </c>
      <c r="O1476" s="330">
        <v>0</v>
      </c>
    </row>
    <row r="1477" spans="1:15">
      <c r="A1477" s="317"/>
      <c r="B1477" s="322"/>
      <c r="C1477" s="322"/>
      <c r="D1477" s="322"/>
      <c r="E1477" s="322"/>
      <c r="F1477" s="322"/>
      <c r="G1477" s="322"/>
      <c r="H1477" s="322"/>
      <c r="I1477" s="322"/>
      <c r="J1477" s="216"/>
      <c r="K1477" s="216"/>
      <c r="L1477" s="322"/>
      <c r="M1477" s="322"/>
      <c r="N1477" s="322"/>
      <c r="O1477" s="322"/>
    </row>
    <row r="1478" spans="1:15">
      <c r="A1478" s="317" t="s">
        <v>481</v>
      </c>
      <c r="B1478" s="316">
        <f t="shared" ref="B1478:O1478" si="148">SUM(B1479:B1492)</f>
        <v>1579</v>
      </c>
      <c r="C1478" s="316">
        <f t="shared" si="148"/>
        <v>3134</v>
      </c>
      <c r="D1478" s="316">
        <f t="shared" si="148"/>
        <v>720</v>
      </c>
      <c r="E1478" s="316">
        <f t="shared" si="148"/>
        <v>1048</v>
      </c>
      <c r="F1478" s="321">
        <f t="shared" si="148"/>
        <v>137</v>
      </c>
      <c r="G1478" s="321">
        <f t="shared" si="148"/>
        <v>291</v>
      </c>
      <c r="H1478" s="316">
        <f t="shared" si="148"/>
        <v>0</v>
      </c>
      <c r="I1478" s="316">
        <f t="shared" si="148"/>
        <v>0</v>
      </c>
      <c r="J1478" s="316">
        <f t="shared" si="148"/>
        <v>0</v>
      </c>
      <c r="K1478" s="316">
        <f t="shared" si="148"/>
        <v>0</v>
      </c>
      <c r="L1478" s="316">
        <f t="shared" si="148"/>
        <v>0</v>
      </c>
      <c r="M1478" s="316">
        <f t="shared" si="148"/>
        <v>3</v>
      </c>
      <c r="N1478" s="316">
        <f t="shared" si="148"/>
        <v>0</v>
      </c>
      <c r="O1478" s="316">
        <f t="shared" si="148"/>
        <v>0</v>
      </c>
    </row>
    <row r="1479" spans="1:15">
      <c r="A1479" s="318" t="s">
        <v>482</v>
      </c>
      <c r="B1479" s="325">
        <v>138</v>
      </c>
      <c r="C1479" s="325">
        <v>439</v>
      </c>
      <c r="D1479" s="325">
        <v>141</v>
      </c>
      <c r="E1479" s="325">
        <v>146</v>
      </c>
      <c r="F1479" s="329">
        <v>9</v>
      </c>
      <c r="G1479" s="329">
        <v>29</v>
      </c>
      <c r="H1479" s="325">
        <v>0</v>
      </c>
      <c r="I1479" s="325">
        <v>0</v>
      </c>
      <c r="J1479" s="325">
        <v>0</v>
      </c>
      <c r="K1479" s="325">
        <v>0</v>
      </c>
      <c r="L1479" s="325">
        <v>0</v>
      </c>
      <c r="M1479" s="325">
        <v>0</v>
      </c>
      <c r="N1479" s="325">
        <v>0</v>
      </c>
      <c r="O1479" s="325">
        <v>0</v>
      </c>
    </row>
    <row r="1480" spans="1:15">
      <c r="A1480" s="318" t="s">
        <v>483</v>
      </c>
      <c r="B1480" s="325">
        <v>27</v>
      </c>
      <c r="C1480" s="325">
        <v>66</v>
      </c>
      <c r="D1480" s="325">
        <v>36</v>
      </c>
      <c r="E1480" s="325">
        <v>58</v>
      </c>
      <c r="F1480" s="325">
        <v>0</v>
      </c>
      <c r="G1480" s="325">
        <v>1</v>
      </c>
      <c r="H1480" s="325">
        <v>0</v>
      </c>
      <c r="I1480" s="325">
        <v>0</v>
      </c>
      <c r="J1480" s="325">
        <v>0</v>
      </c>
      <c r="K1480" s="325">
        <v>0</v>
      </c>
      <c r="L1480" s="325">
        <v>0</v>
      </c>
      <c r="M1480" s="325">
        <v>0</v>
      </c>
      <c r="N1480" s="325">
        <v>0</v>
      </c>
      <c r="O1480" s="325">
        <v>0</v>
      </c>
    </row>
    <row r="1481" spans="1:15">
      <c r="A1481" s="318" t="s">
        <v>484</v>
      </c>
      <c r="B1481" s="325">
        <v>30</v>
      </c>
      <c r="C1481" s="325">
        <v>81</v>
      </c>
      <c r="D1481" s="325">
        <v>32</v>
      </c>
      <c r="E1481" s="325">
        <v>47</v>
      </c>
      <c r="F1481" s="325">
        <v>22</v>
      </c>
      <c r="G1481" s="325">
        <v>34</v>
      </c>
      <c r="H1481" s="325">
        <v>0</v>
      </c>
      <c r="I1481" s="325">
        <v>0</v>
      </c>
      <c r="J1481" s="325">
        <v>0</v>
      </c>
      <c r="K1481" s="325">
        <v>0</v>
      </c>
      <c r="L1481" s="325">
        <v>0</v>
      </c>
      <c r="M1481" s="325">
        <v>0</v>
      </c>
      <c r="N1481" s="325">
        <v>0</v>
      </c>
      <c r="O1481" s="325">
        <v>0</v>
      </c>
    </row>
    <row r="1482" spans="1:15">
      <c r="A1482" s="318" t="s">
        <v>485</v>
      </c>
      <c r="B1482" s="325">
        <v>152</v>
      </c>
      <c r="C1482" s="325">
        <v>290</v>
      </c>
      <c r="D1482" s="325">
        <v>18</v>
      </c>
      <c r="E1482" s="325">
        <v>30</v>
      </c>
      <c r="F1482" s="329">
        <v>3</v>
      </c>
      <c r="G1482" s="329">
        <v>4</v>
      </c>
      <c r="H1482" s="325">
        <v>0</v>
      </c>
      <c r="I1482" s="325">
        <v>0</v>
      </c>
      <c r="J1482" s="325">
        <v>0</v>
      </c>
      <c r="K1482" s="325">
        <v>0</v>
      </c>
      <c r="L1482" s="325">
        <v>0</v>
      </c>
      <c r="M1482" s="325">
        <v>0</v>
      </c>
      <c r="N1482" s="325">
        <v>0</v>
      </c>
      <c r="O1482" s="325">
        <v>0</v>
      </c>
    </row>
    <row r="1483" spans="1:15">
      <c r="A1483" s="318" t="s">
        <v>486</v>
      </c>
      <c r="B1483" s="325">
        <v>31</v>
      </c>
      <c r="C1483" s="325">
        <v>31</v>
      </c>
      <c r="D1483" s="325">
        <v>83</v>
      </c>
      <c r="E1483" s="325">
        <v>122</v>
      </c>
      <c r="F1483" s="329">
        <v>3</v>
      </c>
      <c r="G1483" s="329">
        <v>23</v>
      </c>
      <c r="H1483" s="325">
        <v>0</v>
      </c>
      <c r="I1483" s="325">
        <v>0</v>
      </c>
      <c r="J1483" s="325">
        <v>0</v>
      </c>
      <c r="K1483" s="325">
        <v>0</v>
      </c>
      <c r="L1483" s="325">
        <v>0</v>
      </c>
      <c r="M1483" s="325">
        <v>0</v>
      </c>
      <c r="N1483" s="325">
        <v>0</v>
      </c>
      <c r="O1483" s="325">
        <v>0</v>
      </c>
    </row>
    <row r="1484" spans="1:15">
      <c r="A1484" s="318" t="s">
        <v>487</v>
      </c>
      <c r="B1484" s="325">
        <v>29</v>
      </c>
      <c r="C1484" s="325">
        <v>47</v>
      </c>
      <c r="D1484" s="325">
        <v>27</v>
      </c>
      <c r="E1484" s="325">
        <v>21</v>
      </c>
      <c r="F1484" s="329">
        <v>19</v>
      </c>
      <c r="G1484" s="329">
        <v>28</v>
      </c>
      <c r="H1484" s="325">
        <v>0</v>
      </c>
      <c r="I1484" s="325">
        <v>0</v>
      </c>
      <c r="J1484" s="325">
        <v>0</v>
      </c>
      <c r="K1484" s="325">
        <v>0</v>
      </c>
      <c r="L1484" s="325">
        <v>0</v>
      </c>
      <c r="M1484" s="325">
        <v>0</v>
      </c>
      <c r="N1484" s="325">
        <v>0</v>
      </c>
      <c r="O1484" s="325">
        <v>0</v>
      </c>
    </row>
    <row r="1485" spans="1:15">
      <c r="A1485" s="318" t="s">
        <v>488</v>
      </c>
      <c r="B1485" s="325">
        <v>292</v>
      </c>
      <c r="C1485" s="325">
        <v>614</v>
      </c>
      <c r="D1485" s="325">
        <v>43</v>
      </c>
      <c r="E1485" s="325">
        <v>43</v>
      </c>
      <c r="F1485" s="329">
        <v>10</v>
      </c>
      <c r="G1485" s="329">
        <v>20</v>
      </c>
      <c r="H1485" s="325">
        <v>0</v>
      </c>
      <c r="I1485" s="325">
        <v>0</v>
      </c>
      <c r="J1485" s="325">
        <v>0</v>
      </c>
      <c r="K1485" s="325">
        <v>0</v>
      </c>
      <c r="L1485" s="325">
        <v>0</v>
      </c>
      <c r="M1485" s="325">
        <v>1</v>
      </c>
      <c r="N1485" s="325">
        <v>0</v>
      </c>
      <c r="O1485" s="325">
        <v>0</v>
      </c>
    </row>
    <row r="1486" spans="1:15">
      <c r="A1486" s="318" t="s">
        <v>489</v>
      </c>
      <c r="B1486" s="325">
        <v>13</v>
      </c>
      <c r="C1486" s="325">
        <v>16</v>
      </c>
      <c r="D1486" s="325">
        <v>3</v>
      </c>
      <c r="E1486" s="325">
        <v>15</v>
      </c>
      <c r="F1486" s="329">
        <v>0</v>
      </c>
      <c r="G1486" s="329">
        <v>1</v>
      </c>
      <c r="H1486" s="325">
        <v>0</v>
      </c>
      <c r="I1486" s="325">
        <v>0</v>
      </c>
      <c r="J1486" s="325">
        <v>0</v>
      </c>
      <c r="K1486" s="325">
        <v>0</v>
      </c>
      <c r="L1486" s="325">
        <v>0</v>
      </c>
      <c r="M1486" s="325">
        <v>0</v>
      </c>
      <c r="N1486" s="325">
        <v>0</v>
      </c>
      <c r="O1486" s="325">
        <v>0</v>
      </c>
    </row>
    <row r="1487" spans="1:15">
      <c r="A1487" s="318" t="s">
        <v>490</v>
      </c>
      <c r="B1487" s="325">
        <v>6</v>
      </c>
      <c r="C1487" s="325">
        <v>21</v>
      </c>
      <c r="D1487" s="325">
        <v>12</v>
      </c>
      <c r="E1487" s="325">
        <v>14</v>
      </c>
      <c r="F1487" s="329">
        <v>1</v>
      </c>
      <c r="G1487" s="329">
        <v>2</v>
      </c>
      <c r="H1487" s="325">
        <v>0</v>
      </c>
      <c r="I1487" s="325">
        <v>0</v>
      </c>
      <c r="J1487" s="325">
        <v>0</v>
      </c>
      <c r="K1487" s="325">
        <v>0</v>
      </c>
      <c r="L1487" s="325">
        <v>0</v>
      </c>
      <c r="M1487" s="325">
        <v>0</v>
      </c>
      <c r="N1487" s="325">
        <v>0</v>
      </c>
      <c r="O1487" s="325">
        <v>0</v>
      </c>
    </row>
    <row r="1488" spans="1:15">
      <c r="A1488" s="318" t="s">
        <v>491</v>
      </c>
      <c r="B1488" s="325">
        <v>8</v>
      </c>
      <c r="C1488" s="325">
        <v>9</v>
      </c>
      <c r="D1488" s="325">
        <v>36</v>
      </c>
      <c r="E1488" s="325">
        <v>75</v>
      </c>
      <c r="F1488" s="329">
        <v>3</v>
      </c>
      <c r="G1488" s="329">
        <v>4</v>
      </c>
      <c r="H1488" s="325">
        <v>0</v>
      </c>
      <c r="I1488" s="325">
        <v>0</v>
      </c>
      <c r="J1488" s="325">
        <v>0</v>
      </c>
      <c r="K1488" s="325">
        <v>0</v>
      </c>
      <c r="L1488" s="325">
        <v>0</v>
      </c>
      <c r="M1488" s="325">
        <v>0</v>
      </c>
      <c r="N1488" s="325">
        <v>0</v>
      </c>
      <c r="O1488" s="325">
        <v>0</v>
      </c>
    </row>
    <row r="1489" spans="1:15">
      <c r="A1489" s="318" t="s">
        <v>492</v>
      </c>
      <c r="B1489" s="325">
        <v>198</v>
      </c>
      <c r="C1489" s="325">
        <v>432</v>
      </c>
      <c r="D1489" s="325">
        <v>65</v>
      </c>
      <c r="E1489" s="325">
        <v>95</v>
      </c>
      <c r="F1489" s="329">
        <v>13</v>
      </c>
      <c r="G1489" s="329">
        <v>27</v>
      </c>
      <c r="H1489" s="325">
        <v>0</v>
      </c>
      <c r="I1489" s="325">
        <v>0</v>
      </c>
      <c r="J1489" s="325">
        <v>0</v>
      </c>
      <c r="K1489" s="325">
        <v>0</v>
      </c>
      <c r="L1489" s="325">
        <v>0</v>
      </c>
      <c r="M1489" s="325">
        <v>0</v>
      </c>
      <c r="N1489" s="325">
        <v>0</v>
      </c>
      <c r="O1489" s="325">
        <v>0</v>
      </c>
    </row>
    <row r="1490" spans="1:15">
      <c r="A1490" s="318" t="s">
        <v>493</v>
      </c>
      <c r="B1490" s="325">
        <v>63</v>
      </c>
      <c r="C1490" s="325">
        <v>121</v>
      </c>
      <c r="D1490" s="325">
        <v>6</v>
      </c>
      <c r="E1490" s="325">
        <v>12</v>
      </c>
      <c r="F1490" s="329">
        <v>13</v>
      </c>
      <c r="G1490" s="329">
        <v>21</v>
      </c>
      <c r="H1490" s="325">
        <v>0</v>
      </c>
      <c r="I1490" s="325">
        <v>0</v>
      </c>
      <c r="J1490" s="325">
        <v>0</v>
      </c>
      <c r="K1490" s="325">
        <v>0</v>
      </c>
      <c r="L1490" s="325">
        <v>0</v>
      </c>
      <c r="M1490" s="325">
        <v>1</v>
      </c>
      <c r="N1490" s="325">
        <v>0</v>
      </c>
      <c r="O1490" s="325">
        <v>0</v>
      </c>
    </row>
    <row r="1491" spans="1:15">
      <c r="A1491" s="318" t="s">
        <v>494</v>
      </c>
      <c r="B1491" s="325">
        <v>371</v>
      </c>
      <c r="C1491" s="325">
        <v>593</v>
      </c>
      <c r="D1491" s="325">
        <v>107</v>
      </c>
      <c r="E1491" s="325">
        <v>241</v>
      </c>
      <c r="F1491" s="329">
        <v>12</v>
      </c>
      <c r="G1491" s="329">
        <v>40</v>
      </c>
      <c r="H1491" s="325">
        <v>0</v>
      </c>
      <c r="I1491" s="325">
        <v>0</v>
      </c>
      <c r="J1491" s="325">
        <v>0</v>
      </c>
      <c r="K1491" s="325">
        <v>0</v>
      </c>
      <c r="L1491" s="325">
        <v>0</v>
      </c>
      <c r="M1491" s="325">
        <v>1</v>
      </c>
      <c r="N1491" s="325">
        <v>0</v>
      </c>
      <c r="O1491" s="325">
        <v>0</v>
      </c>
    </row>
    <row r="1492" spans="1:15">
      <c r="A1492" s="319" t="s">
        <v>495</v>
      </c>
      <c r="B1492" s="330">
        <v>221</v>
      </c>
      <c r="C1492" s="330">
        <v>374</v>
      </c>
      <c r="D1492" s="330">
        <v>111</v>
      </c>
      <c r="E1492" s="330">
        <v>129</v>
      </c>
      <c r="F1492" s="331">
        <v>29</v>
      </c>
      <c r="G1492" s="331">
        <v>57</v>
      </c>
      <c r="H1492" s="330">
        <v>0</v>
      </c>
      <c r="I1492" s="330">
        <v>0</v>
      </c>
      <c r="J1492" s="330">
        <v>0</v>
      </c>
      <c r="K1492" s="330">
        <v>0</v>
      </c>
      <c r="L1492" s="330">
        <v>0</v>
      </c>
      <c r="M1492" s="330">
        <v>0</v>
      </c>
      <c r="N1492" s="330">
        <v>0</v>
      </c>
      <c r="O1492" s="330">
        <v>0</v>
      </c>
    </row>
    <row r="1493" spans="1:15">
      <c r="A1493" s="317"/>
      <c r="B1493" s="322"/>
      <c r="C1493" s="322"/>
      <c r="D1493" s="322"/>
      <c r="E1493" s="322"/>
      <c r="F1493" s="322"/>
      <c r="G1493" s="322"/>
      <c r="H1493" s="322"/>
      <c r="I1493" s="322"/>
      <c r="J1493" s="216"/>
      <c r="K1493" s="216"/>
      <c r="L1493" s="322"/>
      <c r="M1493" s="322"/>
      <c r="N1493" s="322"/>
      <c r="O1493" s="322"/>
    </row>
    <row r="1494" spans="1:15">
      <c r="A1494" s="317" t="s">
        <v>496</v>
      </c>
      <c r="B1494" s="316">
        <f t="shared" ref="B1494:O1494" si="149">SUM(B1495:B1507)</f>
        <v>1256</v>
      </c>
      <c r="C1494" s="316">
        <f t="shared" si="149"/>
        <v>3214</v>
      </c>
      <c r="D1494" s="316">
        <f t="shared" si="149"/>
        <v>1234</v>
      </c>
      <c r="E1494" s="316">
        <f t="shared" si="149"/>
        <v>1896</v>
      </c>
      <c r="F1494" s="321">
        <f t="shared" si="149"/>
        <v>117</v>
      </c>
      <c r="G1494" s="321">
        <f t="shared" si="149"/>
        <v>325</v>
      </c>
      <c r="H1494" s="316">
        <f t="shared" si="149"/>
        <v>0</v>
      </c>
      <c r="I1494" s="316">
        <f t="shared" si="149"/>
        <v>0</v>
      </c>
      <c r="J1494" s="316">
        <f t="shared" si="149"/>
        <v>0</v>
      </c>
      <c r="K1494" s="316">
        <f t="shared" si="149"/>
        <v>3</v>
      </c>
      <c r="L1494" s="316">
        <f t="shared" si="149"/>
        <v>5</v>
      </c>
      <c r="M1494" s="316">
        <f t="shared" si="149"/>
        <v>31</v>
      </c>
      <c r="N1494" s="316">
        <f t="shared" si="149"/>
        <v>1</v>
      </c>
      <c r="O1494" s="316">
        <f t="shared" si="149"/>
        <v>3</v>
      </c>
    </row>
    <row r="1495" spans="1:15">
      <c r="A1495" s="318" t="s">
        <v>497</v>
      </c>
      <c r="B1495" s="325">
        <v>68</v>
      </c>
      <c r="C1495" s="325">
        <v>227</v>
      </c>
      <c r="D1495" s="325">
        <v>65</v>
      </c>
      <c r="E1495" s="325">
        <v>121</v>
      </c>
      <c r="F1495" s="329">
        <v>6</v>
      </c>
      <c r="G1495" s="329">
        <v>11</v>
      </c>
      <c r="H1495" s="325">
        <v>0</v>
      </c>
      <c r="I1495" s="325">
        <v>0</v>
      </c>
      <c r="J1495" s="325">
        <v>0</v>
      </c>
      <c r="K1495" s="325">
        <v>0</v>
      </c>
      <c r="L1495" s="325">
        <v>0</v>
      </c>
      <c r="M1495" s="325">
        <v>0</v>
      </c>
      <c r="N1495" s="325">
        <v>0</v>
      </c>
      <c r="O1495" s="325">
        <v>0</v>
      </c>
    </row>
    <row r="1496" spans="1:15">
      <c r="A1496" s="318" t="s">
        <v>498</v>
      </c>
      <c r="B1496" s="325">
        <v>18</v>
      </c>
      <c r="C1496" s="325">
        <v>59</v>
      </c>
      <c r="D1496" s="325">
        <v>32</v>
      </c>
      <c r="E1496" s="325">
        <v>32</v>
      </c>
      <c r="F1496" s="329">
        <v>5</v>
      </c>
      <c r="G1496" s="329">
        <v>6</v>
      </c>
      <c r="H1496" s="325">
        <v>0</v>
      </c>
      <c r="I1496" s="325">
        <v>0</v>
      </c>
      <c r="J1496" s="325">
        <v>0</v>
      </c>
      <c r="K1496" s="325">
        <v>0</v>
      </c>
      <c r="L1496" s="325">
        <v>0</v>
      </c>
      <c r="M1496" s="325">
        <v>0</v>
      </c>
      <c r="N1496" s="325">
        <v>0</v>
      </c>
      <c r="O1496" s="325">
        <v>0</v>
      </c>
    </row>
    <row r="1497" spans="1:15">
      <c r="A1497" s="318" t="s">
        <v>499</v>
      </c>
      <c r="B1497" s="325">
        <v>97</v>
      </c>
      <c r="C1497" s="325">
        <v>280</v>
      </c>
      <c r="D1497" s="325">
        <v>119</v>
      </c>
      <c r="E1497" s="325">
        <v>200</v>
      </c>
      <c r="F1497" s="329">
        <v>2</v>
      </c>
      <c r="G1497" s="329">
        <v>10</v>
      </c>
      <c r="H1497" s="325">
        <v>0</v>
      </c>
      <c r="I1497" s="325">
        <v>0</v>
      </c>
      <c r="J1497" s="325">
        <v>0</v>
      </c>
      <c r="K1497" s="325">
        <v>0</v>
      </c>
      <c r="L1497" s="325">
        <v>0</v>
      </c>
      <c r="M1497" s="325">
        <v>0</v>
      </c>
      <c r="N1497" s="325">
        <v>0</v>
      </c>
      <c r="O1497" s="325">
        <v>0</v>
      </c>
    </row>
    <row r="1498" spans="1:15">
      <c r="A1498" s="318" t="s">
        <v>500</v>
      </c>
      <c r="B1498" s="325">
        <v>29</v>
      </c>
      <c r="C1498" s="325">
        <v>64</v>
      </c>
      <c r="D1498" s="325">
        <v>83</v>
      </c>
      <c r="E1498" s="325">
        <v>161</v>
      </c>
      <c r="F1498" s="325">
        <v>0</v>
      </c>
      <c r="G1498" s="325">
        <v>8</v>
      </c>
      <c r="H1498" s="325">
        <v>0</v>
      </c>
      <c r="I1498" s="325">
        <v>0</v>
      </c>
      <c r="J1498" s="325">
        <v>0</v>
      </c>
      <c r="K1498" s="325">
        <v>0</v>
      </c>
      <c r="L1498" s="325">
        <v>0</v>
      </c>
      <c r="M1498" s="325">
        <v>0</v>
      </c>
      <c r="N1498" s="325">
        <v>0</v>
      </c>
      <c r="O1498" s="325">
        <v>0</v>
      </c>
    </row>
    <row r="1499" spans="1:15">
      <c r="A1499" s="318" t="s">
        <v>501</v>
      </c>
      <c r="B1499" s="325">
        <v>89</v>
      </c>
      <c r="C1499" s="325">
        <v>121</v>
      </c>
      <c r="D1499" s="325">
        <v>34</v>
      </c>
      <c r="E1499" s="325">
        <v>34</v>
      </c>
      <c r="F1499" s="325">
        <v>36</v>
      </c>
      <c r="G1499" s="325">
        <v>95</v>
      </c>
      <c r="H1499" s="325">
        <v>0</v>
      </c>
      <c r="I1499" s="325">
        <v>0</v>
      </c>
      <c r="J1499" s="325">
        <v>0</v>
      </c>
      <c r="K1499" s="325">
        <v>0</v>
      </c>
      <c r="L1499" s="325">
        <v>0</v>
      </c>
      <c r="M1499" s="325">
        <v>0</v>
      </c>
      <c r="N1499" s="325">
        <v>0</v>
      </c>
      <c r="O1499" s="325">
        <v>0</v>
      </c>
    </row>
    <row r="1500" spans="1:15">
      <c r="A1500" s="318" t="s">
        <v>502</v>
      </c>
      <c r="B1500" s="325">
        <v>104</v>
      </c>
      <c r="C1500" s="325">
        <v>184</v>
      </c>
      <c r="D1500" s="325">
        <v>59</v>
      </c>
      <c r="E1500" s="325">
        <v>84</v>
      </c>
      <c r="F1500" s="325">
        <v>12</v>
      </c>
      <c r="G1500" s="325">
        <v>36</v>
      </c>
      <c r="H1500" s="325">
        <v>0</v>
      </c>
      <c r="I1500" s="325">
        <v>0</v>
      </c>
      <c r="J1500" s="325">
        <v>0</v>
      </c>
      <c r="K1500" s="325">
        <v>0</v>
      </c>
      <c r="L1500" s="325">
        <v>0</v>
      </c>
      <c r="M1500" s="325">
        <v>0</v>
      </c>
      <c r="N1500" s="325">
        <v>0</v>
      </c>
      <c r="O1500" s="325">
        <v>0</v>
      </c>
    </row>
    <row r="1501" spans="1:15">
      <c r="A1501" s="318" t="s">
        <v>503</v>
      </c>
      <c r="B1501" s="325">
        <v>18</v>
      </c>
      <c r="C1501" s="325">
        <v>70</v>
      </c>
      <c r="D1501" s="325">
        <v>36</v>
      </c>
      <c r="E1501" s="325">
        <v>55</v>
      </c>
      <c r="F1501" s="329">
        <v>1</v>
      </c>
      <c r="G1501" s="329">
        <v>9</v>
      </c>
      <c r="H1501" s="325">
        <v>0</v>
      </c>
      <c r="I1501" s="325">
        <v>0</v>
      </c>
      <c r="J1501" s="325">
        <v>0</v>
      </c>
      <c r="K1501" s="325">
        <v>0</v>
      </c>
      <c r="L1501" s="325">
        <v>0</v>
      </c>
      <c r="M1501" s="325">
        <v>1</v>
      </c>
      <c r="N1501" s="325">
        <v>0</v>
      </c>
      <c r="O1501" s="325">
        <v>0</v>
      </c>
    </row>
    <row r="1502" spans="1:15">
      <c r="A1502" s="318" t="s">
        <v>504</v>
      </c>
      <c r="B1502" s="325">
        <v>46</v>
      </c>
      <c r="C1502" s="325">
        <v>126</v>
      </c>
      <c r="D1502" s="325">
        <v>109</v>
      </c>
      <c r="E1502" s="325">
        <v>217</v>
      </c>
      <c r="F1502" s="329">
        <v>13</v>
      </c>
      <c r="G1502" s="329">
        <v>19</v>
      </c>
      <c r="H1502" s="325">
        <v>0</v>
      </c>
      <c r="I1502" s="325">
        <v>0</v>
      </c>
      <c r="J1502" s="325">
        <v>0</v>
      </c>
      <c r="K1502" s="325">
        <v>0</v>
      </c>
      <c r="L1502" s="325">
        <v>1</v>
      </c>
      <c r="M1502" s="325">
        <v>0</v>
      </c>
      <c r="N1502" s="325">
        <v>0</v>
      </c>
      <c r="O1502" s="325">
        <v>0</v>
      </c>
    </row>
    <row r="1503" spans="1:15">
      <c r="A1503" s="318" t="s">
        <v>505</v>
      </c>
      <c r="B1503" s="325">
        <v>76</v>
      </c>
      <c r="C1503" s="325">
        <v>140</v>
      </c>
      <c r="D1503" s="325">
        <v>58</v>
      </c>
      <c r="E1503" s="325">
        <v>40</v>
      </c>
      <c r="F1503" s="329">
        <v>5</v>
      </c>
      <c r="G1503" s="329">
        <v>9</v>
      </c>
      <c r="H1503" s="325">
        <v>0</v>
      </c>
      <c r="I1503" s="325">
        <v>0</v>
      </c>
      <c r="J1503" s="325">
        <v>0</v>
      </c>
      <c r="K1503" s="325">
        <v>0</v>
      </c>
      <c r="L1503" s="325">
        <v>0</v>
      </c>
      <c r="M1503" s="325">
        <v>0</v>
      </c>
      <c r="N1503" s="325">
        <v>0</v>
      </c>
      <c r="O1503" s="325">
        <v>0</v>
      </c>
    </row>
    <row r="1504" spans="1:15">
      <c r="A1504" s="318" t="s">
        <v>506</v>
      </c>
      <c r="B1504" s="325">
        <v>313</v>
      </c>
      <c r="C1504" s="325">
        <v>555</v>
      </c>
      <c r="D1504" s="325">
        <v>331</v>
      </c>
      <c r="E1504" s="325">
        <v>389</v>
      </c>
      <c r="F1504" s="329">
        <v>9</v>
      </c>
      <c r="G1504" s="329">
        <v>24</v>
      </c>
      <c r="H1504" s="325">
        <v>0</v>
      </c>
      <c r="I1504" s="325">
        <v>0</v>
      </c>
      <c r="J1504" s="325">
        <v>0</v>
      </c>
      <c r="K1504" s="325">
        <v>3</v>
      </c>
      <c r="L1504" s="325">
        <v>3</v>
      </c>
      <c r="M1504" s="325">
        <v>29</v>
      </c>
      <c r="N1504" s="325">
        <v>1</v>
      </c>
      <c r="O1504" s="325">
        <v>1</v>
      </c>
    </row>
    <row r="1505" spans="1:15">
      <c r="A1505" s="318" t="s">
        <v>507</v>
      </c>
      <c r="B1505" s="325">
        <v>144</v>
      </c>
      <c r="C1505" s="325">
        <v>510</v>
      </c>
      <c r="D1505" s="325">
        <v>7</v>
      </c>
      <c r="E1505" s="325">
        <v>12</v>
      </c>
      <c r="F1505" s="329">
        <v>1</v>
      </c>
      <c r="G1505" s="329">
        <v>11</v>
      </c>
      <c r="H1505" s="325">
        <v>0</v>
      </c>
      <c r="I1505" s="325">
        <v>0</v>
      </c>
      <c r="J1505" s="325">
        <v>0</v>
      </c>
      <c r="K1505" s="325">
        <v>0</v>
      </c>
      <c r="L1505" s="325">
        <v>0</v>
      </c>
      <c r="M1505" s="325">
        <v>0</v>
      </c>
      <c r="N1505" s="325">
        <v>0</v>
      </c>
      <c r="O1505" s="325">
        <v>0</v>
      </c>
    </row>
    <row r="1506" spans="1:15">
      <c r="A1506" s="318" t="s">
        <v>508</v>
      </c>
      <c r="B1506" s="325">
        <v>16</v>
      </c>
      <c r="C1506" s="325">
        <v>32</v>
      </c>
      <c r="D1506" s="325">
        <v>8</v>
      </c>
      <c r="E1506" s="325">
        <v>10</v>
      </c>
      <c r="F1506" s="329">
        <v>1</v>
      </c>
      <c r="G1506" s="329">
        <v>0</v>
      </c>
      <c r="H1506" s="325">
        <v>0</v>
      </c>
      <c r="I1506" s="325">
        <v>0</v>
      </c>
      <c r="J1506" s="325">
        <v>0</v>
      </c>
      <c r="K1506" s="325">
        <v>0</v>
      </c>
      <c r="L1506" s="325">
        <v>0</v>
      </c>
      <c r="M1506" s="325">
        <v>0</v>
      </c>
      <c r="N1506" s="325">
        <v>0</v>
      </c>
      <c r="O1506" s="325">
        <v>0</v>
      </c>
    </row>
    <row r="1507" spans="1:15">
      <c r="A1507" s="319" t="s">
        <v>509</v>
      </c>
      <c r="B1507" s="330">
        <v>238</v>
      </c>
      <c r="C1507" s="330">
        <v>846</v>
      </c>
      <c r="D1507" s="330">
        <v>293</v>
      </c>
      <c r="E1507" s="330">
        <v>541</v>
      </c>
      <c r="F1507" s="331">
        <v>26</v>
      </c>
      <c r="G1507" s="331">
        <v>87</v>
      </c>
      <c r="H1507" s="330">
        <v>0</v>
      </c>
      <c r="I1507" s="330">
        <v>0</v>
      </c>
      <c r="J1507" s="330">
        <v>0</v>
      </c>
      <c r="K1507" s="330">
        <v>0</v>
      </c>
      <c r="L1507" s="330">
        <v>1</v>
      </c>
      <c r="M1507" s="330">
        <v>1</v>
      </c>
      <c r="N1507" s="330">
        <v>0</v>
      </c>
      <c r="O1507" s="330">
        <v>2</v>
      </c>
    </row>
    <row r="1508" spans="1:15">
      <c r="A1508" s="317"/>
      <c r="B1508" s="322"/>
      <c r="C1508" s="322"/>
      <c r="D1508" s="322"/>
      <c r="E1508" s="322"/>
      <c r="F1508" s="322"/>
      <c r="G1508" s="322"/>
      <c r="H1508" s="322"/>
      <c r="I1508" s="322"/>
      <c r="J1508" s="216"/>
      <c r="K1508" s="216"/>
      <c r="L1508" s="322"/>
      <c r="M1508" s="322"/>
      <c r="N1508" s="322"/>
      <c r="O1508" s="322"/>
    </row>
    <row r="1509" spans="1:15">
      <c r="A1509" s="317" t="s">
        <v>510</v>
      </c>
      <c r="B1509" s="316">
        <f t="shared" ref="B1509:I1509" si="150">SUM(B1510:B1524)</f>
        <v>3214</v>
      </c>
      <c r="C1509" s="316">
        <f t="shared" si="150"/>
        <v>7696</v>
      </c>
      <c r="D1509" s="316">
        <f t="shared" si="150"/>
        <v>1368</v>
      </c>
      <c r="E1509" s="316">
        <f t="shared" si="150"/>
        <v>2229</v>
      </c>
      <c r="F1509" s="321">
        <f t="shared" si="150"/>
        <v>421</v>
      </c>
      <c r="G1509" s="321">
        <f t="shared" si="150"/>
        <v>667</v>
      </c>
      <c r="H1509" s="316">
        <f t="shared" si="150"/>
        <v>0</v>
      </c>
      <c r="I1509" s="316">
        <f t="shared" si="150"/>
        <v>0</v>
      </c>
      <c r="J1509" s="216">
        <v>0</v>
      </c>
      <c r="K1509" s="216">
        <v>4</v>
      </c>
      <c r="L1509" s="316">
        <f t="shared" ref="L1509:O1509" si="151">SUM(L1510:L1524)</f>
        <v>10</v>
      </c>
      <c r="M1509" s="316">
        <f t="shared" si="151"/>
        <v>105</v>
      </c>
      <c r="N1509" s="316">
        <f t="shared" si="151"/>
        <v>2</v>
      </c>
      <c r="O1509" s="316">
        <f t="shared" si="151"/>
        <v>5</v>
      </c>
    </row>
    <row r="1510" spans="1:15">
      <c r="A1510" s="318" t="s">
        <v>511</v>
      </c>
      <c r="B1510" s="325">
        <v>1059</v>
      </c>
      <c r="C1510" s="325">
        <v>2468</v>
      </c>
      <c r="D1510" s="325">
        <v>403</v>
      </c>
      <c r="E1510" s="325">
        <v>521</v>
      </c>
      <c r="F1510" s="329">
        <v>102</v>
      </c>
      <c r="G1510" s="329">
        <v>94</v>
      </c>
      <c r="H1510" s="325">
        <v>0</v>
      </c>
      <c r="I1510" s="325">
        <v>0</v>
      </c>
      <c r="J1510" s="325">
        <v>0</v>
      </c>
      <c r="K1510" s="325">
        <v>1</v>
      </c>
      <c r="L1510" s="325">
        <v>4</v>
      </c>
      <c r="M1510" s="325">
        <v>73</v>
      </c>
      <c r="N1510" s="325">
        <v>2</v>
      </c>
      <c r="O1510" s="325">
        <v>5</v>
      </c>
    </row>
    <row r="1511" spans="1:15">
      <c r="A1511" s="318" t="s">
        <v>512</v>
      </c>
      <c r="B1511" s="325">
        <v>302</v>
      </c>
      <c r="C1511" s="325">
        <v>562</v>
      </c>
      <c r="D1511" s="325">
        <v>29</v>
      </c>
      <c r="E1511" s="325">
        <v>97</v>
      </c>
      <c r="F1511" s="329">
        <v>12</v>
      </c>
      <c r="G1511" s="329">
        <v>34</v>
      </c>
      <c r="H1511" s="325">
        <v>0</v>
      </c>
      <c r="I1511" s="325">
        <v>0</v>
      </c>
      <c r="J1511" s="325">
        <v>0</v>
      </c>
      <c r="K1511" s="325">
        <v>0</v>
      </c>
      <c r="L1511" s="325">
        <v>0</v>
      </c>
      <c r="M1511" s="325">
        <v>0</v>
      </c>
      <c r="N1511" s="325">
        <v>0</v>
      </c>
      <c r="O1511" s="325">
        <v>0</v>
      </c>
    </row>
    <row r="1512" spans="1:15">
      <c r="A1512" s="318" t="s">
        <v>513</v>
      </c>
      <c r="B1512" s="325">
        <v>8</v>
      </c>
      <c r="C1512" s="325">
        <v>58</v>
      </c>
      <c r="D1512" s="325">
        <v>13</v>
      </c>
      <c r="E1512" s="325">
        <v>19</v>
      </c>
      <c r="F1512" s="329">
        <v>4</v>
      </c>
      <c r="G1512" s="329">
        <v>17</v>
      </c>
      <c r="H1512" s="325">
        <v>0</v>
      </c>
      <c r="I1512" s="325">
        <v>0</v>
      </c>
      <c r="J1512" s="325">
        <v>0</v>
      </c>
      <c r="K1512" s="325">
        <v>0</v>
      </c>
      <c r="L1512" s="325">
        <v>0</v>
      </c>
      <c r="M1512" s="325">
        <v>0</v>
      </c>
      <c r="N1512" s="325">
        <v>0</v>
      </c>
      <c r="O1512" s="325">
        <v>0</v>
      </c>
    </row>
    <row r="1513" spans="1:15">
      <c r="A1513" s="318" t="s">
        <v>514</v>
      </c>
      <c r="B1513" s="325">
        <v>10</v>
      </c>
      <c r="C1513" s="325">
        <v>16</v>
      </c>
      <c r="D1513" s="325">
        <v>0</v>
      </c>
      <c r="E1513" s="325">
        <v>7</v>
      </c>
      <c r="F1513" s="329">
        <v>1</v>
      </c>
      <c r="G1513" s="329">
        <v>4</v>
      </c>
      <c r="H1513" s="325">
        <v>0</v>
      </c>
      <c r="I1513" s="325">
        <v>0</v>
      </c>
      <c r="J1513" s="325">
        <v>0</v>
      </c>
      <c r="K1513" s="325">
        <v>0</v>
      </c>
      <c r="L1513" s="325">
        <v>0</v>
      </c>
      <c r="M1513" s="325">
        <v>0</v>
      </c>
      <c r="N1513" s="325">
        <v>0</v>
      </c>
      <c r="O1513" s="325">
        <v>0</v>
      </c>
    </row>
    <row r="1514" spans="1:15">
      <c r="A1514" s="318" t="s">
        <v>515</v>
      </c>
      <c r="B1514" s="325">
        <v>15</v>
      </c>
      <c r="C1514" s="325">
        <v>39</v>
      </c>
      <c r="D1514" s="325">
        <v>18</v>
      </c>
      <c r="E1514" s="325">
        <v>37</v>
      </c>
      <c r="F1514" s="325">
        <v>1</v>
      </c>
      <c r="G1514" s="325">
        <v>3</v>
      </c>
      <c r="H1514" s="325">
        <v>0</v>
      </c>
      <c r="I1514" s="325">
        <v>0</v>
      </c>
      <c r="J1514" s="325">
        <v>0</v>
      </c>
      <c r="K1514" s="325">
        <v>0</v>
      </c>
      <c r="L1514" s="325">
        <v>0</v>
      </c>
      <c r="M1514" s="325">
        <v>0</v>
      </c>
      <c r="N1514" s="325">
        <v>0</v>
      </c>
      <c r="O1514" s="325">
        <v>0</v>
      </c>
    </row>
    <row r="1515" spans="1:15">
      <c r="A1515" s="318" t="s">
        <v>516</v>
      </c>
      <c r="B1515" s="325">
        <v>24</v>
      </c>
      <c r="C1515" s="325">
        <v>76</v>
      </c>
      <c r="D1515" s="325">
        <v>38</v>
      </c>
      <c r="E1515" s="325">
        <v>62</v>
      </c>
      <c r="F1515" s="325">
        <v>4</v>
      </c>
      <c r="G1515" s="325">
        <v>8</v>
      </c>
      <c r="H1515" s="325">
        <v>0</v>
      </c>
      <c r="I1515" s="325">
        <v>0</v>
      </c>
      <c r="J1515" s="325">
        <v>0</v>
      </c>
      <c r="K1515" s="325">
        <v>0</v>
      </c>
      <c r="L1515" s="325">
        <v>0</v>
      </c>
      <c r="M1515" s="325">
        <v>0</v>
      </c>
      <c r="N1515" s="325">
        <v>0</v>
      </c>
      <c r="O1515" s="325">
        <v>0</v>
      </c>
    </row>
    <row r="1516" spans="1:15">
      <c r="A1516" s="318" t="s">
        <v>517</v>
      </c>
      <c r="B1516" s="325">
        <v>344</v>
      </c>
      <c r="C1516" s="325">
        <v>1000</v>
      </c>
      <c r="D1516" s="325">
        <v>158</v>
      </c>
      <c r="E1516" s="325">
        <v>414</v>
      </c>
      <c r="F1516" s="329">
        <v>10</v>
      </c>
      <c r="G1516" s="329">
        <v>64</v>
      </c>
      <c r="H1516" s="325">
        <v>0</v>
      </c>
      <c r="I1516" s="325">
        <v>0</v>
      </c>
      <c r="J1516" s="325">
        <v>0</v>
      </c>
      <c r="K1516" s="325">
        <v>1</v>
      </c>
      <c r="L1516" s="325">
        <v>5</v>
      </c>
      <c r="M1516" s="325">
        <v>17</v>
      </c>
      <c r="N1516" s="325">
        <v>0</v>
      </c>
      <c r="O1516" s="325">
        <v>0</v>
      </c>
    </row>
    <row r="1517" spans="1:15">
      <c r="A1517" s="318" t="s">
        <v>518</v>
      </c>
      <c r="B1517" s="325">
        <v>28</v>
      </c>
      <c r="C1517" s="325">
        <v>87</v>
      </c>
      <c r="D1517" s="325">
        <v>2</v>
      </c>
      <c r="E1517" s="325">
        <v>3</v>
      </c>
      <c r="F1517" s="329">
        <v>5</v>
      </c>
      <c r="G1517" s="329">
        <v>12</v>
      </c>
      <c r="H1517" s="325">
        <v>0</v>
      </c>
      <c r="I1517" s="325">
        <v>0</v>
      </c>
      <c r="J1517" s="325">
        <v>0</v>
      </c>
      <c r="K1517" s="325">
        <v>0</v>
      </c>
      <c r="L1517" s="325">
        <v>0</v>
      </c>
      <c r="M1517" s="325">
        <v>0</v>
      </c>
      <c r="N1517" s="325">
        <v>0</v>
      </c>
      <c r="O1517" s="325">
        <v>0</v>
      </c>
    </row>
    <row r="1518" spans="1:15">
      <c r="A1518" s="318" t="s">
        <v>519</v>
      </c>
      <c r="B1518" s="325">
        <v>24</v>
      </c>
      <c r="C1518" s="325">
        <v>59</v>
      </c>
      <c r="D1518" s="325">
        <v>40</v>
      </c>
      <c r="E1518" s="325">
        <v>37</v>
      </c>
      <c r="F1518" s="329">
        <v>2</v>
      </c>
      <c r="G1518" s="329">
        <v>5</v>
      </c>
      <c r="H1518" s="325">
        <v>0</v>
      </c>
      <c r="I1518" s="325">
        <v>0</v>
      </c>
      <c r="J1518" s="325">
        <v>0</v>
      </c>
      <c r="K1518" s="325">
        <v>0</v>
      </c>
      <c r="L1518" s="325">
        <v>0</v>
      </c>
      <c r="M1518" s="325">
        <v>0</v>
      </c>
      <c r="N1518" s="325">
        <v>0</v>
      </c>
      <c r="O1518" s="325">
        <v>0</v>
      </c>
    </row>
    <row r="1519" spans="1:15">
      <c r="A1519" s="318" t="s">
        <v>520</v>
      </c>
      <c r="B1519" s="325">
        <v>769</v>
      </c>
      <c r="C1519" s="325">
        <v>1903</v>
      </c>
      <c r="D1519" s="325">
        <v>80</v>
      </c>
      <c r="E1519" s="325">
        <v>71</v>
      </c>
      <c r="F1519" s="329">
        <v>120</v>
      </c>
      <c r="G1519" s="329">
        <v>161</v>
      </c>
      <c r="H1519" s="325">
        <v>0</v>
      </c>
      <c r="I1519" s="325">
        <v>0</v>
      </c>
      <c r="J1519" s="325">
        <v>0</v>
      </c>
      <c r="K1519" s="325">
        <v>0</v>
      </c>
      <c r="L1519" s="325">
        <v>0</v>
      </c>
      <c r="M1519" s="325">
        <v>0</v>
      </c>
      <c r="N1519" s="325">
        <v>0</v>
      </c>
      <c r="O1519" s="325">
        <v>0</v>
      </c>
    </row>
    <row r="1520" spans="1:15">
      <c r="A1520" s="318" t="s">
        <v>521</v>
      </c>
      <c r="B1520" s="325">
        <v>135</v>
      </c>
      <c r="C1520" s="325">
        <v>330</v>
      </c>
      <c r="D1520" s="325">
        <v>6</v>
      </c>
      <c r="E1520" s="325">
        <v>12</v>
      </c>
      <c r="F1520" s="329">
        <v>9</v>
      </c>
      <c r="G1520" s="329">
        <v>30</v>
      </c>
      <c r="H1520" s="325">
        <v>0</v>
      </c>
      <c r="I1520" s="325">
        <v>0</v>
      </c>
      <c r="J1520" s="325">
        <v>0</v>
      </c>
      <c r="K1520" s="325">
        <v>0</v>
      </c>
      <c r="L1520" s="325">
        <v>0</v>
      </c>
      <c r="M1520" s="325">
        <v>0</v>
      </c>
      <c r="N1520" s="325">
        <v>0</v>
      </c>
      <c r="O1520" s="325">
        <v>0</v>
      </c>
    </row>
    <row r="1521" spans="1:15">
      <c r="A1521" s="318" t="s">
        <v>522</v>
      </c>
      <c r="B1521" s="325">
        <v>56</v>
      </c>
      <c r="C1521" s="325">
        <v>119</v>
      </c>
      <c r="D1521" s="325">
        <v>377</v>
      </c>
      <c r="E1521" s="325">
        <v>470</v>
      </c>
      <c r="F1521" s="325">
        <v>26</v>
      </c>
      <c r="G1521" s="325">
        <v>70</v>
      </c>
      <c r="H1521" s="325">
        <v>0</v>
      </c>
      <c r="I1521" s="325">
        <v>0</v>
      </c>
      <c r="J1521" s="325">
        <v>0</v>
      </c>
      <c r="K1521" s="325">
        <v>1</v>
      </c>
      <c r="L1521" s="325">
        <v>0</v>
      </c>
      <c r="M1521" s="325">
        <v>12</v>
      </c>
      <c r="N1521" s="325">
        <v>0</v>
      </c>
      <c r="O1521" s="325">
        <v>0</v>
      </c>
    </row>
    <row r="1522" spans="1:15">
      <c r="A1522" s="318" t="s">
        <v>523</v>
      </c>
      <c r="B1522" s="325">
        <v>113</v>
      </c>
      <c r="C1522" s="325">
        <v>209</v>
      </c>
      <c r="D1522" s="325">
        <v>125</v>
      </c>
      <c r="E1522" s="325">
        <v>287</v>
      </c>
      <c r="F1522" s="329">
        <v>21</v>
      </c>
      <c r="G1522" s="329">
        <v>27</v>
      </c>
      <c r="H1522" s="325">
        <v>0</v>
      </c>
      <c r="I1522" s="325">
        <v>0</v>
      </c>
      <c r="J1522" s="325">
        <v>0</v>
      </c>
      <c r="K1522" s="325">
        <v>1</v>
      </c>
      <c r="L1522" s="325">
        <v>0</v>
      </c>
      <c r="M1522" s="325">
        <v>0</v>
      </c>
      <c r="N1522" s="325">
        <v>0</v>
      </c>
      <c r="O1522" s="325">
        <v>0</v>
      </c>
    </row>
    <row r="1523" spans="1:15">
      <c r="A1523" s="318" t="s">
        <v>524</v>
      </c>
      <c r="B1523" s="325">
        <v>106</v>
      </c>
      <c r="C1523" s="325">
        <v>259</v>
      </c>
      <c r="D1523" s="325">
        <v>59</v>
      </c>
      <c r="E1523" s="325">
        <v>109</v>
      </c>
      <c r="F1523" s="329">
        <v>57</v>
      </c>
      <c r="G1523" s="329">
        <v>65</v>
      </c>
      <c r="H1523" s="325">
        <v>0</v>
      </c>
      <c r="I1523" s="325">
        <v>0</v>
      </c>
      <c r="J1523" s="325">
        <v>0</v>
      </c>
      <c r="K1523" s="325">
        <v>0</v>
      </c>
      <c r="L1523" s="325">
        <v>0</v>
      </c>
      <c r="M1523" s="325">
        <v>1</v>
      </c>
      <c r="N1523" s="325">
        <v>0</v>
      </c>
      <c r="O1523" s="325">
        <v>0</v>
      </c>
    </row>
    <row r="1524" spans="1:15">
      <c r="A1524" s="319" t="s">
        <v>525</v>
      </c>
      <c r="B1524" s="330">
        <v>221</v>
      </c>
      <c r="C1524" s="330">
        <v>511</v>
      </c>
      <c r="D1524" s="330">
        <v>20</v>
      </c>
      <c r="E1524" s="330">
        <v>83</v>
      </c>
      <c r="F1524" s="331">
        <v>47</v>
      </c>
      <c r="G1524" s="331">
        <v>73</v>
      </c>
      <c r="H1524" s="330">
        <v>0</v>
      </c>
      <c r="I1524" s="330">
        <v>0</v>
      </c>
      <c r="J1524" s="330">
        <v>0</v>
      </c>
      <c r="K1524" s="330">
        <v>0</v>
      </c>
      <c r="L1524" s="330">
        <v>1</v>
      </c>
      <c r="M1524" s="330">
        <v>2</v>
      </c>
      <c r="N1524" s="330">
        <v>0</v>
      </c>
      <c r="O1524" s="330">
        <v>0</v>
      </c>
    </row>
    <row r="1525" spans="1:15">
      <c r="A1525" s="317"/>
      <c r="B1525" s="322"/>
      <c r="C1525" s="322"/>
      <c r="D1525" s="322"/>
      <c r="E1525" s="322"/>
      <c r="F1525" s="322"/>
      <c r="G1525" s="322"/>
      <c r="H1525" s="322"/>
      <c r="I1525" s="322"/>
      <c r="J1525" s="216"/>
      <c r="K1525" s="216"/>
      <c r="L1525" s="322"/>
      <c r="M1525" s="322"/>
      <c r="N1525" s="322"/>
      <c r="O1525" s="322"/>
    </row>
    <row r="1526" spans="1:15">
      <c r="A1526" s="317" t="s">
        <v>526</v>
      </c>
      <c r="B1526" s="316">
        <f t="shared" ref="B1526:I1526" si="152">SUM(B1527:B1539)</f>
        <v>2616</v>
      </c>
      <c r="C1526" s="316">
        <f t="shared" si="152"/>
        <v>5350</v>
      </c>
      <c r="D1526" s="316">
        <f t="shared" si="152"/>
        <v>1213</v>
      </c>
      <c r="E1526" s="316">
        <f t="shared" si="152"/>
        <v>2380</v>
      </c>
      <c r="F1526" s="321">
        <f t="shared" si="152"/>
        <v>177</v>
      </c>
      <c r="G1526" s="321">
        <f t="shared" si="152"/>
        <v>433</v>
      </c>
      <c r="H1526" s="316">
        <f t="shared" si="152"/>
        <v>0</v>
      </c>
      <c r="I1526" s="316">
        <f t="shared" si="152"/>
        <v>0</v>
      </c>
      <c r="J1526" s="216">
        <v>0</v>
      </c>
      <c r="K1526" s="216">
        <v>1</v>
      </c>
      <c r="L1526" s="316">
        <f t="shared" ref="L1526:O1526" si="153">SUM(L1527:L1539)</f>
        <v>7</v>
      </c>
      <c r="M1526" s="316">
        <f t="shared" si="153"/>
        <v>41</v>
      </c>
      <c r="N1526" s="316">
        <f t="shared" si="153"/>
        <v>0</v>
      </c>
      <c r="O1526" s="316">
        <f t="shared" si="153"/>
        <v>0</v>
      </c>
    </row>
    <row r="1527" spans="1:15">
      <c r="A1527" s="318" t="s">
        <v>527</v>
      </c>
      <c r="B1527" s="325">
        <v>645</v>
      </c>
      <c r="C1527" s="325">
        <v>1100</v>
      </c>
      <c r="D1527" s="325">
        <v>380</v>
      </c>
      <c r="E1527" s="325">
        <v>896</v>
      </c>
      <c r="F1527" s="329">
        <v>62</v>
      </c>
      <c r="G1527" s="329">
        <v>134</v>
      </c>
      <c r="H1527" s="325">
        <v>0</v>
      </c>
      <c r="I1527" s="325">
        <v>0</v>
      </c>
      <c r="J1527" s="325">
        <v>0</v>
      </c>
      <c r="K1527" s="325">
        <v>0</v>
      </c>
      <c r="L1527" s="325">
        <v>7</v>
      </c>
      <c r="M1527" s="325">
        <v>30</v>
      </c>
      <c r="N1527" s="325">
        <v>0</v>
      </c>
      <c r="O1527" s="325">
        <v>0</v>
      </c>
    </row>
    <row r="1528" spans="1:15">
      <c r="A1528" s="318" t="s">
        <v>528</v>
      </c>
      <c r="B1528" s="325">
        <v>277</v>
      </c>
      <c r="C1528" s="325">
        <v>399</v>
      </c>
      <c r="D1528" s="325">
        <v>101</v>
      </c>
      <c r="E1528" s="325">
        <v>135</v>
      </c>
      <c r="F1528" s="329">
        <v>4</v>
      </c>
      <c r="G1528" s="329">
        <v>9</v>
      </c>
      <c r="H1528" s="325">
        <v>0</v>
      </c>
      <c r="I1528" s="325">
        <v>0</v>
      </c>
      <c r="J1528" s="325">
        <v>0</v>
      </c>
      <c r="K1528" s="325">
        <v>0</v>
      </c>
      <c r="L1528" s="325">
        <v>0</v>
      </c>
      <c r="M1528" s="325">
        <v>0</v>
      </c>
      <c r="N1528" s="325">
        <v>0</v>
      </c>
      <c r="O1528" s="325">
        <v>0</v>
      </c>
    </row>
    <row r="1529" spans="1:15">
      <c r="A1529" s="318" t="s">
        <v>529</v>
      </c>
      <c r="B1529" s="325">
        <v>33</v>
      </c>
      <c r="C1529" s="325">
        <v>160</v>
      </c>
      <c r="D1529" s="325">
        <v>42</v>
      </c>
      <c r="E1529" s="325">
        <v>91</v>
      </c>
      <c r="F1529" s="329">
        <v>2</v>
      </c>
      <c r="G1529" s="329">
        <v>21</v>
      </c>
      <c r="H1529" s="325">
        <v>0</v>
      </c>
      <c r="I1529" s="325">
        <v>0</v>
      </c>
      <c r="J1529" s="325">
        <v>0</v>
      </c>
      <c r="K1529" s="325">
        <v>0</v>
      </c>
      <c r="L1529" s="325">
        <v>0</v>
      </c>
      <c r="M1529" s="325">
        <v>0</v>
      </c>
      <c r="N1529" s="325">
        <v>0</v>
      </c>
      <c r="O1529" s="325">
        <v>0</v>
      </c>
    </row>
    <row r="1530" spans="1:15">
      <c r="A1530" s="318" t="s">
        <v>530</v>
      </c>
      <c r="B1530" s="325">
        <v>33</v>
      </c>
      <c r="C1530" s="325">
        <v>133</v>
      </c>
      <c r="D1530" s="325">
        <v>6</v>
      </c>
      <c r="E1530" s="325">
        <v>16</v>
      </c>
      <c r="F1530" s="329">
        <v>2</v>
      </c>
      <c r="G1530" s="329">
        <v>21</v>
      </c>
      <c r="H1530" s="325">
        <v>0</v>
      </c>
      <c r="I1530" s="325">
        <v>0</v>
      </c>
      <c r="J1530" s="325">
        <v>0</v>
      </c>
      <c r="K1530" s="325">
        <v>0</v>
      </c>
      <c r="L1530" s="325">
        <v>0</v>
      </c>
      <c r="M1530" s="325">
        <v>0</v>
      </c>
      <c r="N1530" s="325">
        <v>0</v>
      </c>
      <c r="O1530" s="325">
        <v>0</v>
      </c>
    </row>
    <row r="1531" spans="1:15">
      <c r="A1531" s="318" t="s">
        <v>531</v>
      </c>
      <c r="B1531" s="325">
        <v>85</v>
      </c>
      <c r="C1531" s="325">
        <v>163</v>
      </c>
      <c r="D1531" s="325">
        <v>71</v>
      </c>
      <c r="E1531" s="325">
        <v>113</v>
      </c>
      <c r="F1531" s="329">
        <v>0</v>
      </c>
      <c r="G1531" s="329">
        <v>1</v>
      </c>
      <c r="H1531" s="325">
        <v>0</v>
      </c>
      <c r="I1531" s="325">
        <v>0</v>
      </c>
      <c r="J1531" s="325">
        <v>0</v>
      </c>
      <c r="K1531" s="325">
        <v>0</v>
      </c>
      <c r="L1531" s="325">
        <v>0</v>
      </c>
      <c r="M1531" s="325">
        <v>0</v>
      </c>
      <c r="N1531" s="325">
        <v>0</v>
      </c>
      <c r="O1531" s="325">
        <v>0</v>
      </c>
    </row>
    <row r="1532" spans="1:15">
      <c r="A1532" s="318" t="s">
        <v>532</v>
      </c>
      <c r="B1532" s="325">
        <v>94</v>
      </c>
      <c r="C1532" s="325">
        <v>130</v>
      </c>
      <c r="D1532" s="325">
        <v>26</v>
      </c>
      <c r="E1532" s="325">
        <v>35</v>
      </c>
      <c r="F1532" s="325">
        <v>4</v>
      </c>
      <c r="G1532" s="325">
        <v>36</v>
      </c>
      <c r="H1532" s="325">
        <v>0</v>
      </c>
      <c r="I1532" s="325">
        <v>0</v>
      </c>
      <c r="J1532" s="325">
        <v>0</v>
      </c>
      <c r="K1532" s="325">
        <v>0</v>
      </c>
      <c r="L1532" s="325">
        <v>0</v>
      </c>
      <c r="M1532" s="325">
        <v>0</v>
      </c>
      <c r="N1532" s="325">
        <v>0</v>
      </c>
      <c r="O1532" s="325">
        <v>0</v>
      </c>
    </row>
    <row r="1533" spans="1:15">
      <c r="A1533" s="318" t="s">
        <v>533</v>
      </c>
      <c r="B1533" s="325">
        <v>43</v>
      </c>
      <c r="C1533" s="325">
        <v>94</v>
      </c>
      <c r="D1533" s="325">
        <v>21</v>
      </c>
      <c r="E1533" s="325">
        <v>37</v>
      </c>
      <c r="F1533" s="325">
        <v>2</v>
      </c>
      <c r="G1533" s="325">
        <v>5</v>
      </c>
      <c r="H1533" s="325">
        <v>0</v>
      </c>
      <c r="I1533" s="325">
        <v>0</v>
      </c>
      <c r="J1533" s="325">
        <v>0</v>
      </c>
      <c r="K1533" s="325">
        <v>1</v>
      </c>
      <c r="L1533" s="325">
        <v>0</v>
      </c>
      <c r="M1533" s="325">
        <v>0</v>
      </c>
      <c r="N1533" s="325">
        <v>0</v>
      </c>
      <c r="O1533" s="325">
        <v>0</v>
      </c>
    </row>
    <row r="1534" spans="1:15">
      <c r="A1534" s="318" t="s">
        <v>534</v>
      </c>
      <c r="B1534" s="325">
        <v>29</v>
      </c>
      <c r="C1534" s="325">
        <v>40</v>
      </c>
      <c r="D1534" s="325">
        <v>23</v>
      </c>
      <c r="E1534" s="325">
        <v>56</v>
      </c>
      <c r="F1534" s="325">
        <v>0</v>
      </c>
      <c r="G1534" s="325">
        <v>1</v>
      </c>
      <c r="H1534" s="325">
        <v>0</v>
      </c>
      <c r="I1534" s="325">
        <v>0</v>
      </c>
      <c r="J1534" s="325">
        <v>0</v>
      </c>
      <c r="K1534" s="325">
        <v>0</v>
      </c>
      <c r="L1534" s="325">
        <v>0</v>
      </c>
      <c r="M1534" s="325">
        <v>0</v>
      </c>
      <c r="N1534" s="325">
        <v>0</v>
      </c>
      <c r="O1534" s="325">
        <v>0</v>
      </c>
    </row>
    <row r="1535" spans="1:15">
      <c r="A1535" s="318" t="s">
        <v>535</v>
      </c>
      <c r="B1535" s="325">
        <v>533</v>
      </c>
      <c r="C1535" s="325">
        <v>1141</v>
      </c>
      <c r="D1535" s="325">
        <v>213</v>
      </c>
      <c r="E1535" s="325">
        <v>460</v>
      </c>
      <c r="F1535" s="329">
        <v>34</v>
      </c>
      <c r="G1535" s="329">
        <v>59</v>
      </c>
      <c r="H1535" s="325">
        <v>0</v>
      </c>
      <c r="I1535" s="325">
        <v>0</v>
      </c>
      <c r="J1535" s="325">
        <v>0</v>
      </c>
      <c r="K1535" s="325">
        <v>0</v>
      </c>
      <c r="L1535" s="325">
        <v>0</v>
      </c>
      <c r="M1535" s="325">
        <v>5</v>
      </c>
      <c r="N1535" s="325">
        <v>0</v>
      </c>
      <c r="O1535" s="325">
        <v>0</v>
      </c>
    </row>
    <row r="1536" spans="1:15">
      <c r="A1536" s="318" t="s">
        <v>536</v>
      </c>
      <c r="B1536" s="325">
        <v>224</v>
      </c>
      <c r="C1536" s="325">
        <v>403</v>
      </c>
      <c r="D1536" s="325">
        <v>106</v>
      </c>
      <c r="E1536" s="325">
        <v>167</v>
      </c>
      <c r="F1536" s="329">
        <v>20</v>
      </c>
      <c r="G1536" s="329">
        <v>40</v>
      </c>
      <c r="H1536" s="325">
        <v>0</v>
      </c>
      <c r="I1536" s="325">
        <v>0</v>
      </c>
      <c r="J1536" s="325">
        <v>0</v>
      </c>
      <c r="K1536" s="325">
        <v>0</v>
      </c>
      <c r="L1536" s="325">
        <v>0</v>
      </c>
      <c r="M1536" s="325">
        <v>0</v>
      </c>
      <c r="N1536" s="325">
        <v>0</v>
      </c>
      <c r="O1536" s="325">
        <v>0</v>
      </c>
    </row>
    <row r="1537" spans="1:15">
      <c r="A1537" s="318" t="s">
        <v>537</v>
      </c>
      <c r="B1537" s="325">
        <v>280</v>
      </c>
      <c r="C1537" s="325">
        <v>552</v>
      </c>
      <c r="D1537" s="325">
        <v>95</v>
      </c>
      <c r="E1537" s="325">
        <v>128</v>
      </c>
      <c r="F1537" s="329">
        <v>28</v>
      </c>
      <c r="G1537" s="329">
        <v>56</v>
      </c>
      <c r="H1537" s="325">
        <v>0</v>
      </c>
      <c r="I1537" s="325">
        <v>0</v>
      </c>
      <c r="J1537" s="325">
        <v>0</v>
      </c>
      <c r="K1537" s="325">
        <v>0</v>
      </c>
      <c r="L1537" s="325">
        <v>0</v>
      </c>
      <c r="M1537" s="325">
        <v>2</v>
      </c>
      <c r="N1537" s="325">
        <v>0</v>
      </c>
      <c r="O1537" s="325">
        <v>0</v>
      </c>
    </row>
    <row r="1538" spans="1:15">
      <c r="A1538" s="318" t="s">
        <v>538</v>
      </c>
      <c r="B1538" s="325">
        <v>220</v>
      </c>
      <c r="C1538" s="325">
        <v>747</v>
      </c>
      <c r="D1538" s="325">
        <v>90</v>
      </c>
      <c r="E1538" s="325">
        <v>191</v>
      </c>
      <c r="F1538" s="329">
        <v>15</v>
      </c>
      <c r="G1538" s="329">
        <v>41</v>
      </c>
      <c r="H1538" s="325">
        <v>0</v>
      </c>
      <c r="I1538" s="325">
        <v>0</v>
      </c>
      <c r="J1538" s="325">
        <v>0</v>
      </c>
      <c r="K1538" s="325">
        <v>0</v>
      </c>
      <c r="L1538" s="325">
        <v>0</v>
      </c>
      <c r="M1538" s="325">
        <v>3</v>
      </c>
      <c r="N1538" s="325">
        <v>0</v>
      </c>
      <c r="O1538" s="325">
        <v>0</v>
      </c>
    </row>
    <row r="1539" spans="1:15">
      <c r="A1539" s="319" t="s">
        <v>484</v>
      </c>
      <c r="B1539" s="330">
        <v>120</v>
      </c>
      <c r="C1539" s="330">
        <v>288</v>
      </c>
      <c r="D1539" s="330">
        <v>39</v>
      </c>
      <c r="E1539" s="330">
        <v>55</v>
      </c>
      <c r="F1539" s="331">
        <v>4</v>
      </c>
      <c r="G1539" s="331">
        <v>9</v>
      </c>
      <c r="H1539" s="330">
        <v>0</v>
      </c>
      <c r="I1539" s="330">
        <v>0</v>
      </c>
      <c r="J1539" s="330">
        <v>0</v>
      </c>
      <c r="K1539" s="330">
        <v>0</v>
      </c>
      <c r="L1539" s="330">
        <v>0</v>
      </c>
      <c r="M1539" s="330">
        <v>1</v>
      </c>
      <c r="N1539" s="330">
        <v>0</v>
      </c>
      <c r="O1539" s="330">
        <v>0</v>
      </c>
    </row>
    <row r="1540" spans="1:15">
      <c r="A1540" s="317"/>
      <c r="B1540" s="322"/>
      <c r="C1540" s="322"/>
      <c r="D1540" s="322"/>
      <c r="E1540" s="322"/>
      <c r="F1540" s="322"/>
      <c r="G1540" s="322"/>
      <c r="H1540" s="322"/>
      <c r="I1540" s="322"/>
      <c r="J1540" s="216"/>
      <c r="K1540" s="216"/>
      <c r="L1540" s="322"/>
      <c r="M1540" s="322"/>
      <c r="N1540" s="322"/>
      <c r="O1540" s="322"/>
    </row>
    <row r="1541" spans="1:15">
      <c r="A1541" s="317" t="s">
        <v>539</v>
      </c>
      <c r="B1541" s="316">
        <f t="shared" ref="B1541:O1541" si="154">SUM(B1542:B1545)</f>
        <v>2139</v>
      </c>
      <c r="C1541" s="316">
        <f t="shared" si="154"/>
        <v>3854</v>
      </c>
      <c r="D1541" s="316">
        <f t="shared" si="154"/>
        <v>18</v>
      </c>
      <c r="E1541" s="316">
        <f t="shared" si="154"/>
        <v>50</v>
      </c>
      <c r="F1541" s="321">
        <f t="shared" si="154"/>
        <v>284</v>
      </c>
      <c r="G1541" s="321">
        <f t="shared" si="154"/>
        <v>638</v>
      </c>
      <c r="H1541" s="316">
        <f t="shared" si="154"/>
        <v>0</v>
      </c>
      <c r="I1541" s="316">
        <f t="shared" si="154"/>
        <v>0</v>
      </c>
      <c r="J1541" s="316">
        <f t="shared" si="154"/>
        <v>0</v>
      </c>
      <c r="K1541" s="316">
        <f t="shared" si="154"/>
        <v>0</v>
      </c>
      <c r="L1541" s="316">
        <f t="shared" si="154"/>
        <v>1</v>
      </c>
      <c r="M1541" s="316">
        <f t="shared" si="154"/>
        <v>7</v>
      </c>
      <c r="N1541" s="316">
        <f t="shared" si="154"/>
        <v>0</v>
      </c>
      <c r="O1541" s="316">
        <f t="shared" si="154"/>
        <v>5</v>
      </c>
    </row>
    <row r="1542" spans="1:15">
      <c r="A1542" s="318" t="s">
        <v>540</v>
      </c>
      <c r="B1542" s="325">
        <v>1539</v>
      </c>
      <c r="C1542" s="325">
        <v>2710</v>
      </c>
      <c r="D1542" s="325">
        <v>0</v>
      </c>
      <c r="E1542" s="325">
        <v>0</v>
      </c>
      <c r="F1542" s="329">
        <v>193</v>
      </c>
      <c r="G1542" s="329">
        <v>426</v>
      </c>
      <c r="H1542" s="325">
        <v>0</v>
      </c>
      <c r="I1542" s="325">
        <v>0</v>
      </c>
      <c r="J1542" s="325">
        <v>0</v>
      </c>
      <c r="K1542" s="325">
        <v>0</v>
      </c>
      <c r="L1542" s="325">
        <v>1</v>
      </c>
      <c r="M1542" s="325">
        <v>5</v>
      </c>
      <c r="N1542" s="325">
        <v>0</v>
      </c>
      <c r="O1542" s="325">
        <v>1</v>
      </c>
    </row>
    <row r="1543" spans="1:15">
      <c r="A1543" s="318" t="s">
        <v>541</v>
      </c>
      <c r="B1543" s="325">
        <v>141</v>
      </c>
      <c r="C1543" s="325">
        <v>328</v>
      </c>
      <c r="D1543" s="325">
        <v>0</v>
      </c>
      <c r="E1543" s="325">
        <v>0</v>
      </c>
      <c r="F1543" s="329">
        <v>24</v>
      </c>
      <c r="G1543" s="329">
        <v>109</v>
      </c>
      <c r="H1543" s="325">
        <v>0</v>
      </c>
      <c r="I1543" s="325">
        <v>0</v>
      </c>
      <c r="J1543" s="325">
        <v>0</v>
      </c>
      <c r="K1543" s="325">
        <v>0</v>
      </c>
      <c r="L1543" s="325">
        <v>0</v>
      </c>
      <c r="M1543" s="325">
        <v>2</v>
      </c>
      <c r="N1543" s="325">
        <v>0</v>
      </c>
      <c r="O1543" s="325">
        <v>3</v>
      </c>
    </row>
    <row r="1544" spans="1:15">
      <c r="A1544" s="318" t="s">
        <v>542</v>
      </c>
      <c r="B1544" s="325">
        <v>392</v>
      </c>
      <c r="C1544" s="325">
        <v>681</v>
      </c>
      <c r="D1544" s="325">
        <v>9</v>
      </c>
      <c r="E1544" s="325">
        <v>28</v>
      </c>
      <c r="F1544" s="329">
        <v>23</v>
      </c>
      <c r="G1544" s="329">
        <v>62</v>
      </c>
      <c r="H1544" s="325">
        <v>0</v>
      </c>
      <c r="I1544" s="325">
        <v>0</v>
      </c>
      <c r="J1544" s="325">
        <v>0</v>
      </c>
      <c r="K1544" s="325">
        <v>0</v>
      </c>
      <c r="L1544" s="325">
        <v>0</v>
      </c>
      <c r="M1544" s="325">
        <v>0</v>
      </c>
      <c r="N1544" s="325">
        <v>0</v>
      </c>
      <c r="O1544" s="325">
        <v>1</v>
      </c>
    </row>
    <row r="1545" spans="1:15">
      <c r="A1545" s="319" t="s">
        <v>543</v>
      </c>
      <c r="B1545" s="330">
        <v>67</v>
      </c>
      <c r="C1545" s="330">
        <v>135</v>
      </c>
      <c r="D1545" s="330">
        <v>9</v>
      </c>
      <c r="E1545" s="330">
        <v>22</v>
      </c>
      <c r="F1545" s="331">
        <v>44</v>
      </c>
      <c r="G1545" s="331">
        <v>41</v>
      </c>
      <c r="H1545" s="330">
        <v>0</v>
      </c>
      <c r="I1545" s="330">
        <v>0</v>
      </c>
      <c r="J1545" s="330">
        <v>0</v>
      </c>
      <c r="K1545" s="330">
        <v>0</v>
      </c>
      <c r="L1545" s="330">
        <v>0</v>
      </c>
      <c r="M1545" s="330">
        <v>0</v>
      </c>
      <c r="N1545" s="330">
        <v>0</v>
      </c>
      <c r="O1545" s="330">
        <v>0</v>
      </c>
    </row>
    <row r="1546" spans="1:15">
      <c r="A1546" s="317"/>
      <c r="B1546" s="322"/>
      <c r="C1546" s="322"/>
      <c r="D1546" s="322"/>
      <c r="E1546" s="322"/>
      <c r="F1546" s="322"/>
      <c r="G1546" s="322"/>
      <c r="H1546" s="322"/>
      <c r="I1546" s="322"/>
      <c r="J1546" s="216"/>
      <c r="K1546" s="216"/>
      <c r="L1546" s="322"/>
      <c r="M1546" s="322"/>
      <c r="N1546" s="322"/>
      <c r="O1546" s="322"/>
    </row>
    <row r="1547" spans="1:15">
      <c r="A1547" s="317" t="s">
        <v>544</v>
      </c>
      <c r="B1547" s="316">
        <f t="shared" ref="B1547:O1547" si="155">SUM(B1548:B1556)</f>
        <v>2304</v>
      </c>
      <c r="C1547" s="316">
        <f t="shared" si="155"/>
        <v>5441</v>
      </c>
      <c r="D1547" s="316">
        <f t="shared" si="155"/>
        <v>1941</v>
      </c>
      <c r="E1547" s="316">
        <f t="shared" si="155"/>
        <v>3565</v>
      </c>
      <c r="F1547" s="321">
        <f t="shared" si="155"/>
        <v>411</v>
      </c>
      <c r="G1547" s="321">
        <f t="shared" si="155"/>
        <v>908</v>
      </c>
      <c r="H1547" s="316">
        <f t="shared" si="155"/>
        <v>0</v>
      </c>
      <c r="I1547" s="316">
        <f t="shared" si="155"/>
        <v>0</v>
      </c>
      <c r="J1547" s="316">
        <f t="shared" si="155"/>
        <v>0</v>
      </c>
      <c r="K1547" s="316">
        <f t="shared" si="155"/>
        <v>0</v>
      </c>
      <c r="L1547" s="316">
        <f t="shared" si="155"/>
        <v>4</v>
      </c>
      <c r="M1547" s="316">
        <f t="shared" si="155"/>
        <v>20</v>
      </c>
      <c r="N1547" s="316">
        <f t="shared" si="155"/>
        <v>0</v>
      </c>
      <c r="O1547" s="316">
        <f t="shared" si="155"/>
        <v>2</v>
      </c>
    </row>
    <row r="1548" spans="1:15">
      <c r="A1548" s="318" t="s">
        <v>545</v>
      </c>
      <c r="B1548" s="325">
        <v>378</v>
      </c>
      <c r="C1548" s="325">
        <v>1247</v>
      </c>
      <c r="D1548" s="325">
        <v>354</v>
      </c>
      <c r="E1548" s="325">
        <v>1011</v>
      </c>
      <c r="F1548" s="325">
        <v>68</v>
      </c>
      <c r="G1548" s="325">
        <v>169</v>
      </c>
      <c r="H1548" s="325">
        <v>0</v>
      </c>
      <c r="I1548" s="325">
        <v>0</v>
      </c>
      <c r="J1548" s="325">
        <v>0</v>
      </c>
      <c r="K1548" s="325">
        <v>0</v>
      </c>
      <c r="L1548" s="325">
        <v>2</v>
      </c>
      <c r="M1548" s="325">
        <v>13</v>
      </c>
      <c r="N1548" s="325">
        <v>0</v>
      </c>
      <c r="O1548" s="325">
        <v>2</v>
      </c>
    </row>
    <row r="1549" spans="1:15">
      <c r="A1549" s="318" t="s">
        <v>546</v>
      </c>
      <c r="B1549" s="325">
        <v>259</v>
      </c>
      <c r="C1549" s="325">
        <v>835</v>
      </c>
      <c r="D1549" s="325">
        <v>263</v>
      </c>
      <c r="E1549" s="325">
        <v>577</v>
      </c>
      <c r="F1549" s="325">
        <v>50</v>
      </c>
      <c r="G1549" s="325">
        <v>132</v>
      </c>
      <c r="H1549" s="325">
        <v>0</v>
      </c>
      <c r="I1549" s="325">
        <v>0</v>
      </c>
      <c r="J1549" s="325">
        <v>0</v>
      </c>
      <c r="K1549" s="325">
        <v>0</v>
      </c>
      <c r="L1549" s="325">
        <v>0</v>
      </c>
      <c r="M1549" s="325">
        <v>0</v>
      </c>
      <c r="N1549" s="325">
        <v>0</v>
      </c>
      <c r="O1549" s="325">
        <v>0</v>
      </c>
    </row>
    <row r="1550" spans="1:15">
      <c r="A1550" s="318" t="s">
        <v>547</v>
      </c>
      <c r="B1550" s="325">
        <v>66</v>
      </c>
      <c r="C1550" s="325">
        <v>101</v>
      </c>
      <c r="D1550" s="325">
        <v>221</v>
      </c>
      <c r="E1550" s="325">
        <v>252</v>
      </c>
      <c r="F1550" s="329">
        <v>25</v>
      </c>
      <c r="G1550" s="329">
        <v>59</v>
      </c>
      <c r="H1550" s="325">
        <v>0</v>
      </c>
      <c r="I1550" s="325">
        <v>0</v>
      </c>
      <c r="J1550" s="325">
        <v>0</v>
      </c>
      <c r="K1550" s="325">
        <v>0</v>
      </c>
      <c r="L1550" s="325">
        <v>0</v>
      </c>
      <c r="M1550" s="325">
        <v>0</v>
      </c>
      <c r="N1550" s="325">
        <v>0</v>
      </c>
      <c r="O1550" s="325">
        <v>0</v>
      </c>
    </row>
    <row r="1551" spans="1:15">
      <c r="A1551" s="318" t="s">
        <v>548</v>
      </c>
      <c r="B1551" s="325">
        <v>614</v>
      </c>
      <c r="C1551" s="325">
        <v>1215</v>
      </c>
      <c r="D1551" s="325">
        <v>286</v>
      </c>
      <c r="E1551" s="325">
        <v>481</v>
      </c>
      <c r="F1551" s="329">
        <v>14</v>
      </c>
      <c r="G1551" s="329">
        <v>32</v>
      </c>
      <c r="H1551" s="325">
        <v>0</v>
      </c>
      <c r="I1551" s="325">
        <v>0</v>
      </c>
      <c r="J1551" s="325">
        <v>0</v>
      </c>
      <c r="K1551" s="325">
        <v>0</v>
      </c>
      <c r="L1551" s="325">
        <v>0</v>
      </c>
      <c r="M1551" s="325">
        <v>5</v>
      </c>
      <c r="N1551" s="325">
        <v>0</v>
      </c>
      <c r="O1551" s="325">
        <v>0</v>
      </c>
    </row>
    <row r="1552" spans="1:15">
      <c r="A1552" s="318" t="s">
        <v>549</v>
      </c>
      <c r="B1552" s="325">
        <v>143</v>
      </c>
      <c r="C1552" s="325">
        <v>455</v>
      </c>
      <c r="D1552" s="325">
        <v>98</v>
      </c>
      <c r="E1552" s="325">
        <v>194</v>
      </c>
      <c r="F1552" s="329">
        <v>26</v>
      </c>
      <c r="G1552" s="329">
        <v>91</v>
      </c>
      <c r="H1552" s="325">
        <v>0</v>
      </c>
      <c r="I1552" s="325">
        <v>0</v>
      </c>
      <c r="J1552" s="325">
        <v>0</v>
      </c>
      <c r="K1552" s="325">
        <v>0</v>
      </c>
      <c r="L1552" s="325">
        <v>0</v>
      </c>
      <c r="M1552" s="325">
        <v>1</v>
      </c>
      <c r="N1552" s="325">
        <v>0</v>
      </c>
      <c r="O1552" s="325">
        <v>0</v>
      </c>
    </row>
    <row r="1553" spans="1:15">
      <c r="A1553" s="318" t="s">
        <v>550</v>
      </c>
      <c r="B1553" s="325">
        <v>333</v>
      </c>
      <c r="C1553" s="325">
        <v>729</v>
      </c>
      <c r="D1553" s="325">
        <v>178</v>
      </c>
      <c r="E1553" s="325">
        <v>264</v>
      </c>
      <c r="F1553" s="329">
        <v>90</v>
      </c>
      <c r="G1553" s="329">
        <v>149</v>
      </c>
      <c r="H1553" s="325">
        <v>0</v>
      </c>
      <c r="I1553" s="325">
        <v>0</v>
      </c>
      <c r="J1553" s="325">
        <v>0</v>
      </c>
      <c r="K1553" s="325">
        <v>0</v>
      </c>
      <c r="L1553" s="325">
        <v>0</v>
      </c>
      <c r="M1553" s="325">
        <v>0</v>
      </c>
      <c r="N1553" s="325">
        <v>0</v>
      </c>
      <c r="O1553" s="325">
        <v>0</v>
      </c>
    </row>
    <row r="1554" spans="1:15">
      <c r="A1554" s="318" t="s">
        <v>551</v>
      </c>
      <c r="B1554" s="325">
        <v>26</v>
      </c>
      <c r="C1554" s="325">
        <v>20</v>
      </c>
      <c r="D1554" s="325">
        <v>150</v>
      </c>
      <c r="E1554" s="325">
        <v>217</v>
      </c>
      <c r="F1554" s="329">
        <v>8</v>
      </c>
      <c r="G1554" s="329">
        <v>6</v>
      </c>
      <c r="H1554" s="325">
        <v>0</v>
      </c>
      <c r="I1554" s="325">
        <v>0</v>
      </c>
      <c r="J1554" s="325">
        <v>0</v>
      </c>
      <c r="K1554" s="325">
        <v>0</v>
      </c>
      <c r="L1554" s="325">
        <v>1</v>
      </c>
      <c r="M1554" s="325">
        <v>1</v>
      </c>
      <c r="N1554" s="325">
        <v>0</v>
      </c>
      <c r="O1554" s="325">
        <v>0</v>
      </c>
    </row>
    <row r="1555" spans="1:15">
      <c r="A1555" s="318" t="s">
        <v>552</v>
      </c>
      <c r="B1555" s="325">
        <v>178</v>
      </c>
      <c r="C1555" s="325">
        <v>346</v>
      </c>
      <c r="D1555" s="325">
        <v>236</v>
      </c>
      <c r="E1555" s="325">
        <v>361</v>
      </c>
      <c r="F1555" s="325">
        <v>55</v>
      </c>
      <c r="G1555" s="325">
        <v>157</v>
      </c>
      <c r="H1555" s="325">
        <v>0</v>
      </c>
      <c r="I1555" s="325">
        <v>0</v>
      </c>
      <c r="J1555" s="325">
        <v>0</v>
      </c>
      <c r="K1555" s="325">
        <v>0</v>
      </c>
      <c r="L1555" s="325">
        <v>1</v>
      </c>
      <c r="M1555" s="325">
        <v>0</v>
      </c>
      <c r="N1555" s="325">
        <v>0</v>
      </c>
      <c r="O1555" s="325">
        <v>0</v>
      </c>
    </row>
    <row r="1556" spans="1:15">
      <c r="A1556" s="319" t="s">
        <v>553</v>
      </c>
      <c r="B1556" s="330">
        <v>307</v>
      </c>
      <c r="C1556" s="330">
        <v>493</v>
      </c>
      <c r="D1556" s="330">
        <v>155</v>
      </c>
      <c r="E1556" s="330">
        <v>208</v>
      </c>
      <c r="F1556" s="330">
        <v>75</v>
      </c>
      <c r="G1556" s="330">
        <v>113</v>
      </c>
      <c r="H1556" s="330">
        <v>0</v>
      </c>
      <c r="I1556" s="330">
        <v>0</v>
      </c>
      <c r="J1556" s="330">
        <v>0</v>
      </c>
      <c r="K1556" s="330">
        <v>0</v>
      </c>
      <c r="L1556" s="330">
        <v>0</v>
      </c>
      <c r="M1556" s="330">
        <v>0</v>
      </c>
      <c r="N1556" s="330">
        <v>0</v>
      </c>
      <c r="O1556" s="330">
        <v>0</v>
      </c>
    </row>
    <row r="1557" spans="1:15">
      <c r="A1557" s="317"/>
      <c r="B1557" s="322"/>
      <c r="C1557" s="322"/>
      <c r="D1557" s="322"/>
      <c r="E1557" s="322"/>
      <c r="F1557" s="322"/>
      <c r="G1557" s="322"/>
      <c r="H1557" s="322"/>
      <c r="I1557" s="322"/>
      <c r="J1557" s="322"/>
      <c r="K1557" s="322"/>
      <c r="L1557" s="322"/>
      <c r="M1557" s="322"/>
      <c r="N1557" s="322"/>
      <c r="O1557" s="322"/>
    </row>
    <row r="1558" spans="1:15">
      <c r="A1558" s="317" t="s">
        <v>554</v>
      </c>
      <c r="B1558" s="316">
        <f t="shared" ref="B1558:I1558" si="156">SUM(B1559:B1566)</f>
        <v>770</v>
      </c>
      <c r="C1558" s="316">
        <f t="shared" si="156"/>
        <v>1816</v>
      </c>
      <c r="D1558" s="316">
        <f t="shared" si="156"/>
        <v>955</v>
      </c>
      <c r="E1558" s="316">
        <f t="shared" si="156"/>
        <v>1140</v>
      </c>
      <c r="F1558" s="316">
        <f t="shared" si="156"/>
        <v>222</v>
      </c>
      <c r="G1558" s="316">
        <f t="shared" si="156"/>
        <v>506</v>
      </c>
      <c r="H1558" s="316">
        <f t="shared" si="156"/>
        <v>0</v>
      </c>
      <c r="I1558" s="316">
        <f t="shared" si="156"/>
        <v>0</v>
      </c>
      <c r="J1558" s="316">
        <v>0</v>
      </c>
      <c r="K1558" s="316">
        <v>0</v>
      </c>
      <c r="L1558" s="316">
        <f t="shared" ref="L1558:O1558" si="157">SUM(L1559:L1566)</f>
        <v>0</v>
      </c>
      <c r="M1558" s="316">
        <f t="shared" si="157"/>
        <v>6</v>
      </c>
      <c r="N1558" s="316">
        <f t="shared" si="157"/>
        <v>1</v>
      </c>
      <c r="O1558" s="316">
        <f t="shared" si="157"/>
        <v>1</v>
      </c>
    </row>
    <row r="1559" spans="1:15">
      <c r="A1559" s="318" t="s">
        <v>555</v>
      </c>
      <c r="B1559" s="325">
        <v>143</v>
      </c>
      <c r="C1559" s="325">
        <v>311</v>
      </c>
      <c r="D1559" s="325">
        <v>128</v>
      </c>
      <c r="E1559" s="325">
        <v>185</v>
      </c>
      <c r="F1559" s="329">
        <v>28</v>
      </c>
      <c r="G1559" s="329">
        <v>88</v>
      </c>
      <c r="H1559" s="325">
        <v>0</v>
      </c>
      <c r="I1559" s="325">
        <v>0</v>
      </c>
      <c r="J1559" s="325">
        <v>0</v>
      </c>
      <c r="K1559" s="325">
        <v>0</v>
      </c>
      <c r="L1559" s="325">
        <v>0</v>
      </c>
      <c r="M1559" s="325">
        <v>1</v>
      </c>
      <c r="N1559" s="325">
        <v>1</v>
      </c>
      <c r="O1559" s="325">
        <v>1</v>
      </c>
    </row>
    <row r="1560" spans="1:15">
      <c r="A1560" s="318" t="s">
        <v>556</v>
      </c>
      <c r="B1560" s="325">
        <v>78</v>
      </c>
      <c r="C1560" s="325">
        <v>198</v>
      </c>
      <c r="D1560" s="325">
        <v>65</v>
      </c>
      <c r="E1560" s="325">
        <v>113</v>
      </c>
      <c r="F1560" s="329">
        <v>18</v>
      </c>
      <c r="G1560" s="329">
        <v>28</v>
      </c>
      <c r="H1560" s="325">
        <v>0</v>
      </c>
      <c r="I1560" s="325">
        <v>0</v>
      </c>
      <c r="J1560" s="325">
        <v>0</v>
      </c>
      <c r="K1560" s="325">
        <v>0</v>
      </c>
      <c r="L1560" s="325">
        <v>0</v>
      </c>
      <c r="M1560" s="325">
        <v>0</v>
      </c>
      <c r="N1560" s="325">
        <v>0</v>
      </c>
      <c r="O1560" s="325">
        <v>0</v>
      </c>
    </row>
    <row r="1561" spans="1:15">
      <c r="A1561" s="318" t="s">
        <v>557</v>
      </c>
      <c r="B1561" s="325">
        <v>23</v>
      </c>
      <c r="C1561" s="325">
        <v>58</v>
      </c>
      <c r="D1561" s="325">
        <v>267</v>
      </c>
      <c r="E1561" s="325">
        <v>334</v>
      </c>
      <c r="F1561" s="329">
        <v>25</v>
      </c>
      <c r="G1561" s="329">
        <v>50</v>
      </c>
      <c r="H1561" s="325">
        <v>0</v>
      </c>
      <c r="I1561" s="325">
        <v>0</v>
      </c>
      <c r="J1561" s="325">
        <v>0</v>
      </c>
      <c r="K1561" s="325">
        <v>0</v>
      </c>
      <c r="L1561" s="325">
        <v>0</v>
      </c>
      <c r="M1561" s="325">
        <v>0</v>
      </c>
      <c r="N1561" s="325">
        <v>0</v>
      </c>
      <c r="O1561" s="325">
        <v>0</v>
      </c>
    </row>
    <row r="1562" spans="1:15">
      <c r="A1562" s="318" t="s">
        <v>558</v>
      </c>
      <c r="B1562" s="325">
        <v>194</v>
      </c>
      <c r="C1562" s="325">
        <v>478</v>
      </c>
      <c r="D1562" s="325">
        <v>93</v>
      </c>
      <c r="E1562" s="325">
        <v>104</v>
      </c>
      <c r="F1562" s="329">
        <v>49</v>
      </c>
      <c r="G1562" s="329">
        <v>94</v>
      </c>
      <c r="H1562" s="325">
        <v>0</v>
      </c>
      <c r="I1562" s="325">
        <v>0</v>
      </c>
      <c r="J1562" s="325">
        <v>0</v>
      </c>
      <c r="K1562" s="325">
        <v>0</v>
      </c>
      <c r="L1562" s="325">
        <v>0</v>
      </c>
      <c r="M1562" s="325">
        <v>4</v>
      </c>
      <c r="N1562" s="325">
        <v>0</v>
      </c>
      <c r="O1562" s="325">
        <v>0</v>
      </c>
    </row>
    <row r="1563" spans="1:15">
      <c r="A1563" s="318" t="s">
        <v>532</v>
      </c>
      <c r="B1563" s="325">
        <v>59</v>
      </c>
      <c r="C1563" s="325">
        <v>163</v>
      </c>
      <c r="D1563" s="325">
        <v>21</v>
      </c>
      <c r="E1563" s="325">
        <v>23</v>
      </c>
      <c r="F1563" s="329">
        <v>6</v>
      </c>
      <c r="G1563" s="329">
        <v>19</v>
      </c>
      <c r="H1563" s="325">
        <v>0</v>
      </c>
      <c r="I1563" s="325">
        <v>0</v>
      </c>
      <c r="J1563" s="325">
        <v>0</v>
      </c>
      <c r="K1563" s="325">
        <v>0</v>
      </c>
      <c r="L1563" s="325">
        <v>0</v>
      </c>
      <c r="M1563" s="325">
        <v>0</v>
      </c>
      <c r="N1563" s="325">
        <v>0</v>
      </c>
      <c r="O1563" s="325">
        <v>0</v>
      </c>
    </row>
    <row r="1564" spans="1:15">
      <c r="A1564" s="323" t="s">
        <v>559</v>
      </c>
      <c r="B1564" s="325">
        <v>15</v>
      </c>
      <c r="C1564" s="325">
        <v>30</v>
      </c>
      <c r="D1564" s="325">
        <v>91</v>
      </c>
      <c r="E1564" s="325">
        <v>110</v>
      </c>
      <c r="F1564" s="329">
        <v>45</v>
      </c>
      <c r="G1564" s="329">
        <v>76</v>
      </c>
      <c r="H1564" s="325">
        <v>0</v>
      </c>
      <c r="I1564" s="325">
        <v>0</v>
      </c>
      <c r="J1564" s="325">
        <v>0</v>
      </c>
      <c r="K1564" s="325">
        <v>0</v>
      </c>
      <c r="L1564" s="325">
        <v>0</v>
      </c>
      <c r="M1564" s="325">
        <v>0</v>
      </c>
      <c r="N1564" s="325">
        <v>0</v>
      </c>
      <c r="O1564" s="325">
        <v>0</v>
      </c>
    </row>
    <row r="1565" spans="1:15">
      <c r="A1565" s="318" t="s">
        <v>560</v>
      </c>
      <c r="B1565" s="325">
        <v>192</v>
      </c>
      <c r="C1565" s="325">
        <v>419</v>
      </c>
      <c r="D1565" s="325">
        <v>128</v>
      </c>
      <c r="E1565" s="329">
        <v>133</v>
      </c>
      <c r="F1565" s="329">
        <v>42</v>
      </c>
      <c r="G1565" s="329">
        <v>65</v>
      </c>
      <c r="H1565" s="325">
        <v>0</v>
      </c>
      <c r="I1565" s="325">
        <v>0</v>
      </c>
      <c r="J1565" s="325">
        <v>0</v>
      </c>
      <c r="K1565" s="325">
        <v>0</v>
      </c>
      <c r="L1565" s="325">
        <v>0</v>
      </c>
      <c r="M1565" s="325">
        <v>0</v>
      </c>
      <c r="N1565" s="325">
        <v>0</v>
      </c>
      <c r="O1565" s="325">
        <v>0</v>
      </c>
    </row>
    <row r="1566" spans="1:15">
      <c r="A1566" s="319" t="s">
        <v>561</v>
      </c>
      <c r="B1566" s="330">
        <v>66</v>
      </c>
      <c r="C1566" s="330">
        <v>159</v>
      </c>
      <c r="D1566" s="330">
        <v>162</v>
      </c>
      <c r="E1566" s="330">
        <v>138</v>
      </c>
      <c r="F1566" s="330">
        <v>9</v>
      </c>
      <c r="G1566" s="330">
        <v>86</v>
      </c>
      <c r="H1566" s="330">
        <v>0</v>
      </c>
      <c r="I1566" s="330">
        <v>0</v>
      </c>
      <c r="J1566" s="330">
        <v>0</v>
      </c>
      <c r="K1566" s="330">
        <v>0</v>
      </c>
      <c r="L1566" s="330">
        <v>0</v>
      </c>
      <c r="M1566" s="330">
        <v>1</v>
      </c>
      <c r="N1566" s="330">
        <v>0</v>
      </c>
      <c r="O1566" s="330">
        <v>0</v>
      </c>
    </row>
    <row r="1567" spans="1:15">
      <c r="A1567" s="317"/>
      <c r="B1567" s="322"/>
      <c r="C1567" s="322"/>
      <c r="D1567" s="322"/>
      <c r="E1567" s="322"/>
      <c r="F1567" s="322"/>
      <c r="G1567" s="322"/>
      <c r="H1567" s="322"/>
      <c r="I1567" s="322"/>
      <c r="J1567" s="216"/>
      <c r="K1567" s="216"/>
      <c r="L1567" s="322"/>
      <c r="M1567" s="322"/>
      <c r="N1567" s="322"/>
      <c r="O1567" s="322"/>
    </row>
    <row r="1568" spans="1:15">
      <c r="A1568" s="317" t="s">
        <v>562</v>
      </c>
      <c r="B1568" s="316">
        <f t="shared" ref="B1568:O1568" si="158">SUM(B1569:B1578)</f>
        <v>1733</v>
      </c>
      <c r="C1568" s="316">
        <f t="shared" si="158"/>
        <v>3529</v>
      </c>
      <c r="D1568" s="316">
        <f t="shared" si="158"/>
        <v>787</v>
      </c>
      <c r="E1568" s="316">
        <f t="shared" si="158"/>
        <v>1044</v>
      </c>
      <c r="F1568" s="321">
        <f t="shared" si="158"/>
        <v>333</v>
      </c>
      <c r="G1568" s="321">
        <f t="shared" si="158"/>
        <v>799</v>
      </c>
      <c r="H1568" s="316">
        <f t="shared" si="158"/>
        <v>0</v>
      </c>
      <c r="I1568" s="316">
        <f t="shared" si="158"/>
        <v>0</v>
      </c>
      <c r="J1568" s="316">
        <f t="shared" si="158"/>
        <v>0</v>
      </c>
      <c r="K1568" s="316">
        <f t="shared" si="158"/>
        <v>0</v>
      </c>
      <c r="L1568" s="316">
        <f t="shared" si="158"/>
        <v>1</v>
      </c>
      <c r="M1568" s="316">
        <f t="shared" si="158"/>
        <v>1</v>
      </c>
      <c r="N1568" s="316">
        <f t="shared" si="158"/>
        <v>0</v>
      </c>
      <c r="O1568" s="316">
        <f t="shared" si="158"/>
        <v>0</v>
      </c>
    </row>
    <row r="1569" spans="1:15">
      <c r="A1569" s="318" t="s">
        <v>517</v>
      </c>
      <c r="B1569" s="325">
        <v>29</v>
      </c>
      <c r="C1569" s="325">
        <v>65</v>
      </c>
      <c r="D1569" s="325">
        <v>65</v>
      </c>
      <c r="E1569" s="325">
        <v>71</v>
      </c>
      <c r="F1569" s="329">
        <v>16</v>
      </c>
      <c r="G1569" s="329">
        <v>28</v>
      </c>
      <c r="H1569" s="325">
        <v>0</v>
      </c>
      <c r="I1569" s="325">
        <v>0</v>
      </c>
      <c r="J1569" s="325">
        <v>0</v>
      </c>
      <c r="K1569" s="325">
        <v>0</v>
      </c>
      <c r="L1569" s="325">
        <v>0</v>
      </c>
      <c r="M1569" s="325">
        <v>0</v>
      </c>
      <c r="N1569" s="325">
        <v>0</v>
      </c>
      <c r="O1569" s="325">
        <v>0</v>
      </c>
    </row>
    <row r="1570" spans="1:15">
      <c r="A1570" s="318" t="s">
        <v>563</v>
      </c>
      <c r="B1570" s="325">
        <v>7</v>
      </c>
      <c r="C1570" s="325">
        <v>38</v>
      </c>
      <c r="D1570" s="325">
        <v>21</v>
      </c>
      <c r="E1570" s="325">
        <v>54</v>
      </c>
      <c r="F1570" s="329">
        <v>8</v>
      </c>
      <c r="G1570" s="329">
        <v>10</v>
      </c>
      <c r="H1570" s="325">
        <v>0</v>
      </c>
      <c r="I1570" s="325">
        <v>0</v>
      </c>
      <c r="J1570" s="325">
        <v>0</v>
      </c>
      <c r="K1570" s="325">
        <v>0</v>
      </c>
      <c r="L1570" s="325">
        <v>0</v>
      </c>
      <c r="M1570" s="325">
        <v>0</v>
      </c>
      <c r="N1570" s="325">
        <v>0</v>
      </c>
      <c r="O1570" s="325">
        <v>0</v>
      </c>
    </row>
    <row r="1571" spans="1:15">
      <c r="A1571" s="318" t="s">
        <v>564</v>
      </c>
      <c r="B1571" s="325">
        <v>154</v>
      </c>
      <c r="C1571" s="325">
        <v>399</v>
      </c>
      <c r="D1571" s="325">
        <v>32</v>
      </c>
      <c r="E1571" s="325">
        <v>29</v>
      </c>
      <c r="F1571" s="329">
        <v>14</v>
      </c>
      <c r="G1571" s="329">
        <v>216</v>
      </c>
      <c r="H1571" s="325">
        <v>0</v>
      </c>
      <c r="I1571" s="325">
        <v>0</v>
      </c>
      <c r="J1571" s="325">
        <v>0</v>
      </c>
      <c r="K1571" s="325">
        <v>0</v>
      </c>
      <c r="L1571" s="325">
        <v>0</v>
      </c>
      <c r="M1571" s="325">
        <v>0</v>
      </c>
      <c r="N1571" s="325">
        <v>0</v>
      </c>
      <c r="O1571" s="325">
        <v>0</v>
      </c>
    </row>
    <row r="1572" spans="1:15">
      <c r="A1572" s="318" t="s">
        <v>565</v>
      </c>
      <c r="B1572" s="325">
        <v>589</v>
      </c>
      <c r="C1572" s="325">
        <v>1201</v>
      </c>
      <c r="D1572" s="325">
        <v>242</v>
      </c>
      <c r="E1572" s="325">
        <v>310</v>
      </c>
      <c r="F1572" s="329">
        <v>93</v>
      </c>
      <c r="G1572" s="329">
        <v>128</v>
      </c>
      <c r="H1572" s="325">
        <v>0</v>
      </c>
      <c r="I1572" s="325">
        <v>0</v>
      </c>
      <c r="J1572" s="325">
        <v>0</v>
      </c>
      <c r="K1572" s="325">
        <v>0</v>
      </c>
      <c r="L1572" s="325">
        <v>1</v>
      </c>
      <c r="M1572" s="325">
        <v>0</v>
      </c>
      <c r="N1572" s="325">
        <v>0</v>
      </c>
      <c r="O1572" s="325">
        <v>0</v>
      </c>
    </row>
    <row r="1573" spans="1:15">
      <c r="A1573" s="318" t="s">
        <v>566</v>
      </c>
      <c r="B1573" s="325">
        <v>50</v>
      </c>
      <c r="C1573" s="325">
        <v>54</v>
      </c>
      <c r="D1573" s="325">
        <v>25</v>
      </c>
      <c r="E1573" s="325">
        <v>33</v>
      </c>
      <c r="F1573" s="329">
        <v>9</v>
      </c>
      <c r="G1573" s="329">
        <v>16</v>
      </c>
      <c r="H1573" s="325">
        <v>0</v>
      </c>
      <c r="I1573" s="325">
        <v>0</v>
      </c>
      <c r="J1573" s="325">
        <v>0</v>
      </c>
      <c r="K1573" s="325">
        <v>0</v>
      </c>
      <c r="L1573" s="325">
        <v>0</v>
      </c>
      <c r="M1573" s="325">
        <v>0</v>
      </c>
      <c r="N1573" s="325">
        <v>0</v>
      </c>
      <c r="O1573" s="325">
        <v>0</v>
      </c>
    </row>
    <row r="1574" spans="1:15">
      <c r="A1574" s="323" t="s">
        <v>567</v>
      </c>
      <c r="B1574" s="325">
        <v>87</v>
      </c>
      <c r="C1574" s="325">
        <v>162</v>
      </c>
      <c r="D1574" s="325">
        <v>50</v>
      </c>
      <c r="E1574" s="325">
        <v>114</v>
      </c>
      <c r="F1574" s="329">
        <v>10</v>
      </c>
      <c r="G1574" s="329">
        <v>18</v>
      </c>
      <c r="H1574" s="325">
        <v>0</v>
      </c>
      <c r="I1574" s="325">
        <v>0</v>
      </c>
      <c r="J1574" s="325">
        <v>0</v>
      </c>
      <c r="K1574" s="325">
        <v>0</v>
      </c>
      <c r="L1574" s="325">
        <v>0</v>
      </c>
      <c r="M1574" s="325">
        <v>1</v>
      </c>
      <c r="N1574" s="325">
        <v>0</v>
      </c>
      <c r="O1574" s="325">
        <v>0</v>
      </c>
    </row>
    <row r="1575" spans="1:15">
      <c r="A1575" s="323" t="s">
        <v>568</v>
      </c>
      <c r="B1575" s="325">
        <v>94</v>
      </c>
      <c r="C1575" s="325">
        <v>383</v>
      </c>
      <c r="D1575" s="325">
        <v>6</v>
      </c>
      <c r="E1575" s="325">
        <v>30</v>
      </c>
      <c r="F1575" s="329">
        <v>5</v>
      </c>
      <c r="G1575" s="329">
        <v>13</v>
      </c>
      <c r="H1575" s="325">
        <v>0</v>
      </c>
      <c r="I1575" s="325">
        <v>0</v>
      </c>
      <c r="J1575" s="325">
        <v>0</v>
      </c>
      <c r="K1575" s="325">
        <v>0</v>
      </c>
      <c r="L1575" s="325">
        <v>0</v>
      </c>
      <c r="M1575" s="325">
        <v>0</v>
      </c>
      <c r="N1575" s="325">
        <v>0</v>
      </c>
      <c r="O1575" s="325">
        <v>0</v>
      </c>
    </row>
    <row r="1576" spans="1:15">
      <c r="A1576" s="318" t="s">
        <v>457</v>
      </c>
      <c r="B1576" s="325">
        <v>34</v>
      </c>
      <c r="C1576" s="325">
        <v>46</v>
      </c>
      <c r="D1576" s="325">
        <v>3</v>
      </c>
      <c r="E1576" s="325">
        <v>15</v>
      </c>
      <c r="F1576" s="329">
        <v>1</v>
      </c>
      <c r="G1576" s="329">
        <v>7</v>
      </c>
      <c r="H1576" s="325">
        <v>0</v>
      </c>
      <c r="I1576" s="325">
        <v>0</v>
      </c>
      <c r="J1576" s="325">
        <v>0</v>
      </c>
      <c r="K1576" s="325">
        <v>0</v>
      </c>
      <c r="L1576" s="325">
        <v>0</v>
      </c>
      <c r="M1576" s="325">
        <v>0</v>
      </c>
      <c r="N1576" s="325">
        <v>0</v>
      </c>
      <c r="O1576" s="325">
        <v>0</v>
      </c>
    </row>
    <row r="1577" spans="1:15">
      <c r="A1577" s="318" t="s">
        <v>569</v>
      </c>
      <c r="B1577" s="325">
        <v>30</v>
      </c>
      <c r="C1577" s="325">
        <v>91</v>
      </c>
      <c r="D1577" s="325">
        <v>82</v>
      </c>
      <c r="E1577" s="325">
        <v>132</v>
      </c>
      <c r="F1577" s="325">
        <v>57</v>
      </c>
      <c r="G1577" s="325">
        <v>127</v>
      </c>
      <c r="H1577" s="325">
        <v>0</v>
      </c>
      <c r="I1577" s="325">
        <v>0</v>
      </c>
      <c r="J1577" s="325">
        <v>0</v>
      </c>
      <c r="K1577" s="325">
        <v>0</v>
      </c>
      <c r="L1577" s="325">
        <v>0</v>
      </c>
      <c r="M1577" s="325">
        <v>0</v>
      </c>
      <c r="N1577" s="325">
        <v>0</v>
      </c>
      <c r="O1577" s="325">
        <v>0</v>
      </c>
    </row>
    <row r="1578" spans="1:15">
      <c r="A1578" s="319" t="s">
        <v>570</v>
      </c>
      <c r="B1578" s="330">
        <v>659</v>
      </c>
      <c r="C1578" s="330">
        <v>1090</v>
      </c>
      <c r="D1578" s="330">
        <v>261</v>
      </c>
      <c r="E1578" s="330">
        <v>256</v>
      </c>
      <c r="F1578" s="330">
        <v>120</v>
      </c>
      <c r="G1578" s="330">
        <v>236</v>
      </c>
      <c r="H1578" s="330">
        <v>0</v>
      </c>
      <c r="I1578" s="330">
        <v>0</v>
      </c>
      <c r="J1578" s="330">
        <v>0</v>
      </c>
      <c r="K1578" s="330">
        <v>0</v>
      </c>
      <c r="L1578" s="330">
        <v>0</v>
      </c>
      <c r="M1578" s="330">
        <v>0</v>
      </c>
      <c r="N1578" s="330">
        <v>0</v>
      </c>
      <c r="O1578" s="330">
        <v>0</v>
      </c>
    </row>
    <row r="1579" spans="1:15">
      <c r="A1579" s="317"/>
      <c r="B1579" s="322"/>
      <c r="C1579" s="322"/>
      <c r="D1579" s="322"/>
      <c r="E1579" s="322"/>
      <c r="F1579" s="322"/>
      <c r="G1579" s="322"/>
      <c r="H1579" s="322"/>
      <c r="I1579" s="322"/>
      <c r="J1579" s="216"/>
      <c r="K1579" s="216"/>
      <c r="L1579" s="322"/>
      <c r="M1579" s="322"/>
      <c r="N1579" s="322"/>
      <c r="O1579" s="322"/>
    </row>
    <row r="1580" spans="1:15">
      <c r="A1580" s="317" t="s">
        <v>571</v>
      </c>
      <c r="B1580" s="316">
        <f t="shared" ref="B1580:K1580" si="159">SUM(B1581:B1585)</f>
        <v>68</v>
      </c>
      <c r="C1580" s="316">
        <f t="shared" si="159"/>
        <v>155</v>
      </c>
      <c r="D1580" s="316">
        <f t="shared" si="159"/>
        <v>64</v>
      </c>
      <c r="E1580" s="316">
        <f t="shared" si="159"/>
        <v>148</v>
      </c>
      <c r="F1580" s="321">
        <f t="shared" si="159"/>
        <v>14</v>
      </c>
      <c r="G1580" s="321">
        <f t="shared" si="159"/>
        <v>25</v>
      </c>
      <c r="H1580" s="316">
        <f t="shared" si="159"/>
        <v>0</v>
      </c>
      <c r="I1580" s="316">
        <f t="shared" si="159"/>
        <v>0</v>
      </c>
      <c r="J1580" s="316">
        <f t="shared" si="159"/>
        <v>0</v>
      </c>
      <c r="K1580" s="316">
        <f t="shared" si="159"/>
        <v>0</v>
      </c>
      <c r="L1580" s="316">
        <f>SUM(L1581:L1585)</f>
        <v>0</v>
      </c>
      <c r="M1580" s="316">
        <f>SUM(M1581:M1585)</f>
        <v>4</v>
      </c>
      <c r="N1580" s="316">
        <f>SUM(N1581:N1585)</f>
        <v>0</v>
      </c>
      <c r="O1580" s="316">
        <f>SUM(O1581:O1585)</f>
        <v>0</v>
      </c>
    </row>
    <row r="1581" spans="1:15">
      <c r="A1581" s="318" t="s">
        <v>572</v>
      </c>
      <c r="B1581" s="325">
        <v>11</v>
      </c>
      <c r="C1581" s="325">
        <v>19</v>
      </c>
      <c r="D1581" s="325">
        <v>26</v>
      </c>
      <c r="E1581" s="325">
        <v>29</v>
      </c>
      <c r="F1581" s="329">
        <v>4</v>
      </c>
      <c r="G1581" s="329">
        <v>4</v>
      </c>
      <c r="H1581" s="325">
        <v>0</v>
      </c>
      <c r="I1581" s="325">
        <v>0</v>
      </c>
      <c r="J1581" s="325">
        <v>0</v>
      </c>
      <c r="K1581" s="325">
        <v>0</v>
      </c>
      <c r="L1581" s="325">
        <v>0</v>
      </c>
      <c r="M1581" s="325">
        <v>0</v>
      </c>
      <c r="N1581" s="325">
        <v>0</v>
      </c>
      <c r="O1581" s="325">
        <v>0</v>
      </c>
    </row>
    <row r="1582" spans="1:15">
      <c r="A1582" s="318" t="s">
        <v>573</v>
      </c>
      <c r="B1582" s="325">
        <v>0</v>
      </c>
      <c r="C1582" s="325">
        <v>0</v>
      </c>
      <c r="D1582" s="325">
        <v>0</v>
      </c>
      <c r="E1582" s="325">
        <v>0</v>
      </c>
      <c r="F1582" s="329">
        <v>0</v>
      </c>
      <c r="G1582" s="329">
        <v>0</v>
      </c>
      <c r="H1582" s="325">
        <v>0</v>
      </c>
      <c r="I1582" s="325">
        <v>0</v>
      </c>
      <c r="J1582" s="325">
        <v>0</v>
      </c>
      <c r="K1582" s="325">
        <v>0</v>
      </c>
      <c r="L1582" s="325">
        <v>0</v>
      </c>
      <c r="M1582" s="325">
        <v>0</v>
      </c>
      <c r="N1582" s="325">
        <v>0</v>
      </c>
      <c r="O1582" s="325">
        <v>0</v>
      </c>
    </row>
    <row r="1583" spans="1:15">
      <c r="A1583" s="318" t="s">
        <v>574</v>
      </c>
      <c r="B1583" s="325">
        <v>47</v>
      </c>
      <c r="C1583" s="325">
        <v>77</v>
      </c>
      <c r="D1583" s="325">
        <v>34</v>
      </c>
      <c r="E1583" s="325">
        <v>107</v>
      </c>
      <c r="F1583" s="329">
        <v>9</v>
      </c>
      <c r="G1583" s="329">
        <v>10</v>
      </c>
      <c r="H1583" s="325">
        <v>0</v>
      </c>
      <c r="I1583" s="325">
        <v>0</v>
      </c>
      <c r="J1583" s="325">
        <v>0</v>
      </c>
      <c r="K1583" s="325">
        <v>0</v>
      </c>
      <c r="L1583" s="325">
        <v>0</v>
      </c>
      <c r="M1583" s="325">
        <v>4</v>
      </c>
      <c r="N1583" s="325">
        <v>0</v>
      </c>
      <c r="O1583" s="325">
        <v>0</v>
      </c>
    </row>
    <row r="1584" spans="1:15">
      <c r="A1584" s="318" t="s">
        <v>575</v>
      </c>
      <c r="B1584" s="325">
        <v>8</v>
      </c>
      <c r="C1584" s="325">
        <v>48</v>
      </c>
      <c r="D1584" s="325">
        <v>3</v>
      </c>
      <c r="E1584" s="325">
        <v>4</v>
      </c>
      <c r="F1584" s="329">
        <v>1</v>
      </c>
      <c r="G1584" s="329">
        <v>9</v>
      </c>
      <c r="H1584" s="325">
        <v>0</v>
      </c>
      <c r="I1584" s="325">
        <v>0</v>
      </c>
      <c r="J1584" s="325">
        <v>0</v>
      </c>
      <c r="K1584" s="325">
        <v>0</v>
      </c>
      <c r="L1584" s="325">
        <v>0</v>
      </c>
      <c r="M1584" s="325">
        <v>0</v>
      </c>
      <c r="N1584" s="325">
        <v>0</v>
      </c>
      <c r="O1584" s="325">
        <v>0</v>
      </c>
    </row>
    <row r="1585" spans="1:15">
      <c r="A1585" s="319" t="s">
        <v>576</v>
      </c>
      <c r="B1585" s="330">
        <v>2</v>
      </c>
      <c r="C1585" s="330">
        <v>11</v>
      </c>
      <c r="D1585" s="330">
        <v>1</v>
      </c>
      <c r="E1585" s="330">
        <v>8</v>
      </c>
      <c r="F1585" s="331">
        <v>0</v>
      </c>
      <c r="G1585" s="331">
        <v>2</v>
      </c>
      <c r="H1585" s="330">
        <v>0</v>
      </c>
      <c r="I1585" s="330">
        <v>0</v>
      </c>
      <c r="J1585" s="330">
        <v>0</v>
      </c>
      <c r="K1585" s="330">
        <v>0</v>
      </c>
      <c r="L1585" s="330">
        <v>0</v>
      </c>
      <c r="M1585" s="330">
        <v>0</v>
      </c>
      <c r="N1585" s="330">
        <v>0</v>
      </c>
      <c r="O1585" s="330">
        <v>0</v>
      </c>
    </row>
    <row r="1586" spans="1:15">
      <c r="A1586" s="317"/>
      <c r="B1586" s="322"/>
      <c r="C1586" s="322"/>
      <c r="D1586" s="322"/>
      <c r="E1586" s="322"/>
      <c r="F1586" s="322"/>
      <c r="G1586" s="322"/>
      <c r="H1586" s="322"/>
      <c r="I1586" s="322"/>
      <c r="J1586" s="216"/>
      <c r="K1586" s="216"/>
      <c r="L1586" s="322"/>
      <c r="M1586" s="322"/>
      <c r="N1586" s="322"/>
      <c r="O1586" s="322"/>
    </row>
    <row r="1587" spans="1:15">
      <c r="A1587" s="317" t="s">
        <v>577</v>
      </c>
      <c r="B1587" s="316">
        <f t="shared" ref="B1587:O1587" si="160">SUM(B1588:B1595)</f>
        <v>862</v>
      </c>
      <c r="C1587" s="316">
        <f t="shared" si="160"/>
        <v>2129</v>
      </c>
      <c r="D1587" s="316">
        <f t="shared" si="160"/>
        <v>410</v>
      </c>
      <c r="E1587" s="316">
        <f t="shared" si="160"/>
        <v>682</v>
      </c>
      <c r="F1587" s="316">
        <f t="shared" si="160"/>
        <v>54</v>
      </c>
      <c r="G1587" s="316">
        <f t="shared" si="160"/>
        <v>146</v>
      </c>
      <c r="H1587" s="316">
        <f t="shared" si="160"/>
        <v>0</v>
      </c>
      <c r="I1587" s="316">
        <f t="shared" si="160"/>
        <v>0</v>
      </c>
      <c r="J1587" s="316">
        <f t="shared" si="160"/>
        <v>0</v>
      </c>
      <c r="K1587" s="316">
        <f t="shared" si="160"/>
        <v>0</v>
      </c>
      <c r="L1587" s="316">
        <f t="shared" si="160"/>
        <v>0</v>
      </c>
      <c r="M1587" s="316">
        <f t="shared" si="160"/>
        <v>1</v>
      </c>
      <c r="N1587" s="316">
        <f t="shared" si="160"/>
        <v>0</v>
      </c>
      <c r="O1587" s="316">
        <f t="shared" si="160"/>
        <v>0</v>
      </c>
    </row>
    <row r="1588" spans="1:15">
      <c r="A1588" s="318" t="s">
        <v>578</v>
      </c>
      <c r="B1588" s="325">
        <v>9</v>
      </c>
      <c r="C1588" s="325">
        <v>83</v>
      </c>
      <c r="D1588" s="325">
        <v>2</v>
      </c>
      <c r="E1588" s="325">
        <v>10</v>
      </c>
      <c r="F1588" s="329">
        <v>0</v>
      </c>
      <c r="G1588" s="329">
        <v>0</v>
      </c>
      <c r="H1588" s="325">
        <v>0</v>
      </c>
      <c r="I1588" s="325">
        <v>0</v>
      </c>
      <c r="J1588" s="325">
        <v>0</v>
      </c>
      <c r="K1588" s="325">
        <v>0</v>
      </c>
      <c r="L1588" s="325">
        <v>0</v>
      </c>
      <c r="M1588" s="325">
        <v>0</v>
      </c>
      <c r="N1588" s="325">
        <v>0</v>
      </c>
      <c r="O1588" s="325">
        <v>0</v>
      </c>
    </row>
    <row r="1589" spans="1:15">
      <c r="A1589" s="318" t="s">
        <v>579</v>
      </c>
      <c r="B1589" s="325">
        <v>10</v>
      </c>
      <c r="C1589" s="325">
        <v>27</v>
      </c>
      <c r="D1589" s="325">
        <v>3</v>
      </c>
      <c r="E1589" s="325">
        <v>6</v>
      </c>
      <c r="F1589" s="325">
        <v>0</v>
      </c>
      <c r="G1589" s="325">
        <v>0</v>
      </c>
      <c r="H1589" s="325">
        <v>0</v>
      </c>
      <c r="I1589" s="325">
        <v>0</v>
      </c>
      <c r="J1589" s="325">
        <v>0</v>
      </c>
      <c r="K1589" s="325">
        <v>0</v>
      </c>
      <c r="L1589" s="325">
        <v>0</v>
      </c>
      <c r="M1589" s="325">
        <v>0</v>
      </c>
      <c r="N1589" s="325">
        <v>0</v>
      </c>
      <c r="O1589" s="325">
        <v>0</v>
      </c>
    </row>
    <row r="1590" spans="1:15">
      <c r="A1590" s="318" t="s">
        <v>580</v>
      </c>
      <c r="B1590" s="325">
        <v>265</v>
      </c>
      <c r="C1590" s="325">
        <v>777</v>
      </c>
      <c r="D1590" s="325">
        <v>82</v>
      </c>
      <c r="E1590" s="325">
        <v>136</v>
      </c>
      <c r="F1590" s="329">
        <v>19</v>
      </c>
      <c r="G1590" s="329">
        <v>64</v>
      </c>
      <c r="H1590" s="325">
        <v>0</v>
      </c>
      <c r="I1590" s="325">
        <v>0</v>
      </c>
      <c r="J1590" s="325">
        <v>0</v>
      </c>
      <c r="K1590" s="325">
        <v>0</v>
      </c>
      <c r="L1590" s="325">
        <v>0</v>
      </c>
      <c r="M1590" s="325">
        <v>0</v>
      </c>
      <c r="N1590" s="325">
        <v>0</v>
      </c>
      <c r="O1590" s="325">
        <v>0</v>
      </c>
    </row>
    <row r="1591" spans="1:15">
      <c r="A1591" s="318" t="s">
        <v>581</v>
      </c>
      <c r="B1591" s="325">
        <v>346</v>
      </c>
      <c r="C1591" s="325">
        <v>598</v>
      </c>
      <c r="D1591" s="325">
        <v>163</v>
      </c>
      <c r="E1591" s="325">
        <v>212</v>
      </c>
      <c r="F1591" s="329">
        <v>14</v>
      </c>
      <c r="G1591" s="329">
        <v>32</v>
      </c>
      <c r="H1591" s="325">
        <v>0</v>
      </c>
      <c r="I1591" s="325">
        <v>0</v>
      </c>
      <c r="J1591" s="325">
        <v>0</v>
      </c>
      <c r="K1591" s="325">
        <v>0</v>
      </c>
      <c r="L1591" s="325">
        <v>0</v>
      </c>
      <c r="M1591" s="325">
        <v>1</v>
      </c>
      <c r="N1591" s="325">
        <v>0</v>
      </c>
      <c r="O1591" s="325">
        <v>0</v>
      </c>
    </row>
    <row r="1592" spans="1:15">
      <c r="A1592" s="318" t="s">
        <v>582</v>
      </c>
      <c r="B1592" s="325">
        <v>40</v>
      </c>
      <c r="C1592" s="325">
        <v>144</v>
      </c>
      <c r="D1592" s="325">
        <v>11</v>
      </c>
      <c r="E1592" s="325">
        <v>10</v>
      </c>
      <c r="F1592" s="329">
        <v>0</v>
      </c>
      <c r="G1592" s="329">
        <v>5</v>
      </c>
      <c r="H1592" s="325">
        <v>0</v>
      </c>
      <c r="I1592" s="325">
        <v>0</v>
      </c>
      <c r="J1592" s="325">
        <v>0</v>
      </c>
      <c r="K1592" s="325">
        <v>0</v>
      </c>
      <c r="L1592" s="325">
        <v>0</v>
      </c>
      <c r="M1592" s="325">
        <v>0</v>
      </c>
      <c r="N1592" s="325">
        <v>0</v>
      </c>
      <c r="O1592" s="325">
        <v>0</v>
      </c>
    </row>
    <row r="1593" spans="1:15">
      <c r="A1593" s="318" t="s">
        <v>583</v>
      </c>
      <c r="B1593" s="325">
        <v>132</v>
      </c>
      <c r="C1593" s="325">
        <v>302</v>
      </c>
      <c r="D1593" s="325">
        <v>62</v>
      </c>
      <c r="E1593" s="325">
        <v>91</v>
      </c>
      <c r="F1593" s="329">
        <v>12</v>
      </c>
      <c r="G1593" s="329">
        <v>29</v>
      </c>
      <c r="H1593" s="325">
        <v>0</v>
      </c>
      <c r="I1593" s="325">
        <v>0</v>
      </c>
      <c r="J1593" s="325">
        <v>0</v>
      </c>
      <c r="K1593" s="325">
        <v>0</v>
      </c>
      <c r="L1593" s="325">
        <v>0</v>
      </c>
      <c r="M1593" s="325">
        <v>0</v>
      </c>
      <c r="N1593" s="325">
        <v>0</v>
      </c>
      <c r="O1593" s="325">
        <v>0</v>
      </c>
    </row>
    <row r="1594" spans="1:15">
      <c r="A1594" s="318" t="s">
        <v>584</v>
      </c>
      <c r="B1594" s="325">
        <v>54</v>
      </c>
      <c r="C1594" s="325">
        <v>169</v>
      </c>
      <c r="D1594" s="325">
        <v>80</v>
      </c>
      <c r="E1594" s="325">
        <v>197</v>
      </c>
      <c r="F1594" s="329">
        <v>6</v>
      </c>
      <c r="G1594" s="329">
        <v>9</v>
      </c>
      <c r="H1594" s="325">
        <v>0</v>
      </c>
      <c r="I1594" s="325">
        <v>0</v>
      </c>
      <c r="J1594" s="325">
        <v>0</v>
      </c>
      <c r="K1594" s="325">
        <v>0</v>
      </c>
      <c r="L1594" s="325">
        <v>0</v>
      </c>
      <c r="M1594" s="325">
        <v>0</v>
      </c>
      <c r="N1594" s="325">
        <v>0</v>
      </c>
      <c r="O1594" s="325">
        <v>0</v>
      </c>
    </row>
    <row r="1595" spans="1:15">
      <c r="A1595" s="319" t="s">
        <v>522</v>
      </c>
      <c r="B1595" s="330">
        <v>6</v>
      </c>
      <c r="C1595" s="330">
        <v>29</v>
      </c>
      <c r="D1595" s="330">
        <v>7</v>
      </c>
      <c r="E1595" s="330">
        <v>20</v>
      </c>
      <c r="F1595" s="330">
        <v>3</v>
      </c>
      <c r="G1595" s="330">
        <v>7</v>
      </c>
      <c r="H1595" s="330">
        <v>0</v>
      </c>
      <c r="I1595" s="330">
        <v>0</v>
      </c>
      <c r="J1595" s="330">
        <v>0</v>
      </c>
      <c r="K1595" s="330">
        <v>0</v>
      </c>
      <c r="L1595" s="330">
        <v>0</v>
      </c>
      <c r="M1595" s="330">
        <v>0</v>
      </c>
      <c r="N1595" s="330">
        <v>0</v>
      </c>
      <c r="O1595" s="330">
        <v>0</v>
      </c>
    </row>
    <row r="1596" spans="1:15">
      <c r="A1596" s="317"/>
      <c r="B1596" s="322"/>
      <c r="C1596" s="322"/>
      <c r="D1596" s="322"/>
      <c r="E1596" s="322"/>
      <c r="F1596" s="322"/>
      <c r="G1596" s="322"/>
      <c r="H1596" s="322"/>
      <c r="I1596" s="322"/>
      <c r="J1596" s="216"/>
      <c r="K1596" s="216"/>
      <c r="L1596" s="322"/>
      <c r="M1596" s="322"/>
      <c r="N1596" s="322"/>
      <c r="O1596" s="322"/>
    </row>
    <row r="1597" spans="1:15">
      <c r="A1597" s="317" t="s">
        <v>585</v>
      </c>
      <c r="B1597" s="316">
        <f t="shared" ref="B1597:O1597" si="161">SUM(B1598:B1602)</f>
        <v>845</v>
      </c>
      <c r="C1597" s="316">
        <f t="shared" si="161"/>
        <v>1339</v>
      </c>
      <c r="D1597" s="316">
        <f t="shared" si="161"/>
        <v>592</v>
      </c>
      <c r="E1597" s="316">
        <f t="shared" si="161"/>
        <v>813</v>
      </c>
      <c r="F1597" s="321">
        <f t="shared" si="161"/>
        <v>173</v>
      </c>
      <c r="G1597" s="321">
        <f t="shared" si="161"/>
        <v>333</v>
      </c>
      <c r="H1597" s="316">
        <f t="shared" si="161"/>
        <v>0</v>
      </c>
      <c r="I1597" s="316">
        <f t="shared" si="161"/>
        <v>0</v>
      </c>
      <c r="J1597" s="316">
        <f t="shared" si="161"/>
        <v>0</v>
      </c>
      <c r="K1597" s="316">
        <f t="shared" si="161"/>
        <v>0</v>
      </c>
      <c r="L1597" s="316">
        <f t="shared" si="161"/>
        <v>0</v>
      </c>
      <c r="M1597" s="316">
        <f t="shared" si="161"/>
        <v>0</v>
      </c>
      <c r="N1597" s="316">
        <f t="shared" si="161"/>
        <v>0</v>
      </c>
      <c r="O1597" s="316">
        <f t="shared" si="161"/>
        <v>0</v>
      </c>
    </row>
    <row r="1598" spans="1:15">
      <c r="A1598" s="318" t="s">
        <v>586</v>
      </c>
      <c r="B1598" s="325">
        <v>206</v>
      </c>
      <c r="C1598" s="325">
        <v>400</v>
      </c>
      <c r="D1598" s="325">
        <v>127</v>
      </c>
      <c r="E1598" s="325">
        <v>249</v>
      </c>
      <c r="F1598" s="329">
        <v>55</v>
      </c>
      <c r="G1598" s="329">
        <v>160</v>
      </c>
      <c r="H1598" s="325">
        <v>0</v>
      </c>
      <c r="I1598" s="325">
        <v>0</v>
      </c>
      <c r="J1598" s="325">
        <v>0</v>
      </c>
      <c r="K1598" s="325">
        <v>0</v>
      </c>
      <c r="L1598" s="325">
        <v>0</v>
      </c>
      <c r="M1598" s="325">
        <v>0</v>
      </c>
      <c r="N1598" s="325">
        <v>0</v>
      </c>
      <c r="O1598" s="325">
        <v>0</v>
      </c>
    </row>
    <row r="1599" spans="1:15">
      <c r="A1599" s="318" t="s">
        <v>587</v>
      </c>
      <c r="B1599" s="325">
        <v>32</v>
      </c>
      <c r="C1599" s="325">
        <v>62</v>
      </c>
      <c r="D1599" s="325">
        <v>94</v>
      </c>
      <c r="E1599" s="325">
        <v>101</v>
      </c>
      <c r="F1599" s="329">
        <v>10</v>
      </c>
      <c r="G1599" s="329">
        <v>17</v>
      </c>
      <c r="H1599" s="325">
        <v>0</v>
      </c>
      <c r="I1599" s="325">
        <v>0</v>
      </c>
      <c r="J1599" s="325">
        <v>0</v>
      </c>
      <c r="K1599" s="325">
        <v>0</v>
      </c>
      <c r="L1599" s="325">
        <v>0</v>
      </c>
      <c r="M1599" s="325">
        <v>0</v>
      </c>
      <c r="N1599" s="325">
        <v>0</v>
      </c>
      <c r="O1599" s="325">
        <v>0</v>
      </c>
    </row>
    <row r="1600" spans="1:15">
      <c r="A1600" s="318" t="s">
        <v>505</v>
      </c>
      <c r="B1600" s="325">
        <v>57</v>
      </c>
      <c r="C1600" s="325">
        <v>84</v>
      </c>
      <c r="D1600" s="325">
        <v>24</v>
      </c>
      <c r="E1600" s="325">
        <v>23</v>
      </c>
      <c r="F1600" s="329">
        <v>43</v>
      </c>
      <c r="G1600" s="329">
        <v>79</v>
      </c>
      <c r="H1600" s="325">
        <v>0</v>
      </c>
      <c r="I1600" s="325">
        <v>0</v>
      </c>
      <c r="J1600" s="325">
        <v>0</v>
      </c>
      <c r="K1600" s="325">
        <v>0</v>
      </c>
      <c r="L1600" s="325">
        <v>0</v>
      </c>
      <c r="M1600" s="325">
        <v>0</v>
      </c>
      <c r="N1600" s="325">
        <v>0</v>
      </c>
      <c r="O1600" s="325">
        <v>0</v>
      </c>
    </row>
    <row r="1601" spans="1:15">
      <c r="A1601" s="318" t="s">
        <v>588</v>
      </c>
      <c r="B1601" s="325">
        <v>481</v>
      </c>
      <c r="C1601" s="325">
        <v>722</v>
      </c>
      <c r="D1601" s="325">
        <v>158</v>
      </c>
      <c r="E1601" s="325">
        <v>185</v>
      </c>
      <c r="F1601" s="329">
        <v>46</v>
      </c>
      <c r="G1601" s="329">
        <v>47</v>
      </c>
      <c r="H1601" s="325">
        <v>0</v>
      </c>
      <c r="I1601" s="325">
        <v>0</v>
      </c>
      <c r="J1601" s="325">
        <v>0</v>
      </c>
      <c r="K1601" s="325">
        <v>0</v>
      </c>
      <c r="L1601" s="325">
        <v>0</v>
      </c>
      <c r="M1601" s="325">
        <v>0</v>
      </c>
      <c r="N1601" s="325">
        <v>0</v>
      </c>
      <c r="O1601" s="325">
        <v>0</v>
      </c>
    </row>
    <row r="1602" spans="1:15">
      <c r="A1602" s="319" t="s">
        <v>589</v>
      </c>
      <c r="B1602" s="330">
        <v>69</v>
      </c>
      <c r="C1602" s="330">
        <v>71</v>
      </c>
      <c r="D1602" s="330">
        <v>189</v>
      </c>
      <c r="E1602" s="330">
        <v>255</v>
      </c>
      <c r="F1602" s="331">
        <v>19</v>
      </c>
      <c r="G1602" s="331">
        <v>30</v>
      </c>
      <c r="H1602" s="330">
        <v>0</v>
      </c>
      <c r="I1602" s="330">
        <v>0</v>
      </c>
      <c r="J1602" s="330">
        <v>0</v>
      </c>
      <c r="K1602" s="330">
        <v>0</v>
      </c>
      <c r="L1602" s="330">
        <v>0</v>
      </c>
      <c r="M1602" s="330">
        <v>0</v>
      </c>
      <c r="N1602" s="330">
        <v>0</v>
      </c>
      <c r="O1602" s="330">
        <v>0</v>
      </c>
    </row>
    <row r="1603" spans="1:15">
      <c r="A1603" s="317"/>
      <c r="B1603" s="322"/>
      <c r="C1603" s="322"/>
      <c r="D1603" s="322"/>
      <c r="E1603" s="322"/>
      <c r="F1603" s="322"/>
      <c r="G1603" s="322"/>
      <c r="H1603" s="322"/>
      <c r="I1603" s="322"/>
      <c r="J1603" s="216"/>
      <c r="K1603" s="216"/>
      <c r="L1603" s="322"/>
      <c r="M1603" s="322"/>
      <c r="N1603" s="322"/>
      <c r="O1603" s="322"/>
    </row>
    <row r="1604" spans="1:15">
      <c r="A1604" s="317" t="s">
        <v>590</v>
      </c>
      <c r="B1604" s="316">
        <f t="shared" ref="B1604:O1604" si="162">SUM(B1605:B1611)</f>
        <v>1483</v>
      </c>
      <c r="C1604" s="316">
        <f t="shared" si="162"/>
        <v>3004</v>
      </c>
      <c r="D1604" s="316">
        <f t="shared" si="162"/>
        <v>895</v>
      </c>
      <c r="E1604" s="316">
        <f t="shared" si="162"/>
        <v>1373</v>
      </c>
      <c r="F1604" s="321">
        <f t="shared" si="162"/>
        <v>105</v>
      </c>
      <c r="G1604" s="321">
        <f t="shared" si="162"/>
        <v>195</v>
      </c>
      <c r="H1604" s="316">
        <f t="shared" si="162"/>
        <v>0</v>
      </c>
      <c r="I1604" s="316">
        <f t="shared" si="162"/>
        <v>0</v>
      </c>
      <c r="J1604" s="316">
        <f t="shared" si="162"/>
        <v>0</v>
      </c>
      <c r="K1604" s="316">
        <f t="shared" si="162"/>
        <v>0</v>
      </c>
      <c r="L1604" s="316">
        <f t="shared" si="162"/>
        <v>0</v>
      </c>
      <c r="M1604" s="316">
        <f t="shared" si="162"/>
        <v>14</v>
      </c>
      <c r="N1604" s="316">
        <f t="shared" si="162"/>
        <v>0</v>
      </c>
      <c r="O1604" s="316">
        <f t="shared" si="162"/>
        <v>0</v>
      </c>
    </row>
    <row r="1605" spans="1:15">
      <c r="A1605" s="318" t="s">
        <v>517</v>
      </c>
      <c r="B1605" s="325">
        <v>252</v>
      </c>
      <c r="C1605" s="325">
        <v>621</v>
      </c>
      <c r="D1605" s="325">
        <v>66</v>
      </c>
      <c r="E1605" s="325">
        <v>126</v>
      </c>
      <c r="F1605" s="329">
        <v>16</v>
      </c>
      <c r="G1605" s="329">
        <v>33</v>
      </c>
      <c r="H1605" s="325">
        <v>0</v>
      </c>
      <c r="I1605" s="325">
        <v>0</v>
      </c>
      <c r="J1605" s="325">
        <v>0</v>
      </c>
      <c r="K1605" s="325">
        <v>0</v>
      </c>
      <c r="L1605" s="325">
        <v>0</v>
      </c>
      <c r="M1605" s="325">
        <v>0</v>
      </c>
      <c r="N1605" s="325">
        <v>0</v>
      </c>
      <c r="O1605" s="325">
        <v>0</v>
      </c>
    </row>
    <row r="1606" spans="1:15">
      <c r="A1606" s="318" t="s">
        <v>591</v>
      </c>
      <c r="B1606" s="325">
        <v>209</v>
      </c>
      <c r="C1606" s="325">
        <v>334</v>
      </c>
      <c r="D1606" s="325">
        <v>138</v>
      </c>
      <c r="E1606" s="325">
        <v>213</v>
      </c>
      <c r="F1606" s="329">
        <v>17</v>
      </c>
      <c r="G1606" s="329">
        <v>19</v>
      </c>
      <c r="H1606" s="325">
        <v>0</v>
      </c>
      <c r="I1606" s="325">
        <v>0</v>
      </c>
      <c r="J1606" s="325">
        <v>0</v>
      </c>
      <c r="K1606" s="325">
        <v>0</v>
      </c>
      <c r="L1606" s="325">
        <v>0</v>
      </c>
      <c r="M1606" s="325">
        <v>0</v>
      </c>
      <c r="N1606" s="325">
        <v>0</v>
      </c>
      <c r="O1606" s="325">
        <v>0</v>
      </c>
    </row>
    <row r="1607" spans="1:15">
      <c r="A1607" s="318" t="s">
        <v>592</v>
      </c>
      <c r="B1607" s="325">
        <v>60</v>
      </c>
      <c r="C1607" s="325">
        <v>250</v>
      </c>
      <c r="D1607" s="325">
        <v>38</v>
      </c>
      <c r="E1607" s="325">
        <v>89</v>
      </c>
      <c r="F1607" s="325">
        <v>6</v>
      </c>
      <c r="G1607" s="325">
        <v>17</v>
      </c>
      <c r="H1607" s="325">
        <v>0</v>
      </c>
      <c r="I1607" s="325">
        <v>0</v>
      </c>
      <c r="J1607" s="325">
        <v>0</v>
      </c>
      <c r="K1607" s="325">
        <v>0</v>
      </c>
      <c r="L1607" s="325">
        <v>0</v>
      </c>
      <c r="M1607" s="325">
        <v>0</v>
      </c>
      <c r="N1607" s="325">
        <v>0</v>
      </c>
      <c r="O1607" s="325">
        <v>0</v>
      </c>
    </row>
    <row r="1608" spans="1:15">
      <c r="A1608" s="318" t="s">
        <v>593</v>
      </c>
      <c r="B1608" s="325">
        <v>150</v>
      </c>
      <c r="C1608" s="325">
        <v>267</v>
      </c>
      <c r="D1608" s="325">
        <v>152</v>
      </c>
      <c r="E1608" s="325">
        <v>180</v>
      </c>
      <c r="F1608" s="325">
        <v>12</v>
      </c>
      <c r="G1608" s="325">
        <v>19</v>
      </c>
      <c r="H1608" s="325">
        <v>0</v>
      </c>
      <c r="I1608" s="325">
        <v>0</v>
      </c>
      <c r="J1608" s="325">
        <v>0</v>
      </c>
      <c r="K1608" s="325">
        <v>0</v>
      </c>
      <c r="L1608" s="325">
        <v>0</v>
      </c>
      <c r="M1608" s="325">
        <v>0</v>
      </c>
      <c r="N1608" s="325">
        <v>0</v>
      </c>
      <c r="O1608" s="325">
        <v>0</v>
      </c>
    </row>
    <row r="1609" spans="1:15">
      <c r="A1609" s="318" t="s">
        <v>594</v>
      </c>
      <c r="B1609" s="325">
        <v>0</v>
      </c>
      <c r="C1609" s="325">
        <v>0</v>
      </c>
      <c r="D1609" s="325">
        <v>0</v>
      </c>
      <c r="E1609" s="325">
        <v>0</v>
      </c>
      <c r="F1609" s="329">
        <v>0</v>
      </c>
      <c r="G1609" s="329">
        <v>0</v>
      </c>
      <c r="H1609" s="325">
        <v>0</v>
      </c>
      <c r="I1609" s="325">
        <v>0</v>
      </c>
      <c r="J1609" s="325">
        <v>0</v>
      </c>
      <c r="K1609" s="325">
        <v>0</v>
      </c>
      <c r="L1609" s="325">
        <v>0</v>
      </c>
      <c r="M1609" s="325">
        <v>0</v>
      </c>
      <c r="N1609" s="325">
        <v>0</v>
      </c>
      <c r="O1609" s="325">
        <v>0</v>
      </c>
    </row>
    <row r="1610" spans="1:15">
      <c r="A1610" s="318" t="s">
        <v>595</v>
      </c>
      <c r="B1610" s="325">
        <v>173</v>
      </c>
      <c r="C1610" s="325">
        <v>437</v>
      </c>
      <c r="D1610" s="325">
        <v>58</v>
      </c>
      <c r="E1610" s="325">
        <v>65</v>
      </c>
      <c r="F1610" s="329">
        <v>4</v>
      </c>
      <c r="G1610" s="329">
        <v>11</v>
      </c>
      <c r="H1610" s="325">
        <v>0</v>
      </c>
      <c r="I1610" s="325">
        <v>0</v>
      </c>
      <c r="J1610" s="325">
        <v>0</v>
      </c>
      <c r="K1610" s="325">
        <v>0</v>
      </c>
      <c r="L1610" s="325">
        <v>0</v>
      </c>
      <c r="M1610" s="325">
        <v>0</v>
      </c>
      <c r="N1610" s="325">
        <v>0</v>
      </c>
      <c r="O1610" s="325">
        <v>0</v>
      </c>
    </row>
    <row r="1611" spans="1:15">
      <c r="A1611" s="319" t="s">
        <v>596</v>
      </c>
      <c r="B1611" s="330">
        <v>639</v>
      </c>
      <c r="C1611" s="330">
        <v>1095</v>
      </c>
      <c r="D1611" s="330">
        <v>443</v>
      </c>
      <c r="E1611" s="330">
        <v>700</v>
      </c>
      <c r="F1611" s="331">
        <v>50</v>
      </c>
      <c r="G1611" s="331">
        <v>96</v>
      </c>
      <c r="H1611" s="330">
        <v>0</v>
      </c>
      <c r="I1611" s="330">
        <v>0</v>
      </c>
      <c r="J1611" s="330">
        <v>0</v>
      </c>
      <c r="K1611" s="330">
        <v>0</v>
      </c>
      <c r="L1611" s="330">
        <v>0</v>
      </c>
      <c r="M1611" s="330">
        <v>14</v>
      </c>
      <c r="N1611" s="330">
        <v>0</v>
      </c>
      <c r="O1611" s="330">
        <v>0</v>
      </c>
    </row>
    <row r="1612" spans="1:15">
      <c r="A1612" s="317"/>
      <c r="B1612" s="322"/>
      <c r="C1612" s="322"/>
      <c r="D1612" s="322"/>
      <c r="E1612" s="322"/>
      <c r="F1612" s="322"/>
      <c r="G1612" s="322"/>
      <c r="H1612" s="322"/>
      <c r="I1612" s="322"/>
      <c r="J1612" s="216"/>
      <c r="K1612" s="216"/>
      <c r="L1612" s="322"/>
      <c r="M1612" s="322"/>
      <c r="N1612" s="322"/>
      <c r="O1612" s="322"/>
    </row>
    <row r="1613" spans="1:15">
      <c r="A1613" s="317" t="s">
        <v>597</v>
      </c>
      <c r="B1613" s="316">
        <f t="shared" ref="B1613:O1613" si="163">SUM(B1614:B1626)</f>
        <v>2477</v>
      </c>
      <c r="C1613" s="316">
        <f t="shared" si="163"/>
        <v>6032</v>
      </c>
      <c r="D1613" s="316">
        <f t="shared" si="163"/>
        <v>660</v>
      </c>
      <c r="E1613" s="316">
        <f t="shared" si="163"/>
        <v>922</v>
      </c>
      <c r="F1613" s="321">
        <f t="shared" si="163"/>
        <v>227</v>
      </c>
      <c r="G1613" s="321">
        <f t="shared" si="163"/>
        <v>531</v>
      </c>
      <c r="H1613" s="316">
        <f t="shared" si="163"/>
        <v>0</v>
      </c>
      <c r="I1613" s="316">
        <f t="shared" si="163"/>
        <v>0</v>
      </c>
      <c r="J1613" s="316">
        <f t="shared" si="163"/>
        <v>0</v>
      </c>
      <c r="K1613" s="316">
        <f t="shared" si="163"/>
        <v>0</v>
      </c>
      <c r="L1613" s="316">
        <f t="shared" si="163"/>
        <v>0</v>
      </c>
      <c r="M1613" s="316">
        <f t="shared" si="163"/>
        <v>0</v>
      </c>
      <c r="N1613" s="316">
        <f t="shared" si="163"/>
        <v>0</v>
      </c>
      <c r="O1613" s="316">
        <f t="shared" si="163"/>
        <v>0</v>
      </c>
    </row>
    <row r="1614" spans="1:15">
      <c r="A1614" s="318" t="s">
        <v>598</v>
      </c>
      <c r="B1614" s="325">
        <v>887</v>
      </c>
      <c r="C1614" s="325">
        <v>1756</v>
      </c>
      <c r="D1614" s="325">
        <v>162</v>
      </c>
      <c r="E1614" s="325">
        <v>159</v>
      </c>
      <c r="F1614" s="325">
        <v>30</v>
      </c>
      <c r="G1614" s="325">
        <v>42</v>
      </c>
      <c r="H1614" s="325">
        <v>0</v>
      </c>
      <c r="I1614" s="325">
        <v>0</v>
      </c>
      <c r="J1614" s="325">
        <v>0</v>
      </c>
      <c r="K1614" s="325">
        <v>0</v>
      </c>
      <c r="L1614" s="325">
        <v>0</v>
      </c>
      <c r="M1614" s="325">
        <v>0</v>
      </c>
      <c r="N1614" s="325">
        <v>0</v>
      </c>
      <c r="O1614" s="325">
        <v>0</v>
      </c>
    </row>
    <row r="1615" spans="1:15">
      <c r="A1615" s="318" t="s">
        <v>599</v>
      </c>
      <c r="B1615" s="325">
        <v>312</v>
      </c>
      <c r="C1615" s="325">
        <v>688</v>
      </c>
      <c r="D1615" s="325">
        <v>136</v>
      </c>
      <c r="E1615" s="325">
        <v>160</v>
      </c>
      <c r="F1615" s="325">
        <v>68</v>
      </c>
      <c r="G1615" s="325">
        <v>138</v>
      </c>
      <c r="H1615" s="325">
        <v>0</v>
      </c>
      <c r="I1615" s="325">
        <v>0</v>
      </c>
      <c r="J1615" s="325">
        <v>0</v>
      </c>
      <c r="K1615" s="325">
        <v>0</v>
      </c>
      <c r="L1615" s="325">
        <v>0</v>
      </c>
      <c r="M1615" s="325">
        <v>0</v>
      </c>
      <c r="N1615" s="325">
        <v>0</v>
      </c>
      <c r="O1615" s="325">
        <v>0</v>
      </c>
    </row>
    <row r="1616" spans="1:15">
      <c r="A1616" s="318" t="s">
        <v>600</v>
      </c>
      <c r="B1616" s="325">
        <v>193</v>
      </c>
      <c r="C1616" s="325">
        <v>466</v>
      </c>
      <c r="D1616" s="325">
        <v>24</v>
      </c>
      <c r="E1616" s="325">
        <v>21</v>
      </c>
      <c r="F1616" s="329">
        <v>55</v>
      </c>
      <c r="G1616" s="329">
        <v>122</v>
      </c>
      <c r="H1616" s="325">
        <v>0</v>
      </c>
      <c r="I1616" s="325">
        <v>0</v>
      </c>
      <c r="J1616" s="325">
        <v>0</v>
      </c>
      <c r="K1616" s="325">
        <v>0</v>
      </c>
      <c r="L1616" s="325">
        <v>0</v>
      </c>
      <c r="M1616" s="325">
        <v>0</v>
      </c>
      <c r="N1616" s="325">
        <v>0</v>
      </c>
      <c r="O1616" s="325">
        <v>0</v>
      </c>
    </row>
    <row r="1617" spans="1:15">
      <c r="A1617" s="318" t="s">
        <v>601</v>
      </c>
      <c r="B1617" s="325">
        <v>224</v>
      </c>
      <c r="C1617" s="325">
        <v>920</v>
      </c>
      <c r="D1617" s="325">
        <v>28</v>
      </c>
      <c r="E1617" s="325">
        <v>153</v>
      </c>
      <c r="F1617" s="329">
        <v>10</v>
      </c>
      <c r="G1617" s="329">
        <v>61</v>
      </c>
      <c r="H1617" s="325">
        <v>0</v>
      </c>
      <c r="I1617" s="325">
        <v>0</v>
      </c>
      <c r="J1617" s="325">
        <v>0</v>
      </c>
      <c r="K1617" s="325">
        <v>0</v>
      </c>
      <c r="L1617" s="325">
        <v>0</v>
      </c>
      <c r="M1617" s="325">
        <v>0</v>
      </c>
      <c r="N1617" s="325">
        <v>0</v>
      </c>
      <c r="O1617" s="325">
        <v>0</v>
      </c>
    </row>
    <row r="1618" spans="1:15">
      <c r="A1618" s="318" t="s">
        <v>546</v>
      </c>
      <c r="B1618" s="325">
        <v>187</v>
      </c>
      <c r="C1618" s="325">
        <v>434</v>
      </c>
      <c r="D1618" s="325">
        <v>31</v>
      </c>
      <c r="E1618" s="325">
        <v>53</v>
      </c>
      <c r="F1618" s="329">
        <v>4</v>
      </c>
      <c r="G1618" s="329">
        <v>16</v>
      </c>
      <c r="H1618" s="325">
        <v>0</v>
      </c>
      <c r="I1618" s="325">
        <v>0</v>
      </c>
      <c r="J1618" s="325">
        <v>0</v>
      </c>
      <c r="K1618" s="325">
        <v>0</v>
      </c>
      <c r="L1618" s="325">
        <v>0</v>
      </c>
      <c r="M1618" s="325">
        <v>0</v>
      </c>
      <c r="N1618" s="325">
        <v>0</v>
      </c>
      <c r="O1618" s="325">
        <v>0</v>
      </c>
    </row>
    <row r="1619" spans="1:15">
      <c r="A1619" s="318" t="s">
        <v>602</v>
      </c>
      <c r="B1619" s="325">
        <v>35</v>
      </c>
      <c r="C1619" s="325">
        <v>65</v>
      </c>
      <c r="D1619" s="325">
        <v>27</v>
      </c>
      <c r="E1619" s="325">
        <v>20</v>
      </c>
      <c r="F1619" s="329">
        <v>0</v>
      </c>
      <c r="G1619" s="329">
        <v>4</v>
      </c>
      <c r="H1619" s="325">
        <v>0</v>
      </c>
      <c r="I1619" s="325">
        <v>0</v>
      </c>
      <c r="J1619" s="325">
        <v>0</v>
      </c>
      <c r="K1619" s="325">
        <v>0</v>
      </c>
      <c r="L1619" s="325">
        <v>0</v>
      </c>
      <c r="M1619" s="325">
        <v>0</v>
      </c>
      <c r="N1619" s="325">
        <v>0</v>
      </c>
      <c r="O1619" s="325">
        <v>0</v>
      </c>
    </row>
    <row r="1620" spans="1:15">
      <c r="A1620" s="318" t="s">
        <v>603</v>
      </c>
      <c r="B1620" s="325">
        <v>267</v>
      </c>
      <c r="C1620" s="325">
        <v>578</v>
      </c>
      <c r="D1620" s="325">
        <v>145</v>
      </c>
      <c r="E1620" s="325">
        <v>195</v>
      </c>
      <c r="F1620" s="329">
        <v>29</v>
      </c>
      <c r="G1620" s="329">
        <v>36</v>
      </c>
      <c r="H1620" s="325">
        <v>0</v>
      </c>
      <c r="I1620" s="325">
        <v>0</v>
      </c>
      <c r="J1620" s="325">
        <v>0</v>
      </c>
      <c r="K1620" s="325">
        <v>0</v>
      </c>
      <c r="L1620" s="325">
        <v>0</v>
      </c>
      <c r="M1620" s="325">
        <v>0</v>
      </c>
      <c r="N1620" s="325">
        <v>0</v>
      </c>
      <c r="O1620" s="325">
        <v>0</v>
      </c>
    </row>
    <row r="1621" spans="1:15">
      <c r="A1621" s="318" t="s">
        <v>604</v>
      </c>
      <c r="B1621" s="325">
        <v>20</v>
      </c>
      <c r="C1621" s="325">
        <v>87</v>
      </c>
      <c r="D1621" s="325">
        <v>2</v>
      </c>
      <c r="E1621" s="325">
        <v>9</v>
      </c>
      <c r="F1621" s="329">
        <v>6</v>
      </c>
      <c r="G1621" s="329">
        <v>31</v>
      </c>
      <c r="H1621" s="325">
        <v>0</v>
      </c>
      <c r="I1621" s="325">
        <v>0</v>
      </c>
      <c r="J1621" s="325">
        <v>0</v>
      </c>
      <c r="K1621" s="325">
        <v>0</v>
      </c>
      <c r="L1621" s="325">
        <v>0</v>
      </c>
      <c r="M1621" s="325">
        <v>0</v>
      </c>
      <c r="N1621" s="325">
        <v>0</v>
      </c>
      <c r="O1621" s="325">
        <v>0</v>
      </c>
    </row>
    <row r="1622" spans="1:15">
      <c r="A1622" s="318" t="s">
        <v>605</v>
      </c>
      <c r="B1622" s="325">
        <v>0</v>
      </c>
      <c r="C1622" s="325">
        <v>8</v>
      </c>
      <c r="D1622" s="325">
        <v>4</v>
      </c>
      <c r="E1622" s="325">
        <v>13</v>
      </c>
      <c r="F1622" s="329">
        <v>0</v>
      </c>
      <c r="G1622" s="329">
        <v>0</v>
      </c>
      <c r="H1622" s="325">
        <v>0</v>
      </c>
      <c r="I1622" s="325">
        <v>0</v>
      </c>
      <c r="J1622" s="325">
        <v>0</v>
      </c>
      <c r="K1622" s="325">
        <v>0</v>
      </c>
      <c r="L1622" s="325">
        <v>0</v>
      </c>
      <c r="M1622" s="325">
        <v>0</v>
      </c>
      <c r="N1622" s="325">
        <v>0</v>
      </c>
      <c r="O1622" s="325">
        <v>0</v>
      </c>
    </row>
    <row r="1623" spans="1:15">
      <c r="A1623" s="318" t="s">
        <v>606</v>
      </c>
      <c r="B1623" s="325">
        <v>179</v>
      </c>
      <c r="C1623" s="325">
        <v>428</v>
      </c>
      <c r="D1623" s="325">
        <v>56</v>
      </c>
      <c r="E1623" s="325">
        <v>67</v>
      </c>
      <c r="F1623" s="329">
        <v>5</v>
      </c>
      <c r="G1623" s="329">
        <v>20</v>
      </c>
      <c r="H1623" s="325">
        <v>0</v>
      </c>
      <c r="I1623" s="325">
        <v>0</v>
      </c>
      <c r="J1623" s="325">
        <v>0</v>
      </c>
      <c r="K1623" s="325">
        <v>0</v>
      </c>
      <c r="L1623" s="325">
        <v>0</v>
      </c>
      <c r="M1623" s="325">
        <v>0</v>
      </c>
      <c r="N1623" s="325">
        <v>0</v>
      </c>
      <c r="O1623" s="325">
        <v>0</v>
      </c>
    </row>
    <row r="1624" spans="1:15">
      <c r="A1624" s="318" t="s">
        <v>563</v>
      </c>
      <c r="B1624" s="325">
        <v>56</v>
      </c>
      <c r="C1624" s="325">
        <v>238</v>
      </c>
      <c r="D1624" s="325">
        <v>30</v>
      </c>
      <c r="E1624" s="325">
        <v>39</v>
      </c>
      <c r="F1624" s="325">
        <v>2</v>
      </c>
      <c r="G1624" s="325">
        <v>6</v>
      </c>
      <c r="H1624" s="325">
        <v>0</v>
      </c>
      <c r="I1624" s="325">
        <v>0</v>
      </c>
      <c r="J1624" s="325">
        <v>0</v>
      </c>
      <c r="K1624" s="325">
        <v>0</v>
      </c>
      <c r="L1624" s="325">
        <v>0</v>
      </c>
      <c r="M1624" s="325">
        <v>0</v>
      </c>
      <c r="N1624" s="325">
        <v>0</v>
      </c>
      <c r="O1624" s="325">
        <v>0</v>
      </c>
    </row>
    <row r="1625" spans="1:15">
      <c r="A1625" s="318" t="s">
        <v>607</v>
      </c>
      <c r="B1625" s="325">
        <v>42</v>
      </c>
      <c r="C1625" s="325">
        <v>173</v>
      </c>
      <c r="D1625" s="325">
        <v>13</v>
      </c>
      <c r="E1625" s="325">
        <v>28</v>
      </c>
      <c r="F1625" s="325">
        <v>13</v>
      </c>
      <c r="G1625" s="325">
        <v>51</v>
      </c>
      <c r="H1625" s="325">
        <v>0</v>
      </c>
      <c r="I1625" s="325">
        <v>0</v>
      </c>
      <c r="J1625" s="325">
        <v>0</v>
      </c>
      <c r="K1625" s="325">
        <v>0</v>
      </c>
      <c r="L1625" s="325">
        <v>0</v>
      </c>
      <c r="M1625" s="325">
        <v>0</v>
      </c>
      <c r="N1625" s="325">
        <v>0</v>
      </c>
      <c r="O1625" s="325">
        <v>0</v>
      </c>
    </row>
    <row r="1626" spans="1:15">
      <c r="A1626" s="319" t="s">
        <v>608</v>
      </c>
      <c r="B1626" s="330">
        <v>75</v>
      </c>
      <c r="C1626" s="330">
        <v>191</v>
      </c>
      <c r="D1626" s="330">
        <v>2</v>
      </c>
      <c r="E1626" s="330">
        <v>5</v>
      </c>
      <c r="F1626" s="331">
        <v>5</v>
      </c>
      <c r="G1626" s="331">
        <v>4</v>
      </c>
      <c r="H1626" s="330">
        <v>0</v>
      </c>
      <c r="I1626" s="330">
        <v>0</v>
      </c>
      <c r="J1626" s="330">
        <v>0</v>
      </c>
      <c r="K1626" s="330">
        <v>0</v>
      </c>
      <c r="L1626" s="330">
        <v>0</v>
      </c>
      <c r="M1626" s="330">
        <v>0</v>
      </c>
      <c r="N1626" s="330">
        <v>0</v>
      </c>
      <c r="O1626" s="330">
        <v>0</v>
      </c>
    </row>
    <row r="1627" spans="1:15">
      <c r="A1627" s="317"/>
      <c r="B1627" s="322"/>
      <c r="C1627" s="322"/>
      <c r="D1627" s="322"/>
      <c r="E1627" s="322"/>
      <c r="F1627" s="322"/>
      <c r="G1627" s="322"/>
      <c r="H1627" s="322"/>
      <c r="I1627" s="322"/>
      <c r="J1627" s="216"/>
      <c r="K1627" s="216"/>
      <c r="L1627" s="322"/>
      <c r="M1627" s="322"/>
      <c r="N1627" s="322"/>
      <c r="O1627" s="322"/>
    </row>
    <row r="1628" spans="1:15">
      <c r="A1628" s="317" t="s">
        <v>609</v>
      </c>
      <c r="B1628" s="316">
        <f t="shared" ref="B1628:O1628" si="164">SUM(B1629:B1640)</f>
        <v>2619</v>
      </c>
      <c r="C1628" s="316">
        <f t="shared" si="164"/>
        <v>6578</v>
      </c>
      <c r="D1628" s="316">
        <f t="shared" si="164"/>
        <v>884</v>
      </c>
      <c r="E1628" s="316">
        <f t="shared" si="164"/>
        <v>1648</v>
      </c>
      <c r="F1628" s="321">
        <f t="shared" si="164"/>
        <v>383</v>
      </c>
      <c r="G1628" s="321">
        <f t="shared" si="164"/>
        <v>841</v>
      </c>
      <c r="H1628" s="316">
        <f t="shared" si="164"/>
        <v>0</v>
      </c>
      <c r="I1628" s="316">
        <f t="shared" si="164"/>
        <v>0</v>
      </c>
      <c r="J1628" s="316">
        <f t="shared" si="164"/>
        <v>0</v>
      </c>
      <c r="K1628" s="316">
        <f t="shared" si="164"/>
        <v>3</v>
      </c>
      <c r="L1628" s="316">
        <f t="shared" si="164"/>
        <v>0</v>
      </c>
      <c r="M1628" s="316">
        <f t="shared" si="164"/>
        <v>15</v>
      </c>
      <c r="N1628" s="316">
        <f t="shared" si="164"/>
        <v>0</v>
      </c>
      <c r="O1628" s="316">
        <f t="shared" si="164"/>
        <v>1</v>
      </c>
    </row>
    <row r="1629" spans="1:15">
      <c r="A1629" s="318" t="s">
        <v>610</v>
      </c>
      <c r="B1629" s="325">
        <v>193</v>
      </c>
      <c r="C1629" s="325">
        <v>650</v>
      </c>
      <c r="D1629" s="325">
        <v>47</v>
      </c>
      <c r="E1629" s="325">
        <v>143</v>
      </c>
      <c r="F1629" s="329">
        <v>25</v>
      </c>
      <c r="G1629" s="329">
        <v>70</v>
      </c>
      <c r="H1629" s="325">
        <v>0</v>
      </c>
      <c r="I1629" s="325">
        <v>0</v>
      </c>
      <c r="J1629" s="325">
        <v>0</v>
      </c>
      <c r="K1629" s="325">
        <v>0</v>
      </c>
      <c r="L1629" s="325">
        <v>0</v>
      </c>
      <c r="M1629" s="325">
        <v>1</v>
      </c>
      <c r="N1629" s="325">
        <v>0</v>
      </c>
      <c r="O1629" s="325">
        <v>0</v>
      </c>
    </row>
    <row r="1630" spans="1:15">
      <c r="A1630" s="318" t="s">
        <v>611</v>
      </c>
      <c r="B1630" s="325">
        <v>164</v>
      </c>
      <c r="C1630" s="325">
        <v>314</v>
      </c>
      <c r="D1630" s="325">
        <v>24</v>
      </c>
      <c r="E1630" s="325">
        <v>68</v>
      </c>
      <c r="F1630" s="329">
        <v>26</v>
      </c>
      <c r="G1630" s="329">
        <v>38</v>
      </c>
      <c r="H1630" s="325">
        <v>0</v>
      </c>
      <c r="I1630" s="325">
        <v>0</v>
      </c>
      <c r="J1630" s="325">
        <v>0</v>
      </c>
      <c r="K1630" s="325">
        <v>0</v>
      </c>
      <c r="L1630" s="325">
        <v>0</v>
      </c>
      <c r="M1630" s="325">
        <v>1</v>
      </c>
      <c r="N1630" s="325">
        <v>0</v>
      </c>
      <c r="O1630" s="325">
        <v>0</v>
      </c>
    </row>
    <row r="1631" spans="1:15">
      <c r="A1631" s="318" t="s">
        <v>612</v>
      </c>
      <c r="B1631" s="325">
        <v>121</v>
      </c>
      <c r="C1631" s="325">
        <v>365</v>
      </c>
      <c r="D1631" s="325">
        <v>64</v>
      </c>
      <c r="E1631" s="325">
        <v>95</v>
      </c>
      <c r="F1631" s="329">
        <v>17</v>
      </c>
      <c r="G1631" s="329">
        <v>32</v>
      </c>
      <c r="H1631" s="325">
        <v>0</v>
      </c>
      <c r="I1631" s="325">
        <v>0</v>
      </c>
      <c r="J1631" s="325">
        <v>0</v>
      </c>
      <c r="K1631" s="325">
        <v>0</v>
      </c>
      <c r="L1631" s="325">
        <v>0</v>
      </c>
      <c r="M1631" s="325">
        <v>0</v>
      </c>
      <c r="N1631" s="325">
        <v>0</v>
      </c>
      <c r="O1631" s="325">
        <v>0</v>
      </c>
    </row>
    <row r="1632" spans="1:15">
      <c r="A1632" s="318" t="s">
        <v>613</v>
      </c>
      <c r="B1632" s="325">
        <v>6</v>
      </c>
      <c r="C1632" s="325">
        <v>17</v>
      </c>
      <c r="D1632" s="325">
        <v>2</v>
      </c>
      <c r="E1632" s="325">
        <v>0</v>
      </c>
      <c r="F1632" s="329">
        <v>0</v>
      </c>
      <c r="G1632" s="329">
        <v>0</v>
      </c>
      <c r="H1632" s="325">
        <v>0</v>
      </c>
      <c r="I1632" s="325">
        <v>0</v>
      </c>
      <c r="J1632" s="325">
        <v>0</v>
      </c>
      <c r="K1632" s="325">
        <v>0</v>
      </c>
      <c r="L1632" s="325">
        <v>0</v>
      </c>
      <c r="M1632" s="325">
        <v>0</v>
      </c>
      <c r="N1632" s="325">
        <v>0</v>
      </c>
      <c r="O1632" s="325">
        <v>0</v>
      </c>
    </row>
    <row r="1633" spans="1:15">
      <c r="A1633" s="318" t="s">
        <v>614</v>
      </c>
      <c r="B1633" s="325">
        <v>888</v>
      </c>
      <c r="C1633" s="325">
        <v>2175</v>
      </c>
      <c r="D1633" s="325">
        <v>316</v>
      </c>
      <c r="E1633" s="325">
        <v>652</v>
      </c>
      <c r="F1633" s="329">
        <v>157</v>
      </c>
      <c r="G1633" s="329">
        <v>358</v>
      </c>
      <c r="H1633" s="325">
        <v>0</v>
      </c>
      <c r="I1633" s="325">
        <v>0</v>
      </c>
      <c r="J1633" s="325">
        <v>0</v>
      </c>
      <c r="K1633" s="325">
        <v>3</v>
      </c>
      <c r="L1633" s="325">
        <v>0</v>
      </c>
      <c r="M1633" s="325">
        <v>13</v>
      </c>
      <c r="N1633" s="325">
        <v>0</v>
      </c>
      <c r="O1633" s="325">
        <v>1</v>
      </c>
    </row>
    <row r="1634" spans="1:15">
      <c r="A1634" s="318" t="s">
        <v>615</v>
      </c>
      <c r="B1634" s="325">
        <v>262</v>
      </c>
      <c r="C1634" s="325">
        <v>556</v>
      </c>
      <c r="D1634" s="325">
        <v>142</v>
      </c>
      <c r="E1634" s="325">
        <v>172</v>
      </c>
      <c r="F1634" s="329">
        <v>19</v>
      </c>
      <c r="G1634" s="329">
        <v>45</v>
      </c>
      <c r="H1634" s="325">
        <v>0</v>
      </c>
      <c r="I1634" s="325">
        <v>0</v>
      </c>
      <c r="J1634" s="325">
        <v>0</v>
      </c>
      <c r="K1634" s="325">
        <v>0</v>
      </c>
      <c r="L1634" s="325">
        <v>0</v>
      </c>
      <c r="M1634" s="325">
        <v>0</v>
      </c>
      <c r="N1634" s="325">
        <v>0</v>
      </c>
      <c r="O1634" s="325">
        <v>0</v>
      </c>
    </row>
    <row r="1635" spans="1:15">
      <c r="A1635" s="318" t="s">
        <v>616</v>
      </c>
      <c r="B1635" s="325">
        <v>420</v>
      </c>
      <c r="C1635" s="325">
        <v>1211</v>
      </c>
      <c r="D1635" s="325">
        <v>133</v>
      </c>
      <c r="E1635" s="325">
        <v>238</v>
      </c>
      <c r="F1635" s="329">
        <v>57</v>
      </c>
      <c r="G1635" s="329">
        <v>173</v>
      </c>
      <c r="H1635" s="325">
        <v>0</v>
      </c>
      <c r="I1635" s="325">
        <v>0</v>
      </c>
      <c r="J1635" s="325">
        <v>0</v>
      </c>
      <c r="K1635" s="325">
        <v>0</v>
      </c>
      <c r="L1635" s="325">
        <v>0</v>
      </c>
      <c r="M1635" s="325">
        <v>0</v>
      </c>
      <c r="N1635" s="325">
        <v>0</v>
      </c>
      <c r="O1635" s="325">
        <v>0</v>
      </c>
    </row>
    <row r="1636" spans="1:15">
      <c r="A1636" s="318" t="s">
        <v>617</v>
      </c>
      <c r="B1636" s="325">
        <v>0</v>
      </c>
      <c r="C1636" s="325">
        <v>1</v>
      </c>
      <c r="D1636" s="325">
        <v>0</v>
      </c>
      <c r="E1636" s="325">
        <v>0</v>
      </c>
      <c r="F1636" s="329">
        <v>0</v>
      </c>
      <c r="G1636" s="329">
        <v>0</v>
      </c>
      <c r="H1636" s="325">
        <v>0</v>
      </c>
      <c r="I1636" s="325">
        <v>0</v>
      </c>
      <c r="J1636" s="325">
        <v>0</v>
      </c>
      <c r="K1636" s="325">
        <v>0</v>
      </c>
      <c r="L1636" s="325">
        <v>0</v>
      </c>
      <c r="M1636" s="325">
        <v>0</v>
      </c>
      <c r="N1636" s="325">
        <v>0</v>
      </c>
      <c r="O1636" s="325">
        <v>0</v>
      </c>
    </row>
    <row r="1637" spans="1:15">
      <c r="A1637" s="318" t="s">
        <v>618</v>
      </c>
      <c r="B1637" s="325">
        <v>30</v>
      </c>
      <c r="C1637" s="325">
        <v>109</v>
      </c>
      <c r="D1637" s="325">
        <v>67</v>
      </c>
      <c r="E1637" s="325">
        <v>112</v>
      </c>
      <c r="F1637" s="329">
        <v>21</v>
      </c>
      <c r="G1637" s="329">
        <v>39</v>
      </c>
      <c r="H1637" s="325">
        <v>0</v>
      </c>
      <c r="I1637" s="325">
        <v>0</v>
      </c>
      <c r="J1637" s="325">
        <v>0</v>
      </c>
      <c r="K1637" s="325">
        <v>0</v>
      </c>
      <c r="L1637" s="325">
        <v>0</v>
      </c>
      <c r="M1637" s="325">
        <v>0</v>
      </c>
      <c r="N1637" s="325">
        <v>0</v>
      </c>
      <c r="O1637" s="325">
        <v>0</v>
      </c>
    </row>
    <row r="1638" spans="1:15">
      <c r="A1638" s="318" t="s">
        <v>619</v>
      </c>
      <c r="B1638" s="325">
        <v>399</v>
      </c>
      <c r="C1638" s="325">
        <v>728</v>
      </c>
      <c r="D1638" s="325">
        <v>73</v>
      </c>
      <c r="E1638" s="325">
        <v>143</v>
      </c>
      <c r="F1638" s="329">
        <v>59</v>
      </c>
      <c r="G1638" s="329">
        <v>76</v>
      </c>
      <c r="H1638" s="325">
        <v>0</v>
      </c>
      <c r="I1638" s="325">
        <v>0</v>
      </c>
      <c r="J1638" s="325">
        <v>0</v>
      </c>
      <c r="K1638" s="325">
        <v>0</v>
      </c>
      <c r="L1638" s="325">
        <v>0</v>
      </c>
      <c r="M1638" s="325">
        <v>0</v>
      </c>
      <c r="N1638" s="325">
        <v>0</v>
      </c>
      <c r="O1638" s="325">
        <v>0</v>
      </c>
    </row>
    <row r="1639" spans="1:15">
      <c r="A1639" s="318" t="s">
        <v>620</v>
      </c>
      <c r="B1639" s="325">
        <v>136</v>
      </c>
      <c r="C1639" s="325">
        <v>452</v>
      </c>
      <c r="D1639" s="325">
        <v>16</v>
      </c>
      <c r="E1639" s="325">
        <v>25</v>
      </c>
      <c r="F1639" s="325">
        <v>2</v>
      </c>
      <c r="G1639" s="325">
        <v>10</v>
      </c>
      <c r="H1639" s="325">
        <v>0</v>
      </c>
      <c r="I1639" s="325">
        <v>0</v>
      </c>
      <c r="J1639" s="325">
        <v>0</v>
      </c>
      <c r="K1639" s="325">
        <v>0</v>
      </c>
      <c r="L1639" s="325">
        <v>0</v>
      </c>
      <c r="M1639" s="325">
        <v>0</v>
      </c>
      <c r="N1639" s="325">
        <v>0</v>
      </c>
      <c r="O1639" s="325">
        <v>0</v>
      </c>
    </row>
    <row r="1640" spans="1:15">
      <c r="A1640" s="319" t="s">
        <v>621</v>
      </c>
      <c r="B1640" s="330">
        <v>0</v>
      </c>
      <c r="C1640" s="330">
        <v>0</v>
      </c>
      <c r="D1640" s="330">
        <v>0</v>
      </c>
      <c r="E1640" s="330">
        <v>0</v>
      </c>
      <c r="F1640" s="330">
        <v>0</v>
      </c>
      <c r="G1640" s="330">
        <v>0</v>
      </c>
      <c r="H1640" s="330">
        <v>0</v>
      </c>
      <c r="I1640" s="330">
        <v>0</v>
      </c>
      <c r="J1640" s="330">
        <v>0</v>
      </c>
      <c r="K1640" s="330">
        <v>0</v>
      </c>
      <c r="L1640" s="330">
        <v>0</v>
      </c>
      <c r="M1640" s="330">
        <v>0</v>
      </c>
      <c r="N1640" s="330">
        <v>0</v>
      </c>
      <c r="O1640" s="330">
        <v>0</v>
      </c>
    </row>
    <row r="1641" spans="1:15">
      <c r="A1641" s="324"/>
      <c r="B1641" s="322"/>
      <c r="C1641" s="322"/>
      <c r="D1641" s="322"/>
      <c r="E1641" s="322"/>
      <c r="F1641" s="322"/>
      <c r="G1641" s="322"/>
      <c r="H1641" s="322"/>
      <c r="I1641" s="322"/>
      <c r="J1641" s="216"/>
      <c r="K1641" s="216"/>
      <c r="L1641" s="322"/>
      <c r="M1641" s="322"/>
      <c r="N1641" s="322"/>
      <c r="O1641" s="322"/>
    </row>
    <row r="1642" spans="1:15">
      <c r="A1642" s="317" t="s">
        <v>622</v>
      </c>
      <c r="B1642" s="316">
        <f t="shared" ref="B1642:O1642" si="165">SUM(B1643:B1651)</f>
        <v>1553</v>
      </c>
      <c r="C1642" s="316">
        <f t="shared" si="165"/>
        <v>3605</v>
      </c>
      <c r="D1642" s="316">
        <f t="shared" si="165"/>
        <v>681</v>
      </c>
      <c r="E1642" s="316">
        <f t="shared" si="165"/>
        <v>1332</v>
      </c>
      <c r="F1642" s="316">
        <f t="shared" si="165"/>
        <v>78</v>
      </c>
      <c r="G1642" s="316">
        <f t="shared" si="165"/>
        <v>354</v>
      </c>
      <c r="H1642" s="316">
        <f t="shared" si="165"/>
        <v>0</v>
      </c>
      <c r="I1642" s="316">
        <f t="shared" si="165"/>
        <v>0</v>
      </c>
      <c r="J1642" s="316">
        <f t="shared" si="165"/>
        <v>0</v>
      </c>
      <c r="K1642" s="316">
        <f t="shared" si="165"/>
        <v>3</v>
      </c>
      <c r="L1642" s="316">
        <f t="shared" si="165"/>
        <v>2</v>
      </c>
      <c r="M1642" s="316">
        <f t="shared" si="165"/>
        <v>19</v>
      </c>
      <c r="N1642" s="316">
        <f t="shared" si="165"/>
        <v>0</v>
      </c>
      <c r="O1642" s="316">
        <f t="shared" si="165"/>
        <v>0</v>
      </c>
    </row>
    <row r="1643" spans="1:15">
      <c r="A1643" s="318" t="s">
        <v>623</v>
      </c>
      <c r="B1643" s="325">
        <v>990</v>
      </c>
      <c r="C1643" s="325">
        <v>1648</v>
      </c>
      <c r="D1643" s="325">
        <v>206</v>
      </c>
      <c r="E1643" s="325">
        <v>397</v>
      </c>
      <c r="F1643" s="329">
        <v>23</v>
      </c>
      <c r="G1643" s="329">
        <v>120</v>
      </c>
      <c r="H1643" s="325">
        <v>0</v>
      </c>
      <c r="I1643" s="325">
        <v>0</v>
      </c>
      <c r="J1643" s="325">
        <v>0</v>
      </c>
      <c r="K1643" s="325">
        <v>1</v>
      </c>
      <c r="L1643" s="325">
        <v>2</v>
      </c>
      <c r="M1643" s="325">
        <v>19</v>
      </c>
      <c r="N1643" s="325">
        <v>0</v>
      </c>
      <c r="O1643" s="325">
        <v>0</v>
      </c>
    </row>
    <row r="1644" spans="1:15">
      <c r="A1644" s="318" t="s">
        <v>624</v>
      </c>
      <c r="B1644" s="325">
        <v>46</v>
      </c>
      <c r="C1644" s="325">
        <v>300</v>
      </c>
      <c r="D1644" s="325">
        <v>79</v>
      </c>
      <c r="E1644" s="325">
        <v>113</v>
      </c>
      <c r="F1644" s="329">
        <v>4</v>
      </c>
      <c r="G1644" s="329">
        <v>31</v>
      </c>
      <c r="H1644" s="325">
        <v>0</v>
      </c>
      <c r="I1644" s="325">
        <v>0</v>
      </c>
      <c r="J1644" s="325">
        <v>0</v>
      </c>
      <c r="K1644" s="325">
        <v>0</v>
      </c>
      <c r="L1644" s="325">
        <v>0</v>
      </c>
      <c r="M1644" s="325">
        <v>0</v>
      </c>
      <c r="N1644" s="325">
        <v>0</v>
      </c>
      <c r="O1644" s="325">
        <v>0</v>
      </c>
    </row>
    <row r="1645" spans="1:15">
      <c r="A1645" s="318" t="s">
        <v>618</v>
      </c>
      <c r="B1645" s="325">
        <v>37</v>
      </c>
      <c r="C1645" s="325">
        <v>186</v>
      </c>
      <c r="D1645" s="325">
        <v>62</v>
      </c>
      <c r="E1645" s="325">
        <v>196</v>
      </c>
      <c r="F1645" s="329">
        <v>20</v>
      </c>
      <c r="G1645" s="329">
        <v>88</v>
      </c>
      <c r="H1645" s="325">
        <v>0</v>
      </c>
      <c r="I1645" s="325">
        <v>0</v>
      </c>
      <c r="J1645" s="325">
        <v>0</v>
      </c>
      <c r="K1645" s="325">
        <v>0</v>
      </c>
      <c r="L1645" s="325">
        <v>0</v>
      </c>
      <c r="M1645" s="325">
        <v>0</v>
      </c>
      <c r="N1645" s="325">
        <v>0</v>
      </c>
      <c r="O1645" s="325">
        <v>0</v>
      </c>
    </row>
    <row r="1646" spans="1:15">
      <c r="A1646" s="318" t="s">
        <v>586</v>
      </c>
      <c r="B1646" s="325">
        <v>90</v>
      </c>
      <c r="C1646" s="325">
        <v>382</v>
      </c>
      <c r="D1646" s="325">
        <v>33</v>
      </c>
      <c r="E1646" s="325">
        <v>46</v>
      </c>
      <c r="F1646" s="329">
        <v>13</v>
      </c>
      <c r="G1646" s="329">
        <v>51</v>
      </c>
      <c r="H1646" s="325">
        <v>0</v>
      </c>
      <c r="I1646" s="325">
        <v>0</v>
      </c>
      <c r="J1646" s="325">
        <v>0</v>
      </c>
      <c r="K1646" s="325">
        <v>0</v>
      </c>
      <c r="L1646" s="325">
        <v>0</v>
      </c>
      <c r="M1646" s="325">
        <v>0</v>
      </c>
      <c r="N1646" s="325">
        <v>0</v>
      </c>
      <c r="O1646" s="325">
        <v>0</v>
      </c>
    </row>
    <row r="1647" spans="1:15">
      <c r="A1647" s="318" t="s">
        <v>625</v>
      </c>
      <c r="B1647" s="325">
        <v>36</v>
      </c>
      <c r="C1647" s="325">
        <v>84</v>
      </c>
      <c r="D1647" s="325">
        <v>35</v>
      </c>
      <c r="E1647" s="325">
        <v>56</v>
      </c>
      <c r="F1647" s="329">
        <v>0</v>
      </c>
      <c r="G1647" s="329">
        <v>1</v>
      </c>
      <c r="H1647" s="325">
        <v>0</v>
      </c>
      <c r="I1647" s="325">
        <v>0</v>
      </c>
      <c r="J1647" s="325">
        <v>0</v>
      </c>
      <c r="K1647" s="325">
        <v>2</v>
      </c>
      <c r="L1647" s="325">
        <v>0</v>
      </c>
      <c r="M1647" s="325">
        <v>0</v>
      </c>
      <c r="N1647" s="325">
        <v>0</v>
      </c>
      <c r="O1647" s="325">
        <v>0</v>
      </c>
    </row>
    <row r="1648" spans="1:15">
      <c r="A1648" s="318" t="s">
        <v>626</v>
      </c>
      <c r="B1648" s="325">
        <v>245</v>
      </c>
      <c r="C1648" s="325">
        <v>825</v>
      </c>
      <c r="D1648" s="325">
        <v>139</v>
      </c>
      <c r="E1648" s="325">
        <v>397</v>
      </c>
      <c r="F1648" s="329">
        <v>12</v>
      </c>
      <c r="G1648" s="329">
        <v>41</v>
      </c>
      <c r="H1648" s="325">
        <v>0</v>
      </c>
      <c r="I1648" s="325">
        <v>0</v>
      </c>
      <c r="J1648" s="325">
        <v>0</v>
      </c>
      <c r="K1648" s="325">
        <v>0</v>
      </c>
      <c r="L1648" s="325">
        <v>0</v>
      </c>
      <c r="M1648" s="325">
        <v>0</v>
      </c>
      <c r="N1648" s="325">
        <v>0</v>
      </c>
      <c r="O1648" s="325">
        <v>0</v>
      </c>
    </row>
    <row r="1649" spans="1:15">
      <c r="A1649" s="318" t="s">
        <v>627</v>
      </c>
      <c r="B1649" s="325">
        <v>2</v>
      </c>
      <c r="C1649" s="325">
        <v>6</v>
      </c>
      <c r="D1649" s="325">
        <v>5</v>
      </c>
      <c r="E1649" s="325">
        <v>2</v>
      </c>
      <c r="F1649" s="329">
        <v>0</v>
      </c>
      <c r="G1649" s="329">
        <v>0</v>
      </c>
      <c r="H1649" s="325">
        <v>0</v>
      </c>
      <c r="I1649" s="325">
        <v>0</v>
      </c>
      <c r="J1649" s="325">
        <v>0</v>
      </c>
      <c r="K1649" s="325">
        <v>0</v>
      </c>
      <c r="L1649" s="325">
        <v>0</v>
      </c>
      <c r="M1649" s="325">
        <v>0</v>
      </c>
      <c r="N1649" s="325">
        <v>0</v>
      </c>
      <c r="O1649" s="325">
        <v>0</v>
      </c>
    </row>
    <row r="1650" spans="1:15">
      <c r="A1650" s="318" t="s">
        <v>628</v>
      </c>
      <c r="B1650" s="325">
        <v>105</v>
      </c>
      <c r="C1650" s="325">
        <v>173</v>
      </c>
      <c r="D1650" s="325">
        <v>67</v>
      </c>
      <c r="E1650" s="325">
        <v>60</v>
      </c>
      <c r="F1650" s="329">
        <v>5</v>
      </c>
      <c r="G1650" s="329">
        <v>21</v>
      </c>
      <c r="H1650" s="325">
        <v>0</v>
      </c>
      <c r="I1650" s="325">
        <v>0</v>
      </c>
      <c r="J1650" s="325">
        <v>0</v>
      </c>
      <c r="K1650" s="325">
        <v>0</v>
      </c>
      <c r="L1650" s="325">
        <v>0</v>
      </c>
      <c r="M1650" s="325">
        <v>0</v>
      </c>
      <c r="N1650" s="325">
        <v>0</v>
      </c>
      <c r="O1650" s="325">
        <v>0</v>
      </c>
    </row>
    <row r="1651" spans="1:15">
      <c r="A1651" s="319" t="s">
        <v>629</v>
      </c>
      <c r="B1651" s="330">
        <v>2</v>
      </c>
      <c r="C1651" s="330">
        <v>1</v>
      </c>
      <c r="D1651" s="330">
        <v>55</v>
      </c>
      <c r="E1651" s="330">
        <v>65</v>
      </c>
      <c r="F1651" s="331">
        <v>1</v>
      </c>
      <c r="G1651" s="331">
        <v>1</v>
      </c>
      <c r="H1651" s="330">
        <v>0</v>
      </c>
      <c r="I1651" s="330">
        <v>0</v>
      </c>
      <c r="J1651" s="330">
        <v>0</v>
      </c>
      <c r="K1651" s="330">
        <v>0</v>
      </c>
      <c r="L1651" s="330">
        <v>0</v>
      </c>
      <c r="M1651" s="330">
        <v>0</v>
      </c>
      <c r="N1651" s="330">
        <v>0</v>
      </c>
      <c r="O1651" s="330">
        <v>0</v>
      </c>
    </row>
    <row r="1652" spans="1:15">
      <c r="A1652" s="317"/>
      <c r="B1652" s="322"/>
      <c r="C1652" s="322"/>
      <c r="D1652" s="322"/>
      <c r="E1652" s="322"/>
      <c r="F1652" s="322"/>
      <c r="G1652" s="322"/>
      <c r="H1652" s="322"/>
      <c r="I1652" s="322"/>
      <c r="J1652" s="216"/>
      <c r="K1652" s="216"/>
      <c r="L1652" s="322"/>
      <c r="M1652" s="322"/>
      <c r="N1652" s="322"/>
      <c r="O1652" s="322"/>
    </row>
    <row r="1653" spans="1:15">
      <c r="A1653" s="317" t="s">
        <v>630</v>
      </c>
      <c r="B1653" s="316">
        <f t="shared" ref="B1653:O1653" si="166">SUM(B1654:B1662)</f>
        <v>1338</v>
      </c>
      <c r="C1653" s="316">
        <f t="shared" si="166"/>
        <v>3153</v>
      </c>
      <c r="D1653" s="316">
        <f t="shared" si="166"/>
        <v>879</v>
      </c>
      <c r="E1653" s="316">
        <f t="shared" si="166"/>
        <v>1407</v>
      </c>
      <c r="F1653" s="321">
        <f t="shared" si="166"/>
        <v>276</v>
      </c>
      <c r="G1653" s="321">
        <f t="shared" si="166"/>
        <v>530</v>
      </c>
      <c r="H1653" s="316">
        <f t="shared" si="166"/>
        <v>0</v>
      </c>
      <c r="I1653" s="316">
        <f t="shared" si="166"/>
        <v>0</v>
      </c>
      <c r="J1653" s="316">
        <f t="shared" si="166"/>
        <v>0</v>
      </c>
      <c r="K1653" s="316">
        <f t="shared" si="166"/>
        <v>19</v>
      </c>
      <c r="L1653" s="316">
        <f t="shared" si="166"/>
        <v>8</v>
      </c>
      <c r="M1653" s="316">
        <f t="shared" si="166"/>
        <v>27</v>
      </c>
      <c r="N1653" s="316">
        <f t="shared" si="166"/>
        <v>13</v>
      </c>
      <c r="O1653" s="316">
        <f t="shared" si="166"/>
        <v>6</v>
      </c>
    </row>
    <row r="1654" spans="1:15">
      <c r="A1654" s="318" t="s">
        <v>573</v>
      </c>
      <c r="B1654" s="325">
        <v>309</v>
      </c>
      <c r="C1654" s="325">
        <v>466</v>
      </c>
      <c r="D1654" s="325">
        <v>277</v>
      </c>
      <c r="E1654" s="325">
        <v>449</v>
      </c>
      <c r="F1654" s="325">
        <v>138</v>
      </c>
      <c r="G1654" s="325">
        <v>173</v>
      </c>
      <c r="H1654" s="325">
        <v>0</v>
      </c>
      <c r="I1654" s="325">
        <v>0</v>
      </c>
      <c r="J1654" s="325">
        <v>0</v>
      </c>
      <c r="K1654" s="325">
        <v>19</v>
      </c>
      <c r="L1654" s="325">
        <v>8</v>
      </c>
      <c r="M1654" s="325">
        <v>27</v>
      </c>
      <c r="N1654" s="325">
        <v>13</v>
      </c>
      <c r="O1654" s="325">
        <v>6</v>
      </c>
    </row>
    <row r="1655" spans="1:15">
      <c r="A1655" s="318" t="s">
        <v>631</v>
      </c>
      <c r="B1655" s="325">
        <v>403</v>
      </c>
      <c r="C1655" s="325">
        <v>917</v>
      </c>
      <c r="D1655" s="325">
        <v>116</v>
      </c>
      <c r="E1655" s="325">
        <v>141</v>
      </c>
      <c r="F1655" s="329">
        <v>36</v>
      </c>
      <c r="G1655" s="329">
        <v>61</v>
      </c>
      <c r="H1655" s="325">
        <v>0</v>
      </c>
      <c r="I1655" s="325">
        <v>0</v>
      </c>
      <c r="J1655" s="325">
        <v>0</v>
      </c>
      <c r="K1655" s="325">
        <v>0</v>
      </c>
      <c r="L1655" s="325">
        <v>0</v>
      </c>
      <c r="M1655" s="325">
        <v>0</v>
      </c>
      <c r="N1655" s="325">
        <v>0</v>
      </c>
      <c r="O1655" s="325">
        <v>0</v>
      </c>
    </row>
    <row r="1656" spans="1:15">
      <c r="A1656" s="318" t="s">
        <v>632</v>
      </c>
      <c r="B1656" s="325">
        <v>46</v>
      </c>
      <c r="C1656" s="325">
        <v>144</v>
      </c>
      <c r="D1656" s="325">
        <v>77</v>
      </c>
      <c r="E1656" s="325">
        <v>134</v>
      </c>
      <c r="F1656" s="329">
        <v>11</v>
      </c>
      <c r="G1656" s="329">
        <v>12</v>
      </c>
      <c r="H1656" s="325">
        <v>0</v>
      </c>
      <c r="I1656" s="325">
        <v>0</v>
      </c>
      <c r="J1656" s="325">
        <v>0</v>
      </c>
      <c r="K1656" s="325">
        <v>0</v>
      </c>
      <c r="L1656" s="325">
        <v>0</v>
      </c>
      <c r="M1656" s="325">
        <v>0</v>
      </c>
      <c r="N1656" s="325">
        <v>0</v>
      </c>
      <c r="O1656" s="325">
        <v>0</v>
      </c>
    </row>
    <row r="1657" spans="1:15">
      <c r="A1657" s="318" t="s">
        <v>633</v>
      </c>
      <c r="B1657" s="325">
        <v>277</v>
      </c>
      <c r="C1657" s="325">
        <v>871</v>
      </c>
      <c r="D1657" s="325">
        <v>74</v>
      </c>
      <c r="E1657" s="325">
        <v>110</v>
      </c>
      <c r="F1657" s="329">
        <v>21</v>
      </c>
      <c r="G1657" s="329">
        <v>56</v>
      </c>
      <c r="H1657" s="325">
        <v>0</v>
      </c>
      <c r="I1657" s="325">
        <v>0</v>
      </c>
      <c r="J1657" s="325">
        <v>0</v>
      </c>
      <c r="K1657" s="325">
        <v>0</v>
      </c>
      <c r="L1657" s="325">
        <v>0</v>
      </c>
      <c r="M1657" s="325">
        <v>0</v>
      </c>
      <c r="N1657" s="325">
        <v>0</v>
      </c>
      <c r="O1657" s="325">
        <v>0</v>
      </c>
    </row>
    <row r="1658" spans="1:15">
      <c r="A1658" s="318" t="s">
        <v>513</v>
      </c>
      <c r="B1658" s="325">
        <v>37</v>
      </c>
      <c r="C1658" s="325">
        <v>83</v>
      </c>
      <c r="D1658" s="325">
        <v>109</v>
      </c>
      <c r="E1658" s="325">
        <v>219</v>
      </c>
      <c r="F1658" s="329">
        <v>10</v>
      </c>
      <c r="G1658" s="329">
        <v>29</v>
      </c>
      <c r="H1658" s="325">
        <v>0</v>
      </c>
      <c r="I1658" s="325">
        <v>0</v>
      </c>
      <c r="J1658" s="325">
        <v>0</v>
      </c>
      <c r="K1658" s="325">
        <v>0</v>
      </c>
      <c r="L1658" s="325">
        <v>0</v>
      </c>
      <c r="M1658" s="325">
        <v>0</v>
      </c>
      <c r="N1658" s="325">
        <v>0</v>
      </c>
      <c r="O1658" s="325">
        <v>0</v>
      </c>
    </row>
    <row r="1659" spans="1:15">
      <c r="A1659" s="318" t="s">
        <v>634</v>
      </c>
      <c r="B1659" s="325">
        <v>88</v>
      </c>
      <c r="C1659" s="325">
        <v>207</v>
      </c>
      <c r="D1659" s="325">
        <v>34</v>
      </c>
      <c r="E1659" s="325">
        <v>37</v>
      </c>
      <c r="F1659" s="329">
        <v>16</v>
      </c>
      <c r="G1659" s="329">
        <v>51</v>
      </c>
      <c r="H1659" s="325">
        <v>0</v>
      </c>
      <c r="I1659" s="325">
        <v>0</v>
      </c>
      <c r="J1659" s="325">
        <v>0</v>
      </c>
      <c r="K1659" s="325">
        <v>0</v>
      </c>
      <c r="L1659" s="325">
        <v>0</v>
      </c>
      <c r="M1659" s="325">
        <v>0</v>
      </c>
      <c r="N1659" s="325">
        <v>0</v>
      </c>
      <c r="O1659" s="325">
        <v>0</v>
      </c>
    </row>
    <row r="1660" spans="1:15">
      <c r="A1660" s="318" t="s">
        <v>635</v>
      </c>
      <c r="B1660" s="325">
        <v>1</v>
      </c>
      <c r="C1660" s="325">
        <v>20</v>
      </c>
      <c r="D1660" s="325">
        <v>5</v>
      </c>
      <c r="E1660" s="325">
        <v>10</v>
      </c>
      <c r="F1660" s="329">
        <v>9</v>
      </c>
      <c r="G1660" s="329">
        <v>33</v>
      </c>
      <c r="H1660" s="325">
        <v>0</v>
      </c>
      <c r="I1660" s="325">
        <v>0</v>
      </c>
      <c r="J1660" s="325">
        <v>0</v>
      </c>
      <c r="K1660" s="325">
        <v>0</v>
      </c>
      <c r="L1660" s="325">
        <v>0</v>
      </c>
      <c r="M1660" s="325">
        <v>0</v>
      </c>
      <c r="N1660" s="325">
        <v>0</v>
      </c>
      <c r="O1660" s="325">
        <v>0</v>
      </c>
    </row>
    <row r="1661" spans="1:15">
      <c r="A1661" s="318" t="s">
        <v>636</v>
      </c>
      <c r="B1661" s="325">
        <v>1</v>
      </c>
      <c r="C1661" s="325">
        <v>2</v>
      </c>
      <c r="D1661" s="325">
        <v>60</v>
      </c>
      <c r="E1661" s="325">
        <v>81</v>
      </c>
      <c r="F1661" s="329">
        <v>10</v>
      </c>
      <c r="G1661" s="329">
        <v>27</v>
      </c>
      <c r="H1661" s="325">
        <v>0</v>
      </c>
      <c r="I1661" s="325">
        <v>0</v>
      </c>
      <c r="J1661" s="325">
        <v>0</v>
      </c>
      <c r="K1661" s="325">
        <v>0</v>
      </c>
      <c r="L1661" s="325">
        <v>0</v>
      </c>
      <c r="M1661" s="325">
        <v>0</v>
      </c>
      <c r="N1661" s="325">
        <v>0</v>
      </c>
      <c r="O1661" s="325">
        <v>0</v>
      </c>
    </row>
    <row r="1662" spans="1:15">
      <c r="A1662" s="319" t="s">
        <v>637</v>
      </c>
      <c r="B1662" s="330">
        <v>176</v>
      </c>
      <c r="C1662" s="330">
        <v>443</v>
      </c>
      <c r="D1662" s="330">
        <v>127</v>
      </c>
      <c r="E1662" s="330">
        <v>226</v>
      </c>
      <c r="F1662" s="331">
        <v>25</v>
      </c>
      <c r="G1662" s="331">
        <v>88</v>
      </c>
      <c r="H1662" s="330">
        <v>0</v>
      </c>
      <c r="I1662" s="330">
        <v>0</v>
      </c>
      <c r="J1662" s="330">
        <v>0</v>
      </c>
      <c r="K1662" s="330">
        <v>0</v>
      </c>
      <c r="L1662" s="330">
        <v>0</v>
      </c>
      <c r="M1662" s="330">
        <v>0</v>
      </c>
      <c r="N1662" s="330">
        <v>0</v>
      </c>
      <c r="O1662" s="330">
        <v>0</v>
      </c>
    </row>
    <row r="1663" spans="1:15">
      <c r="A1663" s="317"/>
      <c r="B1663" s="322"/>
      <c r="C1663" s="322"/>
      <c r="D1663" s="322"/>
      <c r="E1663" s="322"/>
      <c r="F1663" s="322"/>
      <c r="G1663" s="322"/>
      <c r="H1663" s="322"/>
      <c r="I1663" s="322"/>
      <c r="J1663" s="322"/>
      <c r="K1663" s="322"/>
      <c r="L1663" s="322"/>
      <c r="M1663" s="322"/>
      <c r="N1663" s="322"/>
      <c r="O1663" s="322"/>
    </row>
    <row r="1664" spans="1:15">
      <c r="A1664" s="317" t="s">
        <v>638</v>
      </c>
      <c r="B1664" s="316">
        <f>SUM(B1665)</f>
        <v>1389</v>
      </c>
      <c r="C1664" s="316">
        <f t="shared" ref="C1664:O1664" si="167">SUM(C1665)</f>
        <v>2140</v>
      </c>
      <c r="D1664" s="316">
        <f t="shared" si="167"/>
        <v>284</v>
      </c>
      <c r="E1664" s="316">
        <f t="shared" si="167"/>
        <v>801</v>
      </c>
      <c r="F1664" s="316">
        <f t="shared" si="167"/>
        <v>202</v>
      </c>
      <c r="G1664" s="316">
        <f>SUM(G1665)</f>
        <v>430</v>
      </c>
      <c r="H1664" s="316">
        <f t="shared" si="167"/>
        <v>0</v>
      </c>
      <c r="I1664" s="316">
        <f t="shared" si="167"/>
        <v>0</v>
      </c>
      <c r="J1664" s="316">
        <f t="shared" si="167"/>
        <v>0</v>
      </c>
      <c r="K1664" s="316">
        <f t="shared" si="167"/>
        <v>2</v>
      </c>
      <c r="L1664" s="316">
        <f t="shared" si="167"/>
        <v>0</v>
      </c>
      <c r="M1664" s="316">
        <f t="shared" si="167"/>
        <v>5</v>
      </c>
      <c r="N1664" s="316">
        <f t="shared" si="167"/>
        <v>0</v>
      </c>
      <c r="O1664" s="316">
        <f t="shared" si="167"/>
        <v>0</v>
      </c>
    </row>
    <row r="1665" spans="1:15">
      <c r="A1665" s="319" t="s">
        <v>639</v>
      </c>
      <c r="B1665" s="330">
        <v>1389</v>
      </c>
      <c r="C1665" s="330">
        <v>2140</v>
      </c>
      <c r="D1665" s="330">
        <v>284</v>
      </c>
      <c r="E1665" s="330">
        <v>801</v>
      </c>
      <c r="F1665" s="330">
        <v>202</v>
      </c>
      <c r="G1665" s="330">
        <v>430</v>
      </c>
      <c r="H1665" s="330">
        <v>0</v>
      </c>
      <c r="I1665" s="330">
        <v>0</v>
      </c>
      <c r="J1665" s="330">
        <v>0</v>
      </c>
      <c r="K1665" s="330">
        <v>2</v>
      </c>
      <c r="L1665" s="330"/>
      <c r="M1665" s="330">
        <v>5</v>
      </c>
      <c r="N1665" s="330">
        <v>0</v>
      </c>
      <c r="O1665" s="330">
        <v>0</v>
      </c>
    </row>
    <row r="1666" spans="1:15">
      <c r="A1666" s="318"/>
      <c r="B1666" s="325"/>
      <c r="C1666" s="325"/>
      <c r="D1666" s="325"/>
      <c r="E1666" s="325"/>
      <c r="F1666" s="325"/>
      <c r="G1666" s="325"/>
      <c r="H1666" s="325"/>
      <c r="I1666" s="325"/>
      <c r="J1666" s="325"/>
      <c r="K1666" s="325"/>
      <c r="L1666" s="325"/>
      <c r="M1666" s="325"/>
      <c r="N1666" s="325"/>
      <c r="O1666" s="325"/>
    </row>
    <row r="1667" spans="1:15">
      <c r="A1667" s="317" t="s">
        <v>640</v>
      </c>
      <c r="B1667" s="322">
        <f t="shared" ref="B1667:O1667" si="168">SUM(B1668:B1673)</f>
        <v>876</v>
      </c>
      <c r="C1667" s="322">
        <f t="shared" si="168"/>
        <v>3662</v>
      </c>
      <c r="D1667" s="316">
        <f t="shared" si="168"/>
        <v>315</v>
      </c>
      <c r="E1667" s="316">
        <f t="shared" si="168"/>
        <v>663</v>
      </c>
      <c r="F1667" s="316">
        <f t="shared" si="168"/>
        <v>246</v>
      </c>
      <c r="G1667" s="322">
        <f t="shared" si="168"/>
        <v>710</v>
      </c>
      <c r="H1667" s="322">
        <f t="shared" si="168"/>
        <v>0</v>
      </c>
      <c r="I1667" s="322">
        <f t="shared" si="168"/>
        <v>0</v>
      </c>
      <c r="J1667" s="322">
        <f t="shared" si="168"/>
        <v>0</v>
      </c>
      <c r="K1667" s="322">
        <f t="shared" si="168"/>
        <v>0</v>
      </c>
      <c r="L1667" s="322">
        <f t="shared" si="168"/>
        <v>0</v>
      </c>
      <c r="M1667" s="322">
        <f t="shared" si="168"/>
        <v>19</v>
      </c>
      <c r="N1667" s="322">
        <f t="shared" si="168"/>
        <v>0</v>
      </c>
      <c r="O1667" s="322">
        <f t="shared" si="168"/>
        <v>4</v>
      </c>
    </row>
    <row r="1668" spans="1:15">
      <c r="A1668" s="318" t="s">
        <v>619</v>
      </c>
      <c r="B1668" s="329">
        <v>161</v>
      </c>
      <c r="C1668" s="329">
        <v>688</v>
      </c>
      <c r="D1668" s="325">
        <v>89</v>
      </c>
      <c r="E1668" s="325">
        <v>162</v>
      </c>
      <c r="F1668" s="325">
        <v>149</v>
      </c>
      <c r="G1668" s="325">
        <v>325</v>
      </c>
      <c r="H1668" s="325">
        <v>0</v>
      </c>
      <c r="I1668" s="325">
        <v>0</v>
      </c>
      <c r="J1668" s="325">
        <v>0</v>
      </c>
      <c r="K1668" s="325">
        <v>0</v>
      </c>
      <c r="L1668" s="325">
        <v>0</v>
      </c>
      <c r="M1668" s="325">
        <v>19</v>
      </c>
      <c r="N1668" s="325">
        <v>0</v>
      </c>
      <c r="O1668" s="325">
        <v>4</v>
      </c>
    </row>
    <row r="1669" spans="1:15">
      <c r="A1669" s="318" t="s">
        <v>641</v>
      </c>
      <c r="B1669" s="329">
        <v>299</v>
      </c>
      <c r="C1669" s="329">
        <v>1228</v>
      </c>
      <c r="D1669" s="325">
        <v>80</v>
      </c>
      <c r="E1669" s="325">
        <v>214</v>
      </c>
      <c r="F1669" s="329">
        <v>35</v>
      </c>
      <c r="G1669" s="329">
        <v>142</v>
      </c>
      <c r="H1669" s="325">
        <v>0</v>
      </c>
      <c r="I1669" s="325">
        <v>0</v>
      </c>
      <c r="J1669" s="325">
        <v>0</v>
      </c>
      <c r="K1669" s="325">
        <v>0</v>
      </c>
      <c r="L1669" s="325">
        <v>0</v>
      </c>
      <c r="M1669" s="325">
        <v>0</v>
      </c>
      <c r="N1669" s="325">
        <v>0</v>
      </c>
      <c r="O1669" s="325">
        <v>0</v>
      </c>
    </row>
    <row r="1670" spans="1:15">
      <c r="A1670" s="318" t="s">
        <v>642</v>
      </c>
      <c r="B1670" s="329">
        <v>37</v>
      </c>
      <c r="C1670" s="329">
        <v>183</v>
      </c>
      <c r="D1670" s="325">
        <v>8</v>
      </c>
      <c r="E1670" s="325">
        <v>17</v>
      </c>
      <c r="F1670" s="329">
        <v>2</v>
      </c>
      <c r="G1670" s="329">
        <v>18</v>
      </c>
      <c r="H1670" s="325">
        <v>0</v>
      </c>
      <c r="I1670" s="325">
        <v>0</v>
      </c>
      <c r="J1670" s="325">
        <v>0</v>
      </c>
      <c r="K1670" s="325">
        <v>0</v>
      </c>
      <c r="L1670" s="325">
        <v>0</v>
      </c>
      <c r="M1670" s="325">
        <v>0</v>
      </c>
      <c r="N1670" s="325">
        <v>0</v>
      </c>
      <c r="O1670" s="325">
        <v>0</v>
      </c>
    </row>
    <row r="1671" spans="1:15">
      <c r="A1671" s="318" t="s">
        <v>485</v>
      </c>
      <c r="B1671" s="329">
        <v>135</v>
      </c>
      <c r="C1671" s="329">
        <v>573</v>
      </c>
      <c r="D1671" s="325">
        <v>32</v>
      </c>
      <c r="E1671" s="325">
        <v>43</v>
      </c>
      <c r="F1671" s="329">
        <v>29</v>
      </c>
      <c r="G1671" s="329">
        <v>115</v>
      </c>
      <c r="H1671" s="325">
        <v>0</v>
      </c>
      <c r="I1671" s="325">
        <v>0</v>
      </c>
      <c r="J1671" s="325">
        <v>0</v>
      </c>
      <c r="K1671" s="325">
        <v>0</v>
      </c>
      <c r="L1671" s="325">
        <v>0</v>
      </c>
      <c r="M1671" s="325">
        <v>0</v>
      </c>
      <c r="N1671" s="325">
        <v>0</v>
      </c>
      <c r="O1671" s="325">
        <v>0</v>
      </c>
    </row>
    <row r="1672" spans="1:15">
      <c r="A1672" s="318" t="s">
        <v>643</v>
      </c>
      <c r="B1672" s="329">
        <v>161</v>
      </c>
      <c r="C1672" s="329">
        <v>688</v>
      </c>
      <c r="D1672" s="325">
        <v>59</v>
      </c>
      <c r="E1672" s="325">
        <v>162</v>
      </c>
      <c r="F1672" s="329">
        <v>22</v>
      </c>
      <c r="G1672" s="329">
        <v>70</v>
      </c>
      <c r="H1672" s="325">
        <v>0</v>
      </c>
      <c r="I1672" s="325">
        <v>0</v>
      </c>
      <c r="J1672" s="325">
        <v>0</v>
      </c>
      <c r="K1672" s="325">
        <v>0</v>
      </c>
      <c r="L1672" s="325">
        <v>0</v>
      </c>
      <c r="M1672" s="325">
        <v>0</v>
      </c>
      <c r="N1672" s="325">
        <v>0</v>
      </c>
      <c r="O1672" s="325">
        <v>0</v>
      </c>
    </row>
    <row r="1673" spans="1:15">
      <c r="A1673" s="326" t="s">
        <v>517</v>
      </c>
      <c r="B1673" s="332">
        <v>83</v>
      </c>
      <c r="C1673" s="332">
        <v>302</v>
      </c>
      <c r="D1673" s="333">
        <v>47</v>
      </c>
      <c r="E1673" s="333">
        <v>65</v>
      </c>
      <c r="F1673" s="332">
        <v>9</v>
      </c>
      <c r="G1673" s="332">
        <v>40</v>
      </c>
      <c r="H1673" s="333">
        <v>0</v>
      </c>
      <c r="I1673" s="333">
        <v>0</v>
      </c>
      <c r="J1673" s="333">
        <v>0</v>
      </c>
      <c r="K1673" s="333">
        <v>0</v>
      </c>
      <c r="L1673" s="333">
        <v>0</v>
      </c>
      <c r="M1673" s="333">
        <v>0</v>
      </c>
      <c r="N1673" s="333">
        <v>0</v>
      </c>
      <c r="O1673" s="333">
        <v>0</v>
      </c>
    </row>
    <row r="1674" spans="1:15">
      <c r="A1674" s="232" t="s">
        <v>352</v>
      </c>
      <c r="B1674" s="327"/>
      <c r="C1674" s="327"/>
      <c r="D1674" s="328"/>
      <c r="E1674" s="328"/>
      <c r="F1674" s="788"/>
      <c r="G1674" s="788"/>
    </row>
    <row r="1675" spans="1:15">
      <c r="A1675" s="297" t="s">
        <v>644</v>
      </c>
      <c r="B1675" s="327"/>
      <c r="C1675" s="327"/>
      <c r="D1675" s="327"/>
      <c r="E1675" s="327"/>
      <c r="F1675" s="327"/>
      <c r="G1675" s="327"/>
      <c r="J1675" s="327"/>
      <c r="K1675" s="327"/>
      <c r="L1675" s="327"/>
      <c r="M1675" s="327"/>
      <c r="N1675" s="327"/>
      <c r="O1675" s="327"/>
    </row>
  </sheetData>
  <mergeCells count="82">
    <mergeCell ref="A957:O957"/>
    <mergeCell ref="A959:A960"/>
    <mergeCell ref="B959:C959"/>
    <mergeCell ref="D959:E959"/>
    <mergeCell ref="F959:G959"/>
    <mergeCell ref="H959:I959"/>
    <mergeCell ref="J959:K959"/>
    <mergeCell ref="L959:M959"/>
    <mergeCell ref="N959:O959"/>
    <mergeCell ref="A958:O958"/>
    <mergeCell ref="F1192:G1192"/>
    <mergeCell ref="V965:Z965"/>
    <mergeCell ref="F1201:G1201"/>
    <mergeCell ref="H1201:I1201"/>
    <mergeCell ref="J1201:K1201"/>
    <mergeCell ref="L1201:M1201"/>
    <mergeCell ref="N1201:O1201"/>
    <mergeCell ref="A1199:O1199"/>
    <mergeCell ref="A1200:O1200"/>
    <mergeCell ref="A1201:A1202"/>
    <mergeCell ref="B1201:C1201"/>
    <mergeCell ref="D1201:E1201"/>
    <mergeCell ref="F1674:G1674"/>
    <mergeCell ref="F1434:G1434"/>
    <mergeCell ref="A1439:O1439"/>
    <mergeCell ref="A1440:O1440"/>
    <mergeCell ref="J1441:K1441"/>
    <mergeCell ref="L1441:M1441"/>
    <mergeCell ref="N1441:O1441"/>
    <mergeCell ref="A1441:A1442"/>
    <mergeCell ref="B1441:C1441"/>
    <mergeCell ref="D1441:E1441"/>
    <mergeCell ref="F1441:G1441"/>
    <mergeCell ref="H1441:I1441"/>
    <mergeCell ref="J481:K481"/>
    <mergeCell ref="L481:M481"/>
    <mergeCell ref="N481:O481"/>
    <mergeCell ref="V487:Z487"/>
    <mergeCell ref="F714:G714"/>
    <mergeCell ref="A481:A482"/>
    <mergeCell ref="B481:C481"/>
    <mergeCell ref="D481:E481"/>
    <mergeCell ref="F481:G481"/>
    <mergeCell ref="H481:I481"/>
    <mergeCell ref="A1:O1"/>
    <mergeCell ref="A2:O2"/>
    <mergeCell ref="A3:A4"/>
    <mergeCell ref="B3:C3"/>
    <mergeCell ref="D3:E3"/>
    <mergeCell ref="F3:G3"/>
    <mergeCell ref="H3:I3"/>
    <mergeCell ref="J3:K3"/>
    <mergeCell ref="L3:M3"/>
    <mergeCell ref="N3:O3"/>
    <mergeCell ref="V9:Z9"/>
    <mergeCell ref="F236:G236"/>
    <mergeCell ref="A241:O241"/>
    <mergeCell ref="A242:O242"/>
    <mergeCell ref="A243:A244"/>
    <mergeCell ref="B243:C243"/>
    <mergeCell ref="D243:E243"/>
    <mergeCell ref="F243:G243"/>
    <mergeCell ref="H243:I243"/>
    <mergeCell ref="J243:K243"/>
    <mergeCell ref="L243:M243"/>
    <mergeCell ref="N243:O243"/>
    <mergeCell ref="V725:Z725"/>
    <mergeCell ref="F952:G952"/>
    <mergeCell ref="V249:Z249"/>
    <mergeCell ref="F476:G476"/>
    <mergeCell ref="A717:O717"/>
    <mergeCell ref="A718:O718"/>
    <mergeCell ref="A719:A720"/>
    <mergeCell ref="B719:C719"/>
    <mergeCell ref="D719:E719"/>
    <mergeCell ref="F719:G719"/>
    <mergeCell ref="H719:I719"/>
    <mergeCell ref="J719:K719"/>
    <mergeCell ref="L719:M719"/>
    <mergeCell ref="N719:O719"/>
    <mergeCell ref="A479:O479"/>
    <mergeCell ref="A480:O48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X261"/>
  <sheetViews>
    <sheetView topLeftCell="D1" zoomScale="196" zoomScaleNormal="196" workbookViewId="0">
      <selection activeCell="D161" sqref="A161:XFD165"/>
    </sheetView>
  </sheetViews>
  <sheetFormatPr defaultColWidth="11.140625" defaultRowHeight="18.75"/>
  <cols>
    <col min="1" max="1" width="27.5703125" style="249" customWidth="1"/>
    <col min="2" max="2" width="15.28515625" style="311" customWidth="1"/>
    <col min="3" max="3" width="11.42578125" style="311" customWidth="1"/>
    <col min="4" max="4" width="15.5703125" style="311" customWidth="1"/>
    <col min="5" max="5" width="11.7109375" style="311" customWidth="1"/>
    <col min="6" max="6" width="10.5703125" style="311" customWidth="1"/>
    <col min="7" max="7" width="11.85546875" style="311" customWidth="1"/>
    <col min="8" max="9" width="7" style="312" customWidth="1"/>
    <col min="10" max="10" width="8.5703125" style="312" customWidth="1"/>
    <col min="11" max="11" width="9.42578125" style="311" customWidth="1"/>
    <col min="12" max="12" width="9.7109375" style="311" customWidth="1"/>
    <col min="13" max="14" width="9.42578125" style="311" customWidth="1"/>
    <col min="15" max="15" width="22" style="311" customWidth="1"/>
    <col min="16" max="16384" width="11.140625" style="249"/>
  </cols>
  <sheetData>
    <row r="1" spans="1:24" ht="15.75">
      <c r="A1" s="248"/>
      <c r="B1" s="248"/>
      <c r="C1" s="248"/>
      <c r="D1" s="249"/>
      <c r="E1" s="249"/>
      <c r="F1" s="249"/>
      <c r="G1" s="249"/>
      <c r="H1" s="250"/>
      <c r="I1" s="250"/>
      <c r="J1" s="250"/>
      <c r="K1" s="249"/>
      <c r="L1" s="249"/>
      <c r="M1" s="249"/>
      <c r="N1" s="249"/>
      <c r="O1" s="249"/>
    </row>
    <row r="2" spans="1:24" ht="18">
      <c r="A2" s="821" t="s">
        <v>1003</v>
      </c>
      <c r="B2" s="821"/>
      <c r="C2" s="821"/>
      <c r="D2" s="821"/>
      <c r="E2" s="821"/>
      <c r="F2" s="821"/>
      <c r="G2" s="821"/>
      <c r="H2" s="821"/>
      <c r="I2" s="821"/>
      <c r="J2" s="821"/>
      <c r="K2" s="821"/>
      <c r="L2" s="821"/>
      <c r="M2" s="821"/>
      <c r="N2" s="821"/>
      <c r="O2" s="821"/>
    </row>
    <row r="3" spans="1:24" ht="15">
      <c r="A3" s="823" t="s">
        <v>1004</v>
      </c>
      <c r="B3" s="823"/>
      <c r="C3" s="823"/>
      <c r="D3" s="823"/>
      <c r="E3" s="823"/>
      <c r="F3" s="823"/>
      <c r="G3" s="823"/>
      <c r="H3" s="823"/>
      <c r="I3" s="823"/>
      <c r="J3" s="823"/>
      <c r="K3" s="823"/>
      <c r="L3" s="823"/>
      <c r="M3" s="823"/>
      <c r="N3" s="823"/>
      <c r="O3" s="823"/>
    </row>
    <row r="4" spans="1:24" s="256" customFormat="1" ht="17.25" customHeight="1">
      <c r="A4" s="251"/>
      <c r="B4" s="252"/>
      <c r="C4" s="252"/>
      <c r="D4" s="253" t="s">
        <v>355</v>
      </c>
      <c r="E4" s="814" t="s">
        <v>356</v>
      </c>
      <c r="F4" s="815"/>
      <c r="G4" s="639" t="s">
        <v>357</v>
      </c>
      <c r="H4" s="799" t="s">
        <v>358</v>
      </c>
      <c r="I4" s="800"/>
      <c r="J4" s="801"/>
      <c r="K4" s="818" t="s">
        <v>359</v>
      </c>
      <c r="L4" s="819"/>
      <c r="M4" s="819"/>
      <c r="N4" s="254" t="s">
        <v>360</v>
      </c>
      <c r="O4" s="643" t="s">
        <v>361</v>
      </c>
      <c r="P4" s="255"/>
    </row>
    <row r="5" spans="1:24" s="262" customFormat="1" ht="16.5" customHeight="1">
      <c r="A5" s="257"/>
      <c r="B5" s="258" t="s">
        <v>362</v>
      </c>
      <c r="C5" s="258" t="s">
        <v>363</v>
      </c>
      <c r="D5" s="680" t="s">
        <v>364</v>
      </c>
      <c r="E5" s="816" t="s">
        <v>365</v>
      </c>
      <c r="F5" s="817"/>
      <c r="G5" s="640"/>
      <c r="H5" s="640"/>
      <c r="I5" s="641"/>
      <c r="J5" s="642"/>
      <c r="K5" s="816" t="s">
        <v>366</v>
      </c>
      <c r="L5" s="820"/>
      <c r="M5" s="820"/>
      <c r="N5" s="260"/>
      <c r="O5" s="644"/>
      <c r="P5" s="261"/>
    </row>
    <row r="6" spans="1:24" s="267" customFormat="1" ht="26.25" customHeight="1">
      <c r="A6" s="263" t="s">
        <v>367</v>
      </c>
      <c r="B6" s="679" t="s">
        <v>368</v>
      </c>
      <c r="C6" s="265"/>
      <c r="D6" s="681" t="s">
        <v>369</v>
      </c>
      <c r="E6" s="802" t="s">
        <v>370</v>
      </c>
      <c r="F6" s="813"/>
      <c r="G6" s="626" t="s">
        <v>371</v>
      </c>
      <c r="H6" s="796" t="s">
        <v>372</v>
      </c>
      <c r="I6" s="797"/>
      <c r="J6" s="798"/>
      <c r="K6" s="802" t="s">
        <v>373</v>
      </c>
      <c r="L6" s="803"/>
      <c r="M6" s="803"/>
      <c r="N6" s="631" t="s">
        <v>374</v>
      </c>
      <c r="O6" s="644"/>
      <c r="P6" s="266"/>
    </row>
    <row r="7" spans="1:24" s="267" customFormat="1" ht="15" customHeight="1">
      <c r="A7" s="263"/>
      <c r="B7" s="265" t="s">
        <v>375</v>
      </c>
      <c r="C7" s="265" t="s">
        <v>376</v>
      </c>
      <c r="D7" s="646"/>
      <c r="E7" s="804" t="s">
        <v>377</v>
      </c>
      <c r="F7" s="805"/>
      <c r="G7" s="627"/>
      <c r="H7" s="628"/>
      <c r="I7" s="629"/>
      <c r="J7" s="630"/>
      <c r="K7" s="804" t="s">
        <v>378</v>
      </c>
      <c r="L7" s="806"/>
      <c r="M7" s="806"/>
      <c r="N7" s="632"/>
      <c r="O7" s="644"/>
      <c r="P7" s="266"/>
    </row>
    <row r="8" spans="1:24" s="267" customFormat="1" ht="15" customHeight="1">
      <c r="A8" s="268"/>
      <c r="B8" s="269"/>
      <c r="C8" s="269"/>
      <c r="D8" s="270" t="s">
        <v>379</v>
      </c>
      <c r="E8" s="271" t="s">
        <v>380</v>
      </c>
      <c r="F8" s="272" t="s">
        <v>381</v>
      </c>
      <c r="G8" s="273" t="s">
        <v>380</v>
      </c>
      <c r="H8" s="274" t="s">
        <v>380</v>
      </c>
      <c r="I8" s="274" t="s">
        <v>381</v>
      </c>
      <c r="J8" s="275" t="s">
        <v>382</v>
      </c>
      <c r="K8" s="276" t="s">
        <v>380</v>
      </c>
      <c r="L8" s="277" t="s">
        <v>381</v>
      </c>
      <c r="M8" s="278" t="s">
        <v>382</v>
      </c>
      <c r="N8" s="276" t="s">
        <v>380</v>
      </c>
      <c r="O8" s="645"/>
      <c r="P8" s="266"/>
      <c r="R8" s="633"/>
      <c r="S8" s="634"/>
      <c r="T8" s="634"/>
      <c r="U8" s="634"/>
      <c r="V8" s="634"/>
      <c r="W8" s="634"/>
      <c r="X8" s="635"/>
    </row>
    <row r="9" spans="1:24" s="282" customFormat="1" ht="15">
      <c r="A9" s="279" t="s">
        <v>4</v>
      </c>
      <c r="B9" s="280">
        <f>B10+B11</f>
        <v>0</v>
      </c>
      <c r="C9" s="280">
        <f t="shared" ref="C9" si="0">C10+C11</f>
        <v>0</v>
      </c>
      <c r="D9" s="280">
        <f>D10+D11</f>
        <v>0</v>
      </c>
      <c r="E9" s="280">
        <f>E10+E11</f>
        <v>0</v>
      </c>
      <c r="F9" s="280">
        <f>F10+F11</f>
        <v>0</v>
      </c>
      <c r="G9" s="280">
        <f t="shared" ref="G9" si="1">G10+G11</f>
        <v>0</v>
      </c>
      <c r="H9" s="280">
        <f>H10+H11</f>
        <v>0</v>
      </c>
      <c r="I9" s="280">
        <f>I10+I11</f>
        <v>0</v>
      </c>
      <c r="J9" s="280">
        <f>J10+J11</f>
        <v>0</v>
      </c>
      <c r="K9" s="280">
        <f t="shared" ref="K9" si="2">K10+K11</f>
        <v>0</v>
      </c>
      <c r="L9" s="280">
        <f>L10+L11</f>
        <v>0</v>
      </c>
      <c r="M9" s="280">
        <f t="shared" ref="M9:N9" si="3">M10+M11</f>
        <v>0</v>
      </c>
      <c r="N9" s="280">
        <f t="shared" si="3"/>
        <v>0</v>
      </c>
      <c r="O9" s="281" t="s">
        <v>383</v>
      </c>
      <c r="R9" s="636"/>
      <c r="S9" s="637"/>
      <c r="T9" s="637"/>
      <c r="U9" s="637"/>
      <c r="V9" s="637"/>
      <c r="W9" s="637"/>
      <c r="X9" s="638"/>
    </row>
    <row r="10" spans="1:24" s="282" customFormat="1" ht="15" customHeight="1">
      <c r="A10" s="279" t="s">
        <v>5</v>
      </c>
      <c r="B10" s="515"/>
      <c r="C10" s="515"/>
      <c r="D10" s="515"/>
      <c r="E10" s="515"/>
      <c r="F10" s="515"/>
      <c r="G10" s="515"/>
      <c r="H10" s="515"/>
      <c r="I10" s="515"/>
      <c r="J10" s="515"/>
      <c r="K10" s="515"/>
      <c r="L10" s="515"/>
      <c r="M10" s="515"/>
      <c r="N10" s="515"/>
      <c r="O10" s="281" t="s">
        <v>2</v>
      </c>
    </row>
    <row r="11" spans="1:24" s="282" customFormat="1" ht="15" customHeight="1">
      <c r="A11" s="279" t="s">
        <v>257</v>
      </c>
      <c r="B11" s="283">
        <f>SUM(B12:B31)</f>
        <v>0</v>
      </c>
      <c r="C11" s="283">
        <f>SUM(C12:C31)</f>
        <v>0</v>
      </c>
      <c r="D11" s="283">
        <f>SUM(D12:D31)</f>
        <v>0</v>
      </c>
      <c r="E11" s="283">
        <f>SUM(E12:E31)</f>
        <v>0</v>
      </c>
      <c r="F11" s="283">
        <f>SUM(F12:F31)</f>
        <v>0</v>
      </c>
      <c r="G11" s="283">
        <f t="shared" ref="G11" si="4">SUM(G12:G31)</f>
        <v>0</v>
      </c>
      <c r="H11" s="283">
        <f>SUM(H12:H31)</f>
        <v>0</v>
      </c>
      <c r="I11" s="283">
        <f t="shared" ref="I11" si="5">SUM(I12:I31)</f>
        <v>0</v>
      </c>
      <c r="J11" s="283">
        <f>SUM(J12:J31)</f>
        <v>0</v>
      </c>
      <c r="K11" s="283">
        <f>SUM(K12:K31)</f>
        <v>0</v>
      </c>
      <c r="L11" s="283">
        <f>SUM(L12:L31)</f>
        <v>0</v>
      </c>
      <c r="M11" s="283">
        <f t="shared" ref="M11" si="6">SUM(M12:M31)</f>
        <v>0</v>
      </c>
      <c r="N11" s="283">
        <f>SUM(N12:N31)</f>
        <v>0</v>
      </c>
      <c r="O11" s="281" t="s">
        <v>3</v>
      </c>
    </row>
    <row r="12" spans="1:24" ht="15" customHeight="1">
      <c r="A12" s="284" t="s">
        <v>384</v>
      </c>
      <c r="B12" s="514"/>
      <c r="C12" s="514"/>
      <c r="D12" s="514"/>
      <c r="E12" s="514"/>
      <c r="F12" s="514"/>
      <c r="G12" s="514"/>
      <c r="H12" s="514"/>
      <c r="I12" s="514"/>
      <c r="J12" s="514"/>
      <c r="K12" s="514"/>
      <c r="L12" s="514"/>
      <c r="M12" s="514"/>
      <c r="N12" s="514"/>
      <c r="O12" s="467" t="s">
        <v>835</v>
      </c>
    </row>
    <row r="13" spans="1:24" ht="15" customHeight="1">
      <c r="A13" s="284" t="s">
        <v>386</v>
      </c>
      <c r="B13" s="514"/>
      <c r="C13" s="514"/>
      <c r="D13" s="514"/>
      <c r="E13" s="514"/>
      <c r="F13" s="514"/>
      <c r="G13" s="514"/>
      <c r="H13" s="514"/>
      <c r="I13" s="514"/>
      <c r="J13" s="514"/>
      <c r="K13" s="514"/>
      <c r="L13" s="514"/>
      <c r="M13" s="514"/>
      <c r="N13" s="514"/>
      <c r="O13" s="467" t="s">
        <v>836</v>
      </c>
    </row>
    <row r="14" spans="1:24" ht="15" customHeight="1">
      <c r="A14" s="284" t="s">
        <v>388</v>
      </c>
      <c r="B14" s="514"/>
      <c r="C14" s="514"/>
      <c r="D14" s="514"/>
      <c r="E14" s="514"/>
      <c r="F14" s="514"/>
      <c r="G14" s="514"/>
      <c r="H14" s="514"/>
      <c r="I14" s="514"/>
      <c r="J14" s="514"/>
      <c r="K14" s="514"/>
      <c r="L14" s="514"/>
      <c r="M14" s="514"/>
      <c r="N14" s="514"/>
      <c r="O14" s="467" t="s">
        <v>837</v>
      </c>
    </row>
    <row r="15" spans="1:24" ht="15" customHeight="1">
      <c r="A15" s="284" t="s">
        <v>389</v>
      </c>
      <c r="B15" s="514"/>
      <c r="C15" s="514"/>
      <c r="D15" s="514"/>
      <c r="E15" s="514"/>
      <c r="F15" s="514"/>
      <c r="G15" s="514"/>
      <c r="H15" s="514"/>
      <c r="I15" s="514"/>
      <c r="J15" s="514"/>
      <c r="K15" s="514"/>
      <c r="L15" s="514"/>
      <c r="M15" s="514"/>
      <c r="N15" s="514"/>
      <c r="O15" s="467" t="s">
        <v>838</v>
      </c>
    </row>
    <row r="16" spans="1:24" ht="15" customHeight="1">
      <c r="A16" s="284" t="s">
        <v>391</v>
      </c>
      <c r="B16" s="514"/>
      <c r="C16" s="514"/>
      <c r="D16" s="514"/>
      <c r="E16" s="514"/>
      <c r="F16" s="514"/>
      <c r="G16" s="514"/>
      <c r="H16" s="514"/>
      <c r="I16" s="514"/>
      <c r="J16" s="514"/>
      <c r="K16" s="514"/>
      <c r="L16" s="514"/>
      <c r="M16" s="514"/>
      <c r="N16" s="514"/>
      <c r="O16" s="467" t="s">
        <v>839</v>
      </c>
    </row>
    <row r="17" spans="1:15" ht="15" customHeight="1">
      <c r="A17" s="284" t="s">
        <v>393</v>
      </c>
      <c r="B17" s="514"/>
      <c r="C17" s="514"/>
      <c r="D17" s="514"/>
      <c r="E17" s="514"/>
      <c r="F17" s="514"/>
      <c r="G17" s="514"/>
      <c r="H17" s="514"/>
      <c r="I17" s="514"/>
      <c r="J17" s="514"/>
      <c r="K17" s="514"/>
      <c r="L17" s="514"/>
      <c r="M17" s="514"/>
      <c r="N17" s="514"/>
      <c r="O17" s="467" t="s">
        <v>840</v>
      </c>
    </row>
    <row r="18" spans="1:15" ht="15" customHeight="1">
      <c r="A18" s="284" t="s">
        <v>395</v>
      </c>
      <c r="B18" s="514"/>
      <c r="C18" s="514"/>
      <c r="D18" s="514"/>
      <c r="E18" s="514"/>
      <c r="F18" s="514"/>
      <c r="G18" s="514"/>
      <c r="H18" s="514"/>
      <c r="I18" s="514"/>
      <c r="J18" s="514"/>
      <c r="K18" s="514"/>
      <c r="L18" s="514"/>
      <c r="M18" s="514"/>
      <c r="N18" s="514"/>
      <c r="O18" s="467" t="s">
        <v>841</v>
      </c>
    </row>
    <row r="19" spans="1:15" ht="15" customHeight="1">
      <c r="A19" s="284" t="s">
        <v>396</v>
      </c>
      <c r="B19" s="514"/>
      <c r="C19" s="514"/>
      <c r="D19" s="514"/>
      <c r="E19" s="514"/>
      <c r="F19" s="514"/>
      <c r="G19" s="514"/>
      <c r="H19" s="514"/>
      <c r="I19" s="514"/>
      <c r="J19" s="514"/>
      <c r="K19" s="514"/>
      <c r="L19" s="514"/>
      <c r="M19" s="514"/>
      <c r="N19" s="514"/>
      <c r="O19" s="467" t="s">
        <v>842</v>
      </c>
    </row>
    <row r="20" spans="1:15" ht="15" customHeight="1">
      <c r="A20" s="284" t="s">
        <v>398</v>
      </c>
      <c r="B20" s="514"/>
      <c r="C20" s="514"/>
      <c r="D20" s="514"/>
      <c r="E20" s="514"/>
      <c r="F20" s="514"/>
      <c r="G20" s="514"/>
      <c r="H20" s="514"/>
      <c r="I20" s="514"/>
      <c r="J20" s="514"/>
      <c r="K20" s="514"/>
      <c r="L20" s="514"/>
      <c r="M20" s="514"/>
      <c r="N20" s="514"/>
      <c r="O20" s="467" t="s">
        <v>843</v>
      </c>
    </row>
    <row r="21" spans="1:15" ht="15" customHeight="1">
      <c r="A21" s="284" t="s">
        <v>400</v>
      </c>
      <c r="B21" s="514"/>
      <c r="C21" s="514"/>
      <c r="D21" s="514"/>
      <c r="E21" s="514"/>
      <c r="F21" s="514"/>
      <c r="G21" s="514"/>
      <c r="H21" s="514"/>
      <c r="I21" s="514"/>
      <c r="J21" s="514"/>
      <c r="K21" s="514"/>
      <c r="L21" s="514"/>
      <c r="M21" s="514"/>
      <c r="N21" s="514"/>
      <c r="O21" s="467" t="s">
        <v>844</v>
      </c>
    </row>
    <row r="22" spans="1:15" ht="15" customHeight="1">
      <c r="A22" s="284" t="s">
        <v>402</v>
      </c>
      <c r="B22" s="514"/>
      <c r="C22" s="514"/>
      <c r="D22" s="514"/>
      <c r="E22" s="514"/>
      <c r="F22" s="514"/>
      <c r="G22" s="514"/>
      <c r="H22" s="514"/>
      <c r="I22" s="514"/>
      <c r="J22" s="514"/>
      <c r="K22" s="514"/>
      <c r="L22" s="514"/>
      <c r="M22" s="514"/>
      <c r="N22" s="514"/>
      <c r="O22" s="467" t="s">
        <v>845</v>
      </c>
    </row>
    <row r="23" spans="1:15" ht="15" customHeight="1">
      <c r="A23" s="284" t="s">
        <v>404</v>
      </c>
      <c r="B23" s="514"/>
      <c r="C23" s="514"/>
      <c r="D23" s="514"/>
      <c r="E23" s="514"/>
      <c r="F23" s="514"/>
      <c r="G23" s="514"/>
      <c r="H23" s="514"/>
      <c r="I23" s="514"/>
      <c r="J23" s="514"/>
      <c r="K23" s="514"/>
      <c r="L23" s="514"/>
      <c r="M23" s="514"/>
      <c r="N23" s="514"/>
      <c r="O23" s="467" t="s">
        <v>846</v>
      </c>
    </row>
    <row r="24" spans="1:15" ht="15" customHeight="1">
      <c r="A24" s="284" t="s">
        <v>406</v>
      </c>
      <c r="B24" s="514"/>
      <c r="C24" s="514"/>
      <c r="D24" s="514"/>
      <c r="E24" s="514"/>
      <c r="F24" s="514"/>
      <c r="G24" s="514"/>
      <c r="H24" s="514"/>
      <c r="I24" s="514"/>
      <c r="J24" s="514"/>
      <c r="K24" s="514"/>
      <c r="L24" s="514"/>
      <c r="M24" s="514"/>
      <c r="N24" s="514"/>
      <c r="O24" s="467" t="s">
        <v>847</v>
      </c>
    </row>
    <row r="25" spans="1:15" ht="15" customHeight="1">
      <c r="A25" s="284" t="s">
        <v>408</v>
      </c>
      <c r="B25" s="514"/>
      <c r="C25" s="514"/>
      <c r="D25" s="514"/>
      <c r="E25" s="514"/>
      <c r="F25" s="514"/>
      <c r="G25" s="514"/>
      <c r="H25" s="514"/>
      <c r="I25" s="514"/>
      <c r="J25" s="514"/>
      <c r="K25" s="514"/>
      <c r="L25" s="514"/>
      <c r="M25" s="514"/>
      <c r="N25" s="514"/>
      <c r="O25" s="467" t="s">
        <v>848</v>
      </c>
    </row>
    <row r="26" spans="1:15" ht="15" customHeight="1">
      <c r="A26" s="284" t="s">
        <v>409</v>
      </c>
      <c r="B26" s="514"/>
      <c r="C26" s="514"/>
      <c r="D26" s="514"/>
      <c r="E26" s="514"/>
      <c r="F26" s="514"/>
      <c r="G26" s="514"/>
      <c r="H26" s="514"/>
      <c r="I26" s="514"/>
      <c r="J26" s="514"/>
      <c r="K26" s="514"/>
      <c r="L26" s="514"/>
      <c r="M26" s="514"/>
      <c r="N26" s="514"/>
      <c r="O26" s="467" t="s">
        <v>849</v>
      </c>
    </row>
    <row r="27" spans="1:15" ht="15" customHeight="1">
      <c r="A27" s="284" t="s">
        <v>411</v>
      </c>
      <c r="B27" s="514"/>
      <c r="C27" s="514"/>
      <c r="D27" s="514"/>
      <c r="E27" s="514"/>
      <c r="F27" s="514"/>
      <c r="G27" s="514"/>
      <c r="H27" s="514"/>
      <c r="I27" s="514"/>
      <c r="J27" s="514"/>
      <c r="K27" s="514"/>
      <c r="L27" s="514"/>
      <c r="M27" s="514"/>
      <c r="N27" s="514"/>
      <c r="O27" s="467" t="s">
        <v>850</v>
      </c>
    </row>
    <row r="28" spans="1:15" ht="15" customHeight="1">
      <c r="A28" s="284" t="s">
        <v>413</v>
      </c>
      <c r="B28" s="514"/>
      <c r="C28" s="514"/>
      <c r="D28" s="514"/>
      <c r="E28" s="514"/>
      <c r="F28" s="514"/>
      <c r="G28" s="514"/>
      <c r="H28" s="514"/>
      <c r="I28" s="514"/>
      <c r="J28" s="514"/>
      <c r="K28" s="514"/>
      <c r="L28" s="514"/>
      <c r="M28" s="514"/>
      <c r="N28" s="514"/>
      <c r="O28" s="467" t="s">
        <v>851</v>
      </c>
    </row>
    <row r="29" spans="1:15" ht="15" customHeight="1">
      <c r="A29" s="284" t="s">
        <v>415</v>
      </c>
      <c r="B29" s="514"/>
      <c r="C29" s="514"/>
      <c r="D29" s="514"/>
      <c r="E29" s="514"/>
      <c r="F29" s="514"/>
      <c r="G29" s="514"/>
      <c r="H29" s="514"/>
      <c r="I29" s="514"/>
      <c r="J29" s="514"/>
      <c r="K29" s="514"/>
      <c r="L29" s="514"/>
      <c r="M29" s="514"/>
      <c r="N29" s="514"/>
      <c r="O29" s="467" t="s">
        <v>852</v>
      </c>
    </row>
    <row r="30" spans="1:15" ht="15" customHeight="1">
      <c r="A30" s="284" t="s">
        <v>417</v>
      </c>
      <c r="B30" s="514"/>
      <c r="C30" s="514"/>
      <c r="D30" s="514"/>
      <c r="E30" s="514"/>
      <c r="F30" s="514"/>
      <c r="G30" s="514"/>
      <c r="H30" s="514"/>
      <c r="I30" s="514"/>
      <c r="J30" s="514"/>
      <c r="K30" s="514"/>
      <c r="L30" s="514"/>
      <c r="M30" s="514"/>
      <c r="N30" s="514"/>
      <c r="O30" s="467" t="s">
        <v>853</v>
      </c>
    </row>
    <row r="31" spans="1:15" ht="15" customHeight="1">
      <c r="A31" s="284" t="s">
        <v>418</v>
      </c>
      <c r="B31" s="514"/>
      <c r="C31" s="514"/>
      <c r="D31" s="514"/>
      <c r="E31" s="514"/>
      <c r="F31" s="514"/>
      <c r="G31" s="514"/>
      <c r="H31" s="514"/>
      <c r="I31" s="514"/>
      <c r="J31" s="514"/>
      <c r="K31" s="514"/>
      <c r="L31" s="514"/>
      <c r="M31" s="514"/>
      <c r="N31" s="514"/>
      <c r="O31" s="468" t="s">
        <v>854</v>
      </c>
    </row>
    <row r="32" spans="1:15" s="282" customFormat="1" ht="15" customHeight="1">
      <c r="A32" s="279" t="s">
        <v>420</v>
      </c>
      <c r="B32" s="283">
        <f>B11+B10</f>
        <v>0</v>
      </c>
      <c r="C32" s="283">
        <f>C11+C10</f>
        <v>0</v>
      </c>
      <c r="D32" s="283">
        <f>D11+D10</f>
        <v>0</v>
      </c>
      <c r="E32" s="283">
        <f>E10+E11</f>
        <v>0</v>
      </c>
      <c r="F32" s="283">
        <f>F11+F10</f>
        <v>0</v>
      </c>
      <c r="G32" s="283">
        <f t="shared" ref="G32:N32" si="7">G11+G10</f>
        <v>0</v>
      </c>
      <c r="H32" s="283">
        <f t="shared" si="7"/>
        <v>0</v>
      </c>
      <c r="I32" s="283">
        <f t="shared" si="7"/>
        <v>0</v>
      </c>
      <c r="J32" s="283">
        <f t="shared" si="7"/>
        <v>0</v>
      </c>
      <c r="K32" s="283">
        <f t="shared" si="7"/>
        <v>0</v>
      </c>
      <c r="L32" s="283">
        <f t="shared" si="7"/>
        <v>0</v>
      </c>
      <c r="M32" s="283">
        <f t="shared" si="7"/>
        <v>0</v>
      </c>
      <c r="N32" s="283">
        <f t="shared" si="7"/>
        <v>0</v>
      </c>
      <c r="O32" s="281" t="s">
        <v>421</v>
      </c>
    </row>
    <row r="33" spans="1:15" s="282" customFormat="1" ht="15" customHeight="1">
      <c r="A33" s="279" t="s">
        <v>422</v>
      </c>
      <c r="B33" s="516"/>
      <c r="C33" s="516"/>
      <c r="D33" s="516"/>
      <c r="E33" s="516"/>
      <c r="F33" s="516"/>
      <c r="G33" s="516"/>
      <c r="H33" s="516"/>
      <c r="I33" s="516"/>
      <c r="J33" s="516"/>
      <c r="K33" s="516"/>
      <c r="L33" s="516"/>
      <c r="M33" s="516"/>
      <c r="N33" s="516"/>
      <c r="O33" s="281" t="s">
        <v>423</v>
      </c>
    </row>
    <row r="34" spans="1:15" s="282" customFormat="1" ht="15" customHeight="1">
      <c r="A34" s="285" t="s">
        <v>424</v>
      </c>
      <c r="B34" s="286" t="e">
        <f>B32/B33*100</f>
        <v>#DIV/0!</v>
      </c>
      <c r="C34" s="286" t="e">
        <f t="shared" ref="C34" si="8">C32/C33*100</f>
        <v>#DIV/0!</v>
      </c>
      <c r="D34" s="286" t="e">
        <f>D32/D33*100</f>
        <v>#DIV/0!</v>
      </c>
      <c r="E34" s="287" t="e">
        <f>E32/E33*100</f>
        <v>#DIV/0!</v>
      </c>
      <c r="F34" s="287" t="e">
        <f>F32/F33*100</f>
        <v>#DIV/0!</v>
      </c>
      <c r="G34" s="287" t="e">
        <f t="shared" ref="G34:J34" si="9">G32/G33*100</f>
        <v>#DIV/0!</v>
      </c>
      <c r="H34" s="286" t="e">
        <f t="shared" si="9"/>
        <v>#DIV/0!</v>
      </c>
      <c r="I34" s="286" t="e">
        <f t="shared" si="9"/>
        <v>#DIV/0!</v>
      </c>
      <c r="J34" s="288" t="e">
        <f t="shared" si="9"/>
        <v>#DIV/0!</v>
      </c>
      <c r="K34" s="286" t="e">
        <f>K32/K33*100</f>
        <v>#DIV/0!</v>
      </c>
      <c r="L34" s="286" t="e">
        <f>L32/L33*100</f>
        <v>#DIV/0!</v>
      </c>
      <c r="M34" s="286" t="e">
        <f>M32/M33*100</f>
        <v>#DIV/0!</v>
      </c>
      <c r="N34" s="288" t="e">
        <f>N32/N33*100</f>
        <v>#DIV/0!</v>
      </c>
      <c r="O34" s="289" t="s">
        <v>425</v>
      </c>
    </row>
    <row r="35" spans="1:15" ht="17.25">
      <c r="A35" s="290" t="s">
        <v>426</v>
      </c>
      <c r="B35" s="291"/>
      <c r="C35" s="291"/>
      <c r="D35" s="291"/>
      <c r="E35" s="292"/>
      <c r="F35" s="290" t="s">
        <v>427</v>
      </c>
      <c r="G35" s="293"/>
      <c r="H35" s="294"/>
      <c r="I35" s="294"/>
      <c r="J35" s="294"/>
      <c r="K35" s="293"/>
      <c r="L35" s="293"/>
      <c r="M35" s="295"/>
      <c r="N35" s="293"/>
      <c r="O35" s="296" t="s">
        <v>428</v>
      </c>
    </row>
    <row r="36" spans="1:15" ht="17.25">
      <c r="A36" s="297" t="s">
        <v>429</v>
      </c>
      <c r="B36" s="291"/>
      <c r="C36" s="291"/>
      <c r="D36" s="291"/>
      <c r="E36" s="292"/>
      <c r="F36" s="290" t="s">
        <v>430</v>
      </c>
      <c r="G36" s="293"/>
      <c r="H36" s="298"/>
      <c r="I36" s="298"/>
      <c r="J36" s="298"/>
      <c r="K36" s="293"/>
      <c r="L36" s="293"/>
      <c r="M36" s="295"/>
      <c r="N36" s="293"/>
      <c r="O36" s="299" t="s">
        <v>431</v>
      </c>
    </row>
    <row r="37" spans="1:15">
      <c r="A37" s="300" t="s">
        <v>432</v>
      </c>
      <c r="B37" s="301"/>
      <c r="C37" s="301"/>
      <c r="D37" s="301"/>
      <c r="E37" s="301"/>
      <c r="F37" s="301"/>
      <c r="G37" s="302"/>
      <c r="H37" s="294"/>
      <c r="I37" s="294"/>
      <c r="J37" s="294"/>
      <c r="K37" s="302"/>
      <c r="L37" s="302"/>
      <c r="M37" s="302"/>
      <c r="N37" s="299"/>
      <c r="O37" s="188" t="s">
        <v>433</v>
      </c>
    </row>
    <row r="38" spans="1:15" ht="17.25">
      <c r="A38" s="300" t="s">
        <v>434</v>
      </c>
      <c r="B38" s="301"/>
      <c r="C38" s="301"/>
      <c r="D38" s="301"/>
      <c r="E38" s="301"/>
      <c r="F38" s="301"/>
      <c r="G38" s="300"/>
      <c r="H38" s="294"/>
      <c r="I38" s="294"/>
      <c r="J38" s="294"/>
      <c r="K38" s="302"/>
      <c r="L38" s="302"/>
      <c r="M38" s="302"/>
      <c r="N38" s="299"/>
      <c r="O38" s="303"/>
    </row>
    <row r="39" spans="1:15" ht="17.25">
      <c r="A39" s="300" t="s">
        <v>435</v>
      </c>
      <c r="B39" s="301"/>
      <c r="C39" s="301"/>
      <c r="D39" s="301"/>
      <c r="E39" s="301"/>
      <c r="F39" s="301"/>
      <c r="G39" s="300"/>
      <c r="H39" s="294"/>
      <c r="I39" s="294"/>
      <c r="J39" s="294"/>
      <c r="K39" s="302"/>
      <c r="L39" s="302"/>
      <c r="M39" s="302"/>
      <c r="N39" s="299"/>
      <c r="O39" s="303"/>
    </row>
    <row r="40" spans="1:15" ht="17.25">
      <c r="A40" s="300" t="s">
        <v>436</v>
      </c>
      <c r="B40" s="301" t="s">
        <v>437</v>
      </c>
      <c r="C40" s="301"/>
      <c r="D40" s="301"/>
      <c r="E40" s="301"/>
      <c r="F40" s="301"/>
      <c r="G40" s="300"/>
      <c r="H40" s="294"/>
      <c r="I40" s="294"/>
      <c r="J40" s="294"/>
      <c r="K40" s="302"/>
      <c r="L40" s="302"/>
      <c r="M40" s="302"/>
      <c r="N40" s="299"/>
      <c r="O40" s="303"/>
    </row>
    <row r="41" spans="1:15" ht="17.25">
      <c r="A41" s="300" t="s">
        <v>438</v>
      </c>
      <c r="B41" s="301"/>
      <c r="C41" s="301"/>
      <c r="D41" s="301"/>
      <c r="E41" s="301"/>
      <c r="F41" s="301"/>
      <c r="G41" s="300"/>
      <c r="H41" s="294"/>
      <c r="I41" s="294"/>
      <c r="J41" s="294"/>
      <c r="K41" s="302"/>
      <c r="L41" s="302"/>
      <c r="M41" s="302"/>
      <c r="N41" s="299"/>
      <c r="O41" s="303"/>
    </row>
    <row r="42" spans="1:15" ht="17.25">
      <c r="A42" s="300" t="s">
        <v>439</v>
      </c>
      <c r="B42" s="301"/>
      <c r="C42" s="301"/>
      <c r="D42" s="301"/>
      <c r="E42" s="301"/>
      <c r="F42" s="301"/>
      <c r="G42" s="300"/>
      <c r="H42" s="294"/>
      <c r="I42" s="294"/>
      <c r="J42" s="294"/>
      <c r="K42" s="302"/>
      <c r="L42" s="302"/>
      <c r="M42" s="302"/>
      <c r="N42" s="299"/>
      <c r="O42" s="303"/>
    </row>
    <row r="43" spans="1:15" ht="17.25">
      <c r="A43" s="304" t="s">
        <v>440</v>
      </c>
      <c r="B43" s="301"/>
      <c r="C43" s="301"/>
      <c r="D43" s="301"/>
      <c r="E43" s="301"/>
      <c r="F43" s="301"/>
      <c r="G43" s="300"/>
      <c r="H43" s="294"/>
      <c r="I43" s="294"/>
      <c r="J43" s="294"/>
      <c r="K43" s="302"/>
      <c r="L43" s="302"/>
      <c r="M43" s="302"/>
      <c r="N43" s="299"/>
      <c r="O43" s="303"/>
    </row>
    <row r="44" spans="1:15" ht="17.25">
      <c r="A44" s="300" t="s">
        <v>441</v>
      </c>
      <c r="B44" s="301"/>
      <c r="C44" s="301"/>
      <c r="D44" s="301"/>
      <c r="E44" s="301"/>
      <c r="F44" s="301"/>
      <c r="G44" s="300"/>
      <c r="H44" s="294"/>
      <c r="I44" s="294"/>
      <c r="J44" s="294"/>
      <c r="K44" s="302"/>
      <c r="L44" s="302"/>
      <c r="M44" s="302"/>
      <c r="N44" s="299"/>
      <c r="O44" s="303"/>
    </row>
    <row r="45" spans="1:15" ht="17.25">
      <c r="A45" s="305" t="s">
        <v>442</v>
      </c>
      <c r="B45" s="301"/>
      <c r="C45" s="301"/>
      <c r="D45" s="301"/>
      <c r="E45" s="301"/>
      <c r="F45" s="301"/>
      <c r="G45" s="300"/>
      <c r="H45" s="294"/>
      <c r="I45" s="294"/>
      <c r="J45" s="294"/>
      <c r="K45" s="302"/>
      <c r="L45" s="302"/>
      <c r="M45" s="302"/>
      <c r="N45" s="299"/>
      <c r="O45" s="303"/>
    </row>
    <row r="46" spans="1:15" ht="15.75" customHeight="1">
      <c r="A46" s="306" t="s">
        <v>443</v>
      </c>
      <c r="B46" s="301"/>
      <c r="C46" s="301"/>
      <c r="D46" s="301"/>
      <c r="E46" s="301"/>
      <c r="F46" s="301"/>
      <c r="G46" s="300"/>
      <c r="H46" s="294"/>
      <c r="I46" s="294"/>
      <c r="J46" s="294"/>
      <c r="K46" s="302"/>
      <c r="L46" s="302"/>
      <c r="M46" s="302"/>
      <c r="N46" s="299"/>
      <c r="O46" s="303"/>
    </row>
    <row r="47" spans="1:15" ht="17.25">
      <c r="A47" s="307" t="s">
        <v>444</v>
      </c>
      <c r="B47" s="301"/>
      <c r="C47" s="301"/>
      <c r="D47" s="301"/>
      <c r="E47" s="301"/>
      <c r="F47" s="301"/>
      <c r="G47" s="300"/>
      <c r="H47" s="294"/>
      <c r="I47" s="294"/>
      <c r="J47" s="294"/>
      <c r="K47" s="302"/>
      <c r="L47" s="302"/>
      <c r="M47" s="302"/>
      <c r="N47" s="299"/>
      <c r="O47" s="303"/>
    </row>
    <row r="48" spans="1:15" ht="17.25">
      <c r="A48" s="248" t="s">
        <v>445</v>
      </c>
      <c r="B48" s="301"/>
      <c r="C48" s="301"/>
      <c r="D48" s="301"/>
      <c r="E48" s="301"/>
      <c r="F48" s="301"/>
      <c r="G48" s="300"/>
      <c r="H48" s="294"/>
      <c r="I48" s="294"/>
      <c r="J48" s="294"/>
      <c r="K48" s="302"/>
      <c r="L48" s="302"/>
      <c r="M48" s="302"/>
      <c r="N48" s="299"/>
      <c r="O48" s="303"/>
    </row>
    <row r="49" spans="1:24" ht="17.25">
      <c r="A49" s="248" t="s">
        <v>446</v>
      </c>
      <c r="B49" s="301"/>
      <c r="C49" s="301"/>
      <c r="D49" s="301"/>
      <c r="E49" s="301"/>
      <c r="F49" s="301"/>
      <c r="G49" s="300"/>
      <c r="H49" s="294"/>
      <c r="I49" s="294"/>
      <c r="J49" s="294"/>
      <c r="K49" s="302"/>
      <c r="L49" s="302"/>
      <c r="M49" s="302"/>
      <c r="N49" s="299"/>
      <c r="O49" s="303"/>
    </row>
    <row r="50" spans="1:24" ht="17.25">
      <c r="A50" s="290" t="s">
        <v>447</v>
      </c>
      <c r="B50" s="301"/>
      <c r="C50" s="301"/>
      <c r="D50" s="301"/>
      <c r="E50" s="301"/>
      <c r="F50" s="301"/>
      <c r="G50" s="290"/>
      <c r="H50" s="294"/>
      <c r="I50" s="294"/>
      <c r="J50" s="294"/>
      <c r="K50" s="302"/>
      <c r="L50" s="302"/>
      <c r="M50" s="302"/>
      <c r="N50" s="299"/>
      <c r="O50" s="303"/>
    </row>
    <row r="51" spans="1:24" ht="17.25">
      <c r="B51" s="301"/>
      <c r="C51" s="301"/>
      <c r="D51" s="301"/>
      <c r="E51" s="301"/>
      <c r="F51" s="301"/>
      <c r="G51" s="290"/>
      <c r="H51" s="294"/>
      <c r="I51" s="294"/>
      <c r="J51" s="294"/>
      <c r="K51" s="302"/>
      <c r="L51" s="302"/>
      <c r="M51" s="302"/>
      <c r="N51" s="299"/>
      <c r="O51" s="303"/>
    </row>
    <row r="52" spans="1:24" ht="15.75">
      <c r="A52" s="248"/>
      <c r="B52" s="248"/>
      <c r="C52" s="248"/>
      <c r="D52" s="249"/>
      <c r="E52" s="249"/>
      <c r="F52" s="249"/>
      <c r="G52" s="249"/>
      <c r="H52" s="250"/>
      <c r="I52" s="250"/>
      <c r="J52" s="250"/>
      <c r="K52" s="249"/>
      <c r="L52" s="249"/>
      <c r="M52" s="249"/>
      <c r="N52" s="249"/>
      <c r="O52" s="249"/>
    </row>
    <row r="53" spans="1:24" ht="18">
      <c r="A53" s="821" t="s">
        <v>1005</v>
      </c>
      <c r="B53" s="821"/>
      <c r="C53" s="821"/>
      <c r="D53" s="821"/>
      <c r="E53" s="821"/>
      <c r="F53" s="821"/>
      <c r="G53" s="821"/>
      <c r="H53" s="821"/>
      <c r="I53" s="821"/>
      <c r="J53" s="821"/>
      <c r="K53" s="821"/>
      <c r="L53" s="821"/>
      <c r="M53" s="821"/>
      <c r="N53" s="821"/>
      <c r="O53" s="821"/>
    </row>
    <row r="54" spans="1:24" ht="15">
      <c r="A54" s="823" t="s">
        <v>1006</v>
      </c>
      <c r="B54" s="823"/>
      <c r="C54" s="823"/>
      <c r="D54" s="823"/>
      <c r="E54" s="823"/>
      <c r="F54" s="823"/>
      <c r="G54" s="823"/>
      <c r="H54" s="823"/>
      <c r="I54" s="823"/>
      <c r="J54" s="823"/>
      <c r="K54" s="823"/>
      <c r="L54" s="823"/>
      <c r="M54" s="823"/>
      <c r="N54" s="823"/>
      <c r="O54" s="823"/>
    </row>
    <row r="55" spans="1:24" s="256" customFormat="1" ht="17.25" customHeight="1">
      <c r="A55" s="251"/>
      <c r="B55" s="252"/>
      <c r="C55" s="252"/>
      <c r="D55" s="253" t="s">
        <v>355</v>
      </c>
      <c r="E55" s="814" t="s">
        <v>356</v>
      </c>
      <c r="F55" s="815"/>
      <c r="G55" s="639" t="s">
        <v>357</v>
      </c>
      <c r="H55" s="799" t="s">
        <v>358</v>
      </c>
      <c r="I55" s="800"/>
      <c r="J55" s="801"/>
      <c r="K55" s="818" t="s">
        <v>359</v>
      </c>
      <c r="L55" s="819"/>
      <c r="M55" s="819"/>
      <c r="N55" s="254" t="s">
        <v>360</v>
      </c>
      <c r="O55" s="643" t="s">
        <v>361</v>
      </c>
      <c r="P55" s="255"/>
    </row>
    <row r="56" spans="1:24" s="262" customFormat="1" ht="16.5" customHeight="1">
      <c r="A56" s="257"/>
      <c r="B56" s="258" t="s">
        <v>362</v>
      </c>
      <c r="C56" s="258" t="s">
        <v>363</v>
      </c>
      <c r="D56" s="680" t="s">
        <v>364</v>
      </c>
      <c r="E56" s="816" t="s">
        <v>365</v>
      </c>
      <c r="F56" s="817"/>
      <c r="G56" s="640"/>
      <c r="H56" s="640"/>
      <c r="I56" s="641"/>
      <c r="J56" s="642"/>
      <c r="K56" s="816" t="s">
        <v>366</v>
      </c>
      <c r="L56" s="820"/>
      <c r="M56" s="820"/>
      <c r="N56" s="260"/>
      <c r="O56" s="644"/>
      <c r="P56" s="261"/>
    </row>
    <row r="57" spans="1:24" s="267" customFormat="1" ht="26.25" customHeight="1">
      <c r="A57" s="263" t="s">
        <v>367</v>
      </c>
      <c r="B57" s="679" t="s">
        <v>368</v>
      </c>
      <c r="C57" s="265"/>
      <c r="D57" s="681" t="s">
        <v>369</v>
      </c>
      <c r="E57" s="802" t="s">
        <v>370</v>
      </c>
      <c r="F57" s="813"/>
      <c r="G57" s="626" t="s">
        <v>371</v>
      </c>
      <c r="H57" s="796" t="s">
        <v>372</v>
      </c>
      <c r="I57" s="797"/>
      <c r="J57" s="798"/>
      <c r="K57" s="802" t="s">
        <v>373</v>
      </c>
      <c r="L57" s="803"/>
      <c r="M57" s="803"/>
      <c r="N57" s="631" t="s">
        <v>374</v>
      </c>
      <c r="O57" s="644"/>
      <c r="P57" s="266"/>
    </row>
    <row r="58" spans="1:24" s="267" customFormat="1" ht="15" customHeight="1">
      <c r="A58" s="263"/>
      <c r="B58" s="265" t="s">
        <v>375</v>
      </c>
      <c r="C58" s="265" t="s">
        <v>376</v>
      </c>
      <c r="D58" s="646"/>
      <c r="E58" s="804" t="s">
        <v>377</v>
      </c>
      <c r="F58" s="805"/>
      <c r="G58" s="627"/>
      <c r="H58" s="628"/>
      <c r="I58" s="629"/>
      <c r="J58" s="630"/>
      <c r="K58" s="804" t="s">
        <v>378</v>
      </c>
      <c r="L58" s="806"/>
      <c r="M58" s="806"/>
      <c r="N58" s="632"/>
      <c r="O58" s="644"/>
      <c r="P58" s="266"/>
    </row>
    <row r="59" spans="1:24" s="267" customFormat="1" ht="15" customHeight="1">
      <c r="A59" s="268"/>
      <c r="B59" s="269"/>
      <c r="C59" s="269"/>
      <c r="D59" s="270" t="s">
        <v>379</v>
      </c>
      <c r="E59" s="271" t="s">
        <v>380</v>
      </c>
      <c r="F59" s="272" t="s">
        <v>381</v>
      </c>
      <c r="G59" s="273" t="s">
        <v>380</v>
      </c>
      <c r="H59" s="274" t="s">
        <v>380</v>
      </c>
      <c r="I59" s="274" t="s">
        <v>381</v>
      </c>
      <c r="J59" s="275" t="s">
        <v>382</v>
      </c>
      <c r="K59" s="276" t="s">
        <v>380</v>
      </c>
      <c r="L59" s="277" t="s">
        <v>381</v>
      </c>
      <c r="M59" s="278" t="s">
        <v>382</v>
      </c>
      <c r="N59" s="276" t="s">
        <v>380</v>
      </c>
      <c r="O59" s="645"/>
      <c r="P59" s="266"/>
      <c r="R59" s="633"/>
      <c r="S59" s="634"/>
      <c r="T59" s="634"/>
      <c r="U59" s="634"/>
      <c r="V59" s="634"/>
      <c r="W59" s="634"/>
      <c r="X59" s="635"/>
    </row>
    <row r="60" spans="1:24" s="282" customFormat="1" ht="15">
      <c r="A60" s="279" t="s">
        <v>4</v>
      </c>
      <c r="B60" s="280">
        <f>B61+B62</f>
        <v>0</v>
      </c>
      <c r="C60" s="280">
        <f t="shared" ref="C60" si="10">C61+C62</f>
        <v>0</v>
      </c>
      <c r="D60" s="280">
        <f>D61+D62</f>
        <v>0</v>
      </c>
      <c r="E60" s="280">
        <f>E61+E62</f>
        <v>0</v>
      </c>
      <c r="F60" s="280">
        <f>F61+F62</f>
        <v>0</v>
      </c>
      <c r="G60" s="280">
        <f t="shared" ref="G60" si="11">G61+G62</f>
        <v>0</v>
      </c>
      <c r="H60" s="280">
        <f>H61+H62</f>
        <v>0</v>
      </c>
      <c r="I60" s="280">
        <f>I61+I62</f>
        <v>0</v>
      </c>
      <c r="J60" s="280">
        <f>J61+J62</f>
        <v>0</v>
      </c>
      <c r="K60" s="280">
        <f t="shared" ref="K60" si="12">K61+K62</f>
        <v>0</v>
      </c>
      <c r="L60" s="280">
        <f>L61+L62</f>
        <v>0</v>
      </c>
      <c r="M60" s="280">
        <f t="shared" ref="M60:N60" si="13">M61+M62</f>
        <v>0</v>
      </c>
      <c r="N60" s="280">
        <f t="shared" si="13"/>
        <v>0</v>
      </c>
      <c r="O60" s="281" t="s">
        <v>383</v>
      </c>
      <c r="R60" s="636"/>
      <c r="S60" s="637"/>
      <c r="T60" s="637"/>
      <c r="U60" s="637"/>
      <c r="V60" s="637"/>
      <c r="W60" s="637"/>
      <c r="X60" s="638"/>
    </row>
    <row r="61" spans="1:24" s="282" customFormat="1" ht="15" customHeight="1">
      <c r="A61" s="279" t="s">
        <v>5</v>
      </c>
      <c r="B61" s="515"/>
      <c r="C61" s="515"/>
      <c r="D61" s="515"/>
      <c r="E61" s="515"/>
      <c r="F61" s="515"/>
      <c r="G61" s="515"/>
      <c r="H61" s="515"/>
      <c r="I61" s="515"/>
      <c r="J61" s="515"/>
      <c r="K61" s="515"/>
      <c r="L61" s="515"/>
      <c r="M61" s="515"/>
      <c r="N61" s="515"/>
      <c r="O61" s="281" t="s">
        <v>2</v>
      </c>
    </row>
    <row r="62" spans="1:24" s="282" customFormat="1" ht="15" customHeight="1">
      <c r="A62" s="279" t="s">
        <v>257</v>
      </c>
      <c r="B62" s="283">
        <f>SUM(B63:B82)</f>
        <v>0</v>
      </c>
      <c r="C62" s="283">
        <f>SUM(C63:C82)</f>
        <v>0</v>
      </c>
      <c r="D62" s="283">
        <f>SUM(D63:D82)</f>
        <v>0</v>
      </c>
      <c r="E62" s="283">
        <f>SUM(E63:E82)</f>
        <v>0</v>
      </c>
      <c r="F62" s="283">
        <f>SUM(F63:F82)</f>
        <v>0</v>
      </c>
      <c r="G62" s="283">
        <f t="shared" ref="G62" si="14">SUM(G63:G82)</f>
        <v>0</v>
      </c>
      <c r="H62" s="283">
        <f>SUM(H63:H82)</f>
        <v>0</v>
      </c>
      <c r="I62" s="283">
        <f t="shared" ref="I62" si="15">SUM(I63:I82)</f>
        <v>0</v>
      </c>
      <c r="J62" s="283">
        <f>SUM(J63:J82)</f>
        <v>0</v>
      </c>
      <c r="K62" s="283">
        <f>SUM(K63:K82)</f>
        <v>0</v>
      </c>
      <c r="L62" s="283">
        <f>SUM(L63:L82)</f>
        <v>0</v>
      </c>
      <c r="M62" s="283">
        <f t="shared" ref="M62" si="16">SUM(M63:M82)</f>
        <v>0</v>
      </c>
      <c r="N62" s="283">
        <f>SUM(N63:N82)</f>
        <v>0</v>
      </c>
      <c r="O62" s="281" t="s">
        <v>3</v>
      </c>
    </row>
    <row r="63" spans="1:24" ht="15" customHeight="1">
      <c r="A63" s="284" t="s">
        <v>384</v>
      </c>
      <c r="B63" s="514"/>
      <c r="C63" s="514"/>
      <c r="D63" s="514"/>
      <c r="E63" s="514"/>
      <c r="F63" s="514"/>
      <c r="G63" s="514"/>
      <c r="H63" s="514"/>
      <c r="I63" s="514"/>
      <c r="J63" s="514"/>
      <c r="K63" s="514"/>
      <c r="L63" s="514"/>
      <c r="M63" s="514"/>
      <c r="N63" s="514"/>
      <c r="O63" s="467" t="s">
        <v>835</v>
      </c>
    </row>
    <row r="64" spans="1:24" ht="15" customHeight="1">
      <c r="A64" s="284" t="s">
        <v>386</v>
      </c>
      <c r="B64" s="514"/>
      <c r="C64" s="514"/>
      <c r="D64" s="514"/>
      <c r="E64" s="514"/>
      <c r="F64" s="514"/>
      <c r="G64" s="514"/>
      <c r="H64" s="514"/>
      <c r="I64" s="514"/>
      <c r="J64" s="514"/>
      <c r="K64" s="514"/>
      <c r="L64" s="514"/>
      <c r="M64" s="514"/>
      <c r="N64" s="514"/>
      <c r="O64" s="467" t="s">
        <v>836</v>
      </c>
    </row>
    <row r="65" spans="1:15" ht="15" customHeight="1">
      <c r="A65" s="284" t="s">
        <v>388</v>
      </c>
      <c r="B65" s="514"/>
      <c r="C65" s="514"/>
      <c r="D65" s="514"/>
      <c r="E65" s="514"/>
      <c r="F65" s="514"/>
      <c r="G65" s="514"/>
      <c r="H65" s="514"/>
      <c r="I65" s="514"/>
      <c r="J65" s="514"/>
      <c r="K65" s="514"/>
      <c r="L65" s="514"/>
      <c r="M65" s="514"/>
      <c r="N65" s="514"/>
      <c r="O65" s="467" t="s">
        <v>837</v>
      </c>
    </row>
    <row r="66" spans="1:15" ht="15" customHeight="1">
      <c r="A66" s="284" t="s">
        <v>389</v>
      </c>
      <c r="B66" s="514"/>
      <c r="C66" s="514"/>
      <c r="D66" s="514"/>
      <c r="E66" s="514"/>
      <c r="F66" s="514"/>
      <c r="G66" s="514"/>
      <c r="H66" s="514"/>
      <c r="I66" s="514"/>
      <c r="J66" s="514"/>
      <c r="K66" s="514"/>
      <c r="L66" s="514"/>
      <c r="M66" s="514"/>
      <c r="N66" s="514"/>
      <c r="O66" s="467" t="s">
        <v>838</v>
      </c>
    </row>
    <row r="67" spans="1:15" ht="15" customHeight="1">
      <c r="A67" s="284" t="s">
        <v>391</v>
      </c>
      <c r="B67" s="514"/>
      <c r="C67" s="514"/>
      <c r="D67" s="514"/>
      <c r="E67" s="514"/>
      <c r="F67" s="514"/>
      <c r="G67" s="514"/>
      <c r="H67" s="514"/>
      <c r="I67" s="514"/>
      <c r="J67" s="514"/>
      <c r="K67" s="514"/>
      <c r="L67" s="514"/>
      <c r="M67" s="514"/>
      <c r="N67" s="514"/>
      <c r="O67" s="467" t="s">
        <v>839</v>
      </c>
    </row>
    <row r="68" spans="1:15" ht="15" customHeight="1">
      <c r="A68" s="284" t="s">
        <v>393</v>
      </c>
      <c r="B68" s="514"/>
      <c r="C68" s="514"/>
      <c r="D68" s="514"/>
      <c r="E68" s="514"/>
      <c r="F68" s="514"/>
      <c r="G68" s="514"/>
      <c r="H68" s="514"/>
      <c r="I68" s="514"/>
      <c r="J68" s="514"/>
      <c r="K68" s="514"/>
      <c r="L68" s="514"/>
      <c r="M68" s="514"/>
      <c r="N68" s="514"/>
      <c r="O68" s="467" t="s">
        <v>840</v>
      </c>
    </row>
    <row r="69" spans="1:15" ht="15" customHeight="1">
      <c r="A69" s="284" t="s">
        <v>395</v>
      </c>
      <c r="B69" s="514"/>
      <c r="C69" s="514"/>
      <c r="D69" s="514"/>
      <c r="E69" s="514"/>
      <c r="F69" s="514"/>
      <c r="G69" s="514"/>
      <c r="H69" s="514"/>
      <c r="I69" s="514"/>
      <c r="J69" s="514"/>
      <c r="K69" s="514"/>
      <c r="L69" s="514"/>
      <c r="M69" s="514"/>
      <c r="N69" s="514"/>
      <c r="O69" s="467" t="s">
        <v>841</v>
      </c>
    </row>
    <row r="70" spans="1:15" ht="15" customHeight="1">
      <c r="A70" s="284" t="s">
        <v>396</v>
      </c>
      <c r="B70" s="514"/>
      <c r="C70" s="514"/>
      <c r="D70" s="514"/>
      <c r="E70" s="514"/>
      <c r="F70" s="514"/>
      <c r="G70" s="514"/>
      <c r="H70" s="514"/>
      <c r="I70" s="514"/>
      <c r="J70" s="514"/>
      <c r="K70" s="514"/>
      <c r="L70" s="514"/>
      <c r="M70" s="514"/>
      <c r="N70" s="514"/>
      <c r="O70" s="467" t="s">
        <v>842</v>
      </c>
    </row>
    <row r="71" spans="1:15" ht="15" customHeight="1">
      <c r="A71" s="284" t="s">
        <v>398</v>
      </c>
      <c r="B71" s="514"/>
      <c r="C71" s="514"/>
      <c r="D71" s="514"/>
      <c r="E71" s="514"/>
      <c r="F71" s="514"/>
      <c r="G71" s="514"/>
      <c r="H71" s="514"/>
      <c r="I71" s="514"/>
      <c r="J71" s="514"/>
      <c r="K71" s="514"/>
      <c r="L71" s="514"/>
      <c r="M71" s="514"/>
      <c r="N71" s="514"/>
      <c r="O71" s="467" t="s">
        <v>843</v>
      </c>
    </row>
    <row r="72" spans="1:15" ht="15" customHeight="1">
      <c r="A72" s="284" t="s">
        <v>400</v>
      </c>
      <c r="B72" s="514"/>
      <c r="C72" s="514"/>
      <c r="D72" s="514"/>
      <c r="E72" s="514"/>
      <c r="F72" s="514"/>
      <c r="G72" s="514"/>
      <c r="H72" s="514"/>
      <c r="I72" s="514"/>
      <c r="J72" s="514"/>
      <c r="K72" s="514"/>
      <c r="L72" s="514"/>
      <c r="M72" s="514"/>
      <c r="N72" s="514"/>
      <c r="O72" s="467" t="s">
        <v>844</v>
      </c>
    </row>
    <row r="73" spans="1:15" ht="15" customHeight="1">
      <c r="A73" s="284" t="s">
        <v>402</v>
      </c>
      <c r="B73" s="514"/>
      <c r="C73" s="514"/>
      <c r="D73" s="514"/>
      <c r="E73" s="514"/>
      <c r="F73" s="514"/>
      <c r="G73" s="514"/>
      <c r="H73" s="514"/>
      <c r="I73" s="514"/>
      <c r="J73" s="514"/>
      <c r="K73" s="514"/>
      <c r="L73" s="514"/>
      <c r="M73" s="514"/>
      <c r="N73" s="514"/>
      <c r="O73" s="467" t="s">
        <v>845</v>
      </c>
    </row>
    <row r="74" spans="1:15" ht="15" customHeight="1">
      <c r="A74" s="284" t="s">
        <v>404</v>
      </c>
      <c r="B74" s="514"/>
      <c r="C74" s="514"/>
      <c r="D74" s="514"/>
      <c r="E74" s="514"/>
      <c r="F74" s="514"/>
      <c r="G74" s="514"/>
      <c r="H74" s="514"/>
      <c r="I74" s="514"/>
      <c r="J74" s="514"/>
      <c r="K74" s="514"/>
      <c r="L74" s="514"/>
      <c r="M74" s="514"/>
      <c r="N74" s="514"/>
      <c r="O74" s="467" t="s">
        <v>846</v>
      </c>
    </row>
    <row r="75" spans="1:15" ht="15" customHeight="1">
      <c r="A75" s="284" t="s">
        <v>406</v>
      </c>
      <c r="B75" s="514"/>
      <c r="C75" s="514"/>
      <c r="D75" s="514"/>
      <c r="E75" s="514"/>
      <c r="F75" s="514"/>
      <c r="G75" s="514"/>
      <c r="H75" s="514"/>
      <c r="I75" s="514"/>
      <c r="J75" s="514"/>
      <c r="K75" s="514"/>
      <c r="L75" s="514"/>
      <c r="M75" s="514"/>
      <c r="N75" s="514"/>
      <c r="O75" s="467" t="s">
        <v>847</v>
      </c>
    </row>
    <row r="76" spans="1:15" ht="15" customHeight="1">
      <c r="A76" s="284" t="s">
        <v>408</v>
      </c>
      <c r="B76" s="514"/>
      <c r="C76" s="514"/>
      <c r="D76" s="514"/>
      <c r="E76" s="514"/>
      <c r="F76" s="514"/>
      <c r="G76" s="514"/>
      <c r="H76" s="514"/>
      <c r="I76" s="514"/>
      <c r="J76" s="514"/>
      <c r="K76" s="514"/>
      <c r="L76" s="514"/>
      <c r="M76" s="514"/>
      <c r="N76" s="514"/>
      <c r="O76" s="467" t="s">
        <v>848</v>
      </c>
    </row>
    <row r="77" spans="1:15" ht="15" customHeight="1">
      <c r="A77" s="284" t="s">
        <v>409</v>
      </c>
      <c r="B77" s="514"/>
      <c r="C77" s="514"/>
      <c r="D77" s="514"/>
      <c r="E77" s="514"/>
      <c r="F77" s="514"/>
      <c r="G77" s="514"/>
      <c r="H77" s="514"/>
      <c r="I77" s="514"/>
      <c r="J77" s="514"/>
      <c r="K77" s="514"/>
      <c r="L77" s="514"/>
      <c r="M77" s="514"/>
      <c r="N77" s="514"/>
      <c r="O77" s="467" t="s">
        <v>849</v>
      </c>
    </row>
    <row r="78" spans="1:15" ht="15" customHeight="1">
      <c r="A78" s="284" t="s">
        <v>411</v>
      </c>
      <c r="B78" s="514"/>
      <c r="C78" s="514"/>
      <c r="D78" s="514"/>
      <c r="E78" s="514"/>
      <c r="F78" s="514"/>
      <c r="G78" s="514"/>
      <c r="H78" s="514"/>
      <c r="I78" s="514"/>
      <c r="J78" s="514"/>
      <c r="K78" s="514"/>
      <c r="L78" s="514"/>
      <c r="M78" s="514"/>
      <c r="N78" s="514"/>
      <c r="O78" s="467" t="s">
        <v>850</v>
      </c>
    </row>
    <row r="79" spans="1:15" ht="15" customHeight="1">
      <c r="A79" s="284" t="s">
        <v>413</v>
      </c>
      <c r="B79" s="514"/>
      <c r="C79" s="514"/>
      <c r="D79" s="514"/>
      <c r="E79" s="514"/>
      <c r="F79" s="514"/>
      <c r="G79" s="514"/>
      <c r="H79" s="514"/>
      <c r="I79" s="514"/>
      <c r="J79" s="514"/>
      <c r="K79" s="514"/>
      <c r="L79" s="514"/>
      <c r="M79" s="514"/>
      <c r="N79" s="514"/>
      <c r="O79" s="467" t="s">
        <v>851</v>
      </c>
    </row>
    <row r="80" spans="1:15" ht="15" customHeight="1">
      <c r="A80" s="284" t="s">
        <v>415</v>
      </c>
      <c r="B80" s="514"/>
      <c r="C80" s="514"/>
      <c r="D80" s="514"/>
      <c r="E80" s="514"/>
      <c r="F80" s="514"/>
      <c r="G80" s="514"/>
      <c r="H80" s="514"/>
      <c r="I80" s="514"/>
      <c r="J80" s="514"/>
      <c r="K80" s="514"/>
      <c r="L80" s="514"/>
      <c r="M80" s="514"/>
      <c r="N80" s="514"/>
      <c r="O80" s="467" t="s">
        <v>852</v>
      </c>
    </row>
    <row r="81" spans="1:15" ht="15" customHeight="1">
      <c r="A81" s="284" t="s">
        <v>417</v>
      </c>
      <c r="B81" s="514"/>
      <c r="C81" s="514"/>
      <c r="D81" s="514"/>
      <c r="E81" s="514"/>
      <c r="F81" s="514"/>
      <c r="G81" s="514"/>
      <c r="H81" s="514"/>
      <c r="I81" s="514"/>
      <c r="J81" s="514"/>
      <c r="K81" s="514"/>
      <c r="L81" s="514"/>
      <c r="M81" s="514"/>
      <c r="N81" s="514"/>
      <c r="O81" s="467" t="s">
        <v>853</v>
      </c>
    </row>
    <row r="82" spans="1:15" ht="15" customHeight="1">
      <c r="A82" s="284" t="s">
        <v>418</v>
      </c>
      <c r="B82" s="514"/>
      <c r="C82" s="514"/>
      <c r="D82" s="514"/>
      <c r="E82" s="514"/>
      <c r="F82" s="514"/>
      <c r="G82" s="514"/>
      <c r="H82" s="514"/>
      <c r="I82" s="514"/>
      <c r="J82" s="514"/>
      <c r="K82" s="514"/>
      <c r="L82" s="514"/>
      <c r="M82" s="514"/>
      <c r="N82" s="514"/>
      <c r="O82" s="468" t="s">
        <v>854</v>
      </c>
    </row>
    <row r="83" spans="1:15" s="282" customFormat="1" ht="15" customHeight="1">
      <c r="A83" s="279" t="s">
        <v>420</v>
      </c>
      <c r="B83" s="283">
        <f>B62+B61</f>
        <v>0</v>
      </c>
      <c r="C83" s="283">
        <f>C62+C61</f>
        <v>0</v>
      </c>
      <c r="D83" s="283">
        <f>D62+D61</f>
        <v>0</v>
      </c>
      <c r="E83" s="283">
        <f>E61+E62</f>
        <v>0</v>
      </c>
      <c r="F83" s="283">
        <f>F62+F61</f>
        <v>0</v>
      </c>
      <c r="G83" s="283">
        <f t="shared" ref="G83:N83" si="17">G62+G61</f>
        <v>0</v>
      </c>
      <c r="H83" s="283">
        <f t="shared" si="17"/>
        <v>0</v>
      </c>
      <c r="I83" s="283">
        <f t="shared" si="17"/>
        <v>0</v>
      </c>
      <c r="J83" s="283">
        <f t="shared" si="17"/>
        <v>0</v>
      </c>
      <c r="K83" s="283">
        <f t="shared" si="17"/>
        <v>0</v>
      </c>
      <c r="L83" s="283">
        <f t="shared" si="17"/>
        <v>0</v>
      </c>
      <c r="M83" s="283">
        <f t="shared" si="17"/>
        <v>0</v>
      </c>
      <c r="N83" s="283">
        <f t="shared" si="17"/>
        <v>0</v>
      </c>
      <c r="O83" s="281" t="s">
        <v>421</v>
      </c>
    </row>
    <row r="84" spans="1:15" s="282" customFormat="1" ht="15" customHeight="1">
      <c r="A84" s="279" t="s">
        <v>422</v>
      </c>
      <c r="B84" s="516"/>
      <c r="C84" s="516"/>
      <c r="D84" s="516"/>
      <c r="E84" s="516"/>
      <c r="F84" s="516"/>
      <c r="G84" s="516"/>
      <c r="H84" s="516"/>
      <c r="I84" s="516"/>
      <c r="J84" s="516"/>
      <c r="K84" s="516"/>
      <c r="L84" s="516"/>
      <c r="M84" s="516"/>
      <c r="N84" s="516"/>
      <c r="O84" s="281" t="s">
        <v>423</v>
      </c>
    </row>
    <row r="85" spans="1:15" s="282" customFormat="1" ht="15" customHeight="1">
      <c r="A85" s="285" t="s">
        <v>424</v>
      </c>
      <c r="B85" s="286" t="e">
        <f>B83/B84*100</f>
        <v>#DIV/0!</v>
      </c>
      <c r="C85" s="286" t="e">
        <f t="shared" ref="C85" si="18">C83/C84*100</f>
        <v>#DIV/0!</v>
      </c>
      <c r="D85" s="286" t="e">
        <f>D83/D84*100</f>
        <v>#DIV/0!</v>
      </c>
      <c r="E85" s="287" t="e">
        <f>E83/E84*100</f>
        <v>#DIV/0!</v>
      </c>
      <c r="F85" s="287" t="e">
        <f>F83/F84*100</f>
        <v>#DIV/0!</v>
      </c>
      <c r="G85" s="287" t="e">
        <f t="shared" ref="G85:J85" si="19">G83/G84*100</f>
        <v>#DIV/0!</v>
      </c>
      <c r="H85" s="286" t="e">
        <f t="shared" si="19"/>
        <v>#DIV/0!</v>
      </c>
      <c r="I85" s="286" t="e">
        <f t="shared" si="19"/>
        <v>#DIV/0!</v>
      </c>
      <c r="J85" s="288" t="e">
        <f t="shared" si="19"/>
        <v>#DIV/0!</v>
      </c>
      <c r="K85" s="286" t="e">
        <f>K83/K84*100</f>
        <v>#DIV/0!</v>
      </c>
      <c r="L85" s="286" t="e">
        <f>L83/L84*100</f>
        <v>#DIV/0!</v>
      </c>
      <c r="M85" s="286" t="e">
        <f>M83/M84*100</f>
        <v>#DIV/0!</v>
      </c>
      <c r="N85" s="288" t="e">
        <f>N83/N84*100</f>
        <v>#DIV/0!</v>
      </c>
      <c r="O85" s="289" t="s">
        <v>425</v>
      </c>
    </row>
    <row r="86" spans="1:15" ht="17.25">
      <c r="A86" s="290" t="s">
        <v>426</v>
      </c>
      <c r="B86" s="291"/>
      <c r="C86" s="291"/>
      <c r="D86" s="291"/>
      <c r="E86" s="292"/>
      <c r="F86" s="290" t="s">
        <v>427</v>
      </c>
      <c r="G86" s="293"/>
      <c r="H86" s="294"/>
      <c r="I86" s="294"/>
      <c r="J86" s="294"/>
      <c r="K86" s="293"/>
      <c r="L86" s="293"/>
      <c r="M86" s="295"/>
      <c r="N86" s="293"/>
      <c r="O86" s="296" t="s">
        <v>428</v>
      </c>
    </row>
    <row r="87" spans="1:15" ht="17.25">
      <c r="A87" s="297" t="s">
        <v>429</v>
      </c>
      <c r="B87" s="291"/>
      <c r="C87" s="291"/>
      <c r="D87" s="291"/>
      <c r="E87" s="292"/>
      <c r="F87" s="290" t="s">
        <v>430</v>
      </c>
      <c r="G87" s="293"/>
      <c r="H87" s="298"/>
      <c r="I87" s="298"/>
      <c r="J87" s="298"/>
      <c r="K87" s="293"/>
      <c r="L87" s="293"/>
      <c r="M87" s="295"/>
      <c r="N87" s="293"/>
      <c r="O87" s="299" t="s">
        <v>431</v>
      </c>
    </row>
    <row r="88" spans="1:15">
      <c r="A88" s="300" t="s">
        <v>432</v>
      </c>
      <c r="B88" s="301"/>
      <c r="C88" s="301"/>
      <c r="D88" s="301"/>
      <c r="E88" s="301"/>
      <c r="F88" s="301"/>
      <c r="G88" s="302"/>
      <c r="H88" s="294"/>
      <c r="I88" s="294"/>
      <c r="J88" s="294"/>
      <c r="K88" s="302"/>
      <c r="L88" s="302"/>
      <c r="M88" s="302"/>
      <c r="N88" s="299"/>
      <c r="O88" s="188" t="s">
        <v>433</v>
      </c>
    </row>
    <row r="89" spans="1:15" ht="17.25">
      <c r="A89" s="300" t="s">
        <v>434</v>
      </c>
      <c r="B89" s="301"/>
      <c r="C89" s="301"/>
      <c r="D89" s="301"/>
      <c r="E89" s="301"/>
      <c r="F89" s="301"/>
      <c r="G89" s="300"/>
      <c r="H89" s="294"/>
      <c r="I89" s="294"/>
      <c r="J89" s="294"/>
      <c r="K89" s="302"/>
      <c r="L89" s="302"/>
      <c r="M89" s="302"/>
      <c r="N89" s="299"/>
      <c r="O89" s="303"/>
    </row>
    <row r="90" spans="1:15" ht="17.25">
      <c r="A90" s="300" t="s">
        <v>435</v>
      </c>
      <c r="B90" s="301"/>
      <c r="C90" s="301"/>
      <c r="D90" s="301"/>
      <c r="E90" s="301"/>
      <c r="F90" s="301"/>
      <c r="G90" s="300"/>
      <c r="H90" s="294"/>
      <c r="I90" s="294"/>
      <c r="J90" s="294"/>
      <c r="K90" s="302"/>
      <c r="L90" s="302"/>
      <c r="M90" s="302"/>
      <c r="N90" s="299"/>
      <c r="O90" s="303"/>
    </row>
    <row r="91" spans="1:15" ht="17.25">
      <c r="A91" s="300" t="s">
        <v>436</v>
      </c>
      <c r="B91" s="301" t="s">
        <v>437</v>
      </c>
      <c r="C91" s="301"/>
      <c r="D91" s="301"/>
      <c r="E91" s="301"/>
      <c r="F91" s="301"/>
      <c r="G91" s="300"/>
      <c r="H91" s="294"/>
      <c r="I91" s="294"/>
      <c r="J91" s="294"/>
      <c r="K91" s="302"/>
      <c r="L91" s="302"/>
      <c r="M91" s="302"/>
      <c r="N91" s="299"/>
      <c r="O91" s="303"/>
    </row>
    <row r="92" spans="1:15" ht="17.25">
      <c r="A92" s="300" t="s">
        <v>438</v>
      </c>
      <c r="B92" s="301"/>
      <c r="C92" s="301"/>
      <c r="D92" s="301"/>
      <c r="E92" s="301"/>
      <c r="F92" s="301"/>
      <c r="G92" s="300"/>
      <c r="H92" s="294"/>
      <c r="I92" s="294"/>
      <c r="J92" s="294"/>
      <c r="K92" s="302"/>
      <c r="L92" s="302"/>
      <c r="M92" s="302"/>
      <c r="N92" s="299"/>
      <c r="O92" s="303"/>
    </row>
    <row r="93" spans="1:15" ht="17.25">
      <c r="A93" s="300" t="s">
        <v>439</v>
      </c>
      <c r="B93" s="301"/>
      <c r="C93" s="301"/>
      <c r="D93" s="301"/>
      <c r="E93" s="301"/>
      <c r="F93" s="301"/>
      <c r="G93" s="300"/>
      <c r="H93" s="294"/>
      <c r="I93" s="294"/>
      <c r="J93" s="294"/>
      <c r="K93" s="302"/>
      <c r="L93" s="302"/>
      <c r="M93" s="302"/>
      <c r="N93" s="299"/>
      <c r="O93" s="303"/>
    </row>
    <row r="94" spans="1:15" ht="17.25">
      <c r="A94" s="304" t="s">
        <v>440</v>
      </c>
      <c r="B94" s="301"/>
      <c r="C94" s="301"/>
      <c r="D94" s="301"/>
      <c r="E94" s="301"/>
      <c r="F94" s="301"/>
      <c r="G94" s="300"/>
      <c r="H94" s="294"/>
      <c r="I94" s="294"/>
      <c r="J94" s="294"/>
      <c r="K94" s="302"/>
      <c r="L94" s="302"/>
      <c r="M94" s="302"/>
      <c r="N94" s="299"/>
      <c r="O94" s="303"/>
    </row>
    <row r="95" spans="1:15" ht="17.25">
      <c r="A95" s="300" t="s">
        <v>441</v>
      </c>
      <c r="B95" s="301"/>
      <c r="C95" s="301"/>
      <c r="D95" s="301"/>
      <c r="E95" s="301"/>
      <c r="F95" s="301"/>
      <c r="G95" s="300"/>
      <c r="H95" s="294"/>
      <c r="I95" s="294"/>
      <c r="J95" s="294"/>
      <c r="K95" s="302"/>
      <c r="L95" s="302"/>
      <c r="M95" s="302"/>
      <c r="N95" s="299"/>
      <c r="O95" s="303"/>
    </row>
    <row r="96" spans="1:15" ht="17.25">
      <c r="A96" s="305" t="s">
        <v>442</v>
      </c>
      <c r="B96" s="301"/>
      <c r="C96" s="301"/>
      <c r="D96" s="301"/>
      <c r="E96" s="301"/>
      <c r="F96" s="301"/>
      <c r="G96" s="300"/>
      <c r="H96" s="294"/>
      <c r="I96" s="294"/>
      <c r="J96" s="294"/>
      <c r="K96" s="302"/>
      <c r="L96" s="302"/>
      <c r="M96" s="302"/>
      <c r="N96" s="299"/>
      <c r="O96" s="303"/>
    </row>
    <row r="97" spans="1:24" ht="15.75" customHeight="1">
      <c r="A97" s="306" t="s">
        <v>443</v>
      </c>
      <c r="B97" s="301"/>
      <c r="C97" s="301"/>
      <c r="D97" s="301"/>
      <c r="E97" s="301"/>
      <c r="F97" s="301"/>
      <c r="G97" s="300"/>
      <c r="H97" s="294"/>
      <c r="I97" s="294"/>
      <c r="J97" s="294"/>
      <c r="K97" s="302"/>
      <c r="L97" s="302"/>
      <c r="M97" s="302"/>
      <c r="N97" s="299"/>
      <c r="O97" s="303"/>
    </row>
    <row r="98" spans="1:24" ht="17.25">
      <c r="A98" s="307" t="s">
        <v>444</v>
      </c>
      <c r="B98" s="301"/>
      <c r="C98" s="301"/>
      <c r="D98" s="301"/>
      <c r="E98" s="301"/>
      <c r="F98" s="301"/>
      <c r="G98" s="300"/>
      <c r="H98" s="294"/>
      <c r="I98" s="294"/>
      <c r="J98" s="294"/>
      <c r="K98" s="302"/>
      <c r="L98" s="302"/>
      <c r="M98" s="302"/>
      <c r="N98" s="299"/>
      <c r="O98" s="303"/>
    </row>
    <row r="99" spans="1:24" ht="17.25">
      <c r="A99" s="248" t="s">
        <v>445</v>
      </c>
      <c r="B99" s="301"/>
      <c r="C99" s="301"/>
      <c r="D99" s="301"/>
      <c r="E99" s="301"/>
      <c r="F99" s="301"/>
      <c r="G99" s="300"/>
      <c r="H99" s="294"/>
      <c r="I99" s="294"/>
      <c r="J99" s="294"/>
      <c r="K99" s="302"/>
      <c r="L99" s="302"/>
      <c r="M99" s="302"/>
      <c r="N99" s="299"/>
      <c r="O99" s="303"/>
    </row>
    <row r="100" spans="1:24" ht="17.25">
      <c r="A100" s="248" t="s">
        <v>446</v>
      </c>
      <c r="B100" s="301"/>
      <c r="C100" s="301"/>
      <c r="D100" s="301"/>
      <c r="E100" s="301"/>
      <c r="F100" s="301"/>
      <c r="G100" s="300"/>
      <c r="H100" s="294"/>
      <c r="I100" s="294"/>
      <c r="J100" s="294"/>
      <c r="K100" s="302"/>
      <c r="L100" s="302"/>
      <c r="M100" s="302"/>
      <c r="N100" s="299"/>
      <c r="O100" s="303"/>
    </row>
    <row r="101" spans="1:24" ht="17.25">
      <c r="A101" s="290" t="s">
        <v>447</v>
      </c>
      <c r="B101" s="301"/>
      <c r="C101" s="301"/>
      <c r="D101" s="301"/>
      <c r="E101" s="301"/>
      <c r="F101" s="301"/>
      <c r="G101" s="290"/>
      <c r="H101" s="294"/>
      <c r="I101" s="294"/>
      <c r="J101" s="294"/>
      <c r="K101" s="302"/>
      <c r="L101" s="302"/>
      <c r="M101" s="302"/>
      <c r="N101" s="299"/>
      <c r="O101" s="303"/>
    </row>
    <row r="102" spans="1:24" ht="17.25">
      <c r="B102" s="301"/>
      <c r="C102" s="301"/>
      <c r="D102" s="301"/>
      <c r="E102" s="301"/>
      <c r="F102" s="301"/>
      <c r="G102" s="290"/>
      <c r="H102" s="294"/>
      <c r="I102" s="294"/>
      <c r="J102" s="294"/>
      <c r="K102" s="302"/>
      <c r="L102" s="302"/>
      <c r="M102" s="302"/>
      <c r="N102" s="299"/>
      <c r="O102" s="303"/>
    </row>
    <row r="103" spans="1:24" ht="15.75">
      <c r="A103" s="248"/>
      <c r="B103" s="248"/>
      <c r="C103" s="248"/>
      <c r="D103" s="249"/>
      <c r="E103" s="249"/>
      <c r="F103" s="249"/>
      <c r="G103" s="249"/>
      <c r="H103" s="250"/>
      <c r="I103" s="250"/>
      <c r="J103" s="250"/>
      <c r="K103" s="249"/>
      <c r="L103" s="249"/>
      <c r="M103" s="249"/>
      <c r="N103" s="249"/>
      <c r="O103" s="249"/>
    </row>
    <row r="104" spans="1:24" ht="18">
      <c r="A104" s="821" t="s">
        <v>1007</v>
      </c>
      <c r="B104" s="821"/>
      <c r="C104" s="821"/>
      <c r="D104" s="821"/>
      <c r="E104" s="821"/>
      <c r="F104" s="821"/>
      <c r="G104" s="821"/>
      <c r="H104" s="821"/>
      <c r="I104" s="821"/>
      <c r="J104" s="821"/>
      <c r="K104" s="821"/>
      <c r="L104" s="821"/>
      <c r="M104" s="821"/>
      <c r="N104" s="821"/>
      <c r="O104" s="821"/>
    </row>
    <row r="105" spans="1:24" ht="15">
      <c r="A105" s="822" t="s">
        <v>1008</v>
      </c>
      <c r="B105" s="822"/>
      <c r="C105" s="822"/>
      <c r="D105" s="822"/>
      <c r="E105" s="822"/>
      <c r="F105" s="822"/>
      <c r="G105" s="822"/>
      <c r="H105" s="822"/>
      <c r="I105" s="822"/>
      <c r="J105" s="822"/>
      <c r="K105" s="822"/>
      <c r="L105" s="822"/>
      <c r="M105" s="822"/>
      <c r="N105" s="822"/>
      <c r="O105" s="822"/>
    </row>
    <row r="106" spans="1:24" s="256" customFormat="1" ht="17.25" customHeight="1">
      <c r="A106" s="251"/>
      <c r="B106" s="252"/>
      <c r="C106" s="252"/>
      <c r="D106" s="253" t="s">
        <v>355</v>
      </c>
      <c r="E106" s="814" t="s">
        <v>356</v>
      </c>
      <c r="F106" s="815"/>
      <c r="G106" s="639" t="s">
        <v>357</v>
      </c>
      <c r="H106" s="799" t="s">
        <v>358</v>
      </c>
      <c r="I106" s="800"/>
      <c r="J106" s="801"/>
      <c r="K106" s="818" t="s">
        <v>359</v>
      </c>
      <c r="L106" s="819"/>
      <c r="M106" s="819"/>
      <c r="N106" s="254" t="s">
        <v>360</v>
      </c>
      <c r="O106" s="643" t="s">
        <v>361</v>
      </c>
      <c r="P106" s="255"/>
    </row>
    <row r="107" spans="1:24" s="262" customFormat="1" ht="16.5" customHeight="1">
      <c r="A107" s="257"/>
      <c r="B107" s="258" t="s">
        <v>362</v>
      </c>
      <c r="C107" s="258" t="s">
        <v>363</v>
      </c>
      <c r="D107" s="680" t="s">
        <v>364</v>
      </c>
      <c r="E107" s="816" t="s">
        <v>365</v>
      </c>
      <c r="F107" s="817"/>
      <c r="G107" s="640"/>
      <c r="H107" s="640"/>
      <c r="I107" s="641"/>
      <c r="J107" s="642"/>
      <c r="K107" s="816" t="s">
        <v>366</v>
      </c>
      <c r="L107" s="820"/>
      <c r="M107" s="820"/>
      <c r="N107" s="260"/>
      <c r="O107" s="644"/>
      <c r="P107" s="261"/>
    </row>
    <row r="108" spans="1:24" s="267" customFormat="1" ht="26.25" customHeight="1">
      <c r="A108" s="263" t="s">
        <v>367</v>
      </c>
      <c r="B108" s="679" t="s">
        <v>368</v>
      </c>
      <c r="C108" s="265"/>
      <c r="D108" s="681" t="s">
        <v>369</v>
      </c>
      <c r="E108" s="802" t="s">
        <v>370</v>
      </c>
      <c r="F108" s="813"/>
      <c r="G108" s="626" t="s">
        <v>371</v>
      </c>
      <c r="H108" s="796" t="s">
        <v>372</v>
      </c>
      <c r="I108" s="797"/>
      <c r="J108" s="798"/>
      <c r="K108" s="802" t="s">
        <v>373</v>
      </c>
      <c r="L108" s="803"/>
      <c r="M108" s="803"/>
      <c r="N108" s="631" t="s">
        <v>374</v>
      </c>
      <c r="O108" s="644"/>
      <c r="P108" s="266"/>
    </row>
    <row r="109" spans="1:24" s="267" customFormat="1" ht="15" customHeight="1">
      <c r="A109" s="263"/>
      <c r="B109" s="265" t="s">
        <v>375</v>
      </c>
      <c r="C109" s="265" t="s">
        <v>376</v>
      </c>
      <c r="D109" s="646"/>
      <c r="E109" s="804" t="s">
        <v>377</v>
      </c>
      <c r="F109" s="805"/>
      <c r="G109" s="627"/>
      <c r="H109" s="628"/>
      <c r="I109" s="629"/>
      <c r="J109" s="630"/>
      <c r="K109" s="804" t="s">
        <v>378</v>
      </c>
      <c r="L109" s="806"/>
      <c r="M109" s="806"/>
      <c r="N109" s="632"/>
      <c r="O109" s="644"/>
      <c r="P109" s="266"/>
    </row>
    <row r="110" spans="1:24" s="267" customFormat="1" ht="15" customHeight="1">
      <c r="A110" s="268"/>
      <c r="B110" s="269"/>
      <c r="C110" s="269"/>
      <c r="D110" s="270" t="s">
        <v>379</v>
      </c>
      <c r="E110" s="271" t="s">
        <v>380</v>
      </c>
      <c r="F110" s="272" t="s">
        <v>381</v>
      </c>
      <c r="G110" s="273" t="s">
        <v>380</v>
      </c>
      <c r="H110" s="274" t="s">
        <v>380</v>
      </c>
      <c r="I110" s="274" t="s">
        <v>381</v>
      </c>
      <c r="J110" s="275" t="s">
        <v>382</v>
      </c>
      <c r="K110" s="276" t="s">
        <v>380</v>
      </c>
      <c r="L110" s="277" t="s">
        <v>381</v>
      </c>
      <c r="M110" s="278" t="s">
        <v>382</v>
      </c>
      <c r="N110" s="276" t="s">
        <v>380</v>
      </c>
      <c r="O110" s="645"/>
      <c r="P110" s="266"/>
      <c r="R110" s="807"/>
      <c r="S110" s="808"/>
      <c r="T110" s="808"/>
      <c r="U110" s="808"/>
      <c r="V110" s="808"/>
      <c r="W110" s="808"/>
      <c r="X110" s="809"/>
    </row>
    <row r="111" spans="1:24" s="282" customFormat="1" ht="15">
      <c r="A111" s="279" t="s">
        <v>4</v>
      </c>
      <c r="B111" s="280">
        <f>B112+B113</f>
        <v>0</v>
      </c>
      <c r="C111" s="280">
        <f t="shared" ref="C111" si="20">C112+C113</f>
        <v>0</v>
      </c>
      <c r="D111" s="280">
        <f>D112+D113</f>
        <v>0</v>
      </c>
      <c r="E111" s="280">
        <f>E112+E113</f>
        <v>0</v>
      </c>
      <c r="F111" s="280">
        <f>F112+F113</f>
        <v>0</v>
      </c>
      <c r="G111" s="280">
        <f t="shared" ref="G111" si="21">G112+G113</f>
        <v>0</v>
      </c>
      <c r="H111" s="280">
        <f>H112+H113</f>
        <v>0</v>
      </c>
      <c r="I111" s="280">
        <f>I112+I113</f>
        <v>0</v>
      </c>
      <c r="J111" s="280">
        <f>J112+J113</f>
        <v>0</v>
      </c>
      <c r="K111" s="280">
        <f t="shared" ref="K111" si="22">K112+K113</f>
        <v>0</v>
      </c>
      <c r="L111" s="280">
        <f>L112+L113</f>
        <v>0</v>
      </c>
      <c r="M111" s="280">
        <f t="shared" ref="M111:N111" si="23">M112+M113</f>
        <v>0</v>
      </c>
      <c r="N111" s="280">
        <f t="shared" si="23"/>
        <v>0</v>
      </c>
      <c r="O111" s="281" t="s">
        <v>383</v>
      </c>
      <c r="R111" s="810"/>
      <c r="S111" s="811"/>
      <c r="T111" s="811"/>
      <c r="U111" s="811"/>
      <c r="V111" s="811"/>
      <c r="W111" s="811"/>
      <c r="X111" s="812"/>
    </row>
    <row r="112" spans="1:24" s="282" customFormat="1" ht="15" customHeight="1">
      <c r="A112" s="279" t="s">
        <v>5</v>
      </c>
      <c r="B112" s="515"/>
      <c r="C112" s="515"/>
      <c r="D112" s="515"/>
      <c r="E112" s="515"/>
      <c r="F112" s="515"/>
      <c r="G112" s="515"/>
      <c r="H112" s="515"/>
      <c r="I112" s="515"/>
      <c r="J112" s="515"/>
      <c r="K112" s="515"/>
      <c r="L112" s="515"/>
      <c r="M112" s="515"/>
      <c r="N112" s="515"/>
      <c r="O112" s="281" t="s">
        <v>2</v>
      </c>
    </row>
    <row r="113" spans="1:15" s="282" customFormat="1" ht="15" customHeight="1">
      <c r="A113" s="279" t="s">
        <v>257</v>
      </c>
      <c r="B113" s="283">
        <f>SUM(B114:B133)</f>
        <v>0</v>
      </c>
      <c r="C113" s="283">
        <f>SUM(C114:C133)</f>
        <v>0</v>
      </c>
      <c r="D113" s="283">
        <f>SUM(D114:D133)</f>
        <v>0</v>
      </c>
      <c r="E113" s="283">
        <f>SUM(E114:E133)</f>
        <v>0</v>
      </c>
      <c r="F113" s="283">
        <f>SUM(F114:F133)</f>
        <v>0</v>
      </c>
      <c r="G113" s="283">
        <f t="shared" ref="G113" si="24">SUM(G114:G133)</f>
        <v>0</v>
      </c>
      <c r="H113" s="283">
        <f>SUM(H114:H133)</f>
        <v>0</v>
      </c>
      <c r="I113" s="283">
        <f t="shared" ref="I113" si="25">SUM(I114:I133)</f>
        <v>0</v>
      </c>
      <c r="J113" s="283">
        <f>SUM(J114:J133)</f>
        <v>0</v>
      </c>
      <c r="K113" s="283">
        <f>SUM(K114:K133)</f>
        <v>0</v>
      </c>
      <c r="L113" s="283">
        <f>SUM(L114:L133)</f>
        <v>0</v>
      </c>
      <c r="M113" s="283">
        <f t="shared" ref="M113" si="26">SUM(M114:M133)</f>
        <v>0</v>
      </c>
      <c r="N113" s="283">
        <f>SUM(N114:N133)</f>
        <v>0</v>
      </c>
      <c r="O113" s="281" t="s">
        <v>3</v>
      </c>
    </row>
    <row r="114" spans="1:15" ht="15" customHeight="1">
      <c r="A114" s="284" t="s">
        <v>384</v>
      </c>
      <c r="B114" s="514"/>
      <c r="C114" s="514"/>
      <c r="D114" s="514"/>
      <c r="E114" s="514"/>
      <c r="F114" s="514"/>
      <c r="G114" s="514"/>
      <c r="H114" s="514"/>
      <c r="I114" s="514"/>
      <c r="J114" s="514"/>
      <c r="K114" s="514"/>
      <c r="L114" s="514"/>
      <c r="M114" s="514"/>
      <c r="N114" s="514"/>
      <c r="O114" s="467" t="s">
        <v>835</v>
      </c>
    </row>
    <row r="115" spans="1:15" ht="15" customHeight="1">
      <c r="A115" s="284" t="s">
        <v>386</v>
      </c>
      <c r="B115" s="514"/>
      <c r="C115" s="514"/>
      <c r="D115" s="514"/>
      <c r="E115" s="514"/>
      <c r="F115" s="514"/>
      <c r="G115" s="514"/>
      <c r="H115" s="514"/>
      <c r="I115" s="514"/>
      <c r="J115" s="514"/>
      <c r="K115" s="514"/>
      <c r="L115" s="514"/>
      <c r="M115" s="514"/>
      <c r="N115" s="514"/>
      <c r="O115" s="467" t="s">
        <v>836</v>
      </c>
    </row>
    <row r="116" spans="1:15" ht="15" customHeight="1">
      <c r="A116" s="284" t="s">
        <v>388</v>
      </c>
      <c r="B116" s="514"/>
      <c r="C116" s="514"/>
      <c r="D116" s="514"/>
      <c r="E116" s="514"/>
      <c r="F116" s="514"/>
      <c r="G116" s="514"/>
      <c r="H116" s="514"/>
      <c r="I116" s="514"/>
      <c r="J116" s="514"/>
      <c r="K116" s="514"/>
      <c r="L116" s="514"/>
      <c r="M116" s="514"/>
      <c r="N116" s="514"/>
      <c r="O116" s="467" t="s">
        <v>837</v>
      </c>
    </row>
    <row r="117" spans="1:15" ht="15" customHeight="1">
      <c r="A117" s="284" t="s">
        <v>389</v>
      </c>
      <c r="B117" s="514"/>
      <c r="C117" s="514"/>
      <c r="D117" s="514"/>
      <c r="E117" s="514"/>
      <c r="F117" s="514"/>
      <c r="G117" s="514"/>
      <c r="H117" s="514"/>
      <c r="I117" s="514"/>
      <c r="J117" s="514"/>
      <c r="K117" s="514"/>
      <c r="L117" s="514"/>
      <c r="M117" s="514"/>
      <c r="N117" s="514"/>
      <c r="O117" s="467" t="s">
        <v>838</v>
      </c>
    </row>
    <row r="118" spans="1:15" ht="15" customHeight="1">
      <c r="A118" s="284" t="s">
        <v>391</v>
      </c>
      <c r="B118" s="514"/>
      <c r="C118" s="514"/>
      <c r="D118" s="514"/>
      <c r="E118" s="514"/>
      <c r="F118" s="514"/>
      <c r="G118" s="514"/>
      <c r="H118" s="514"/>
      <c r="I118" s="514"/>
      <c r="J118" s="514"/>
      <c r="K118" s="514"/>
      <c r="L118" s="514"/>
      <c r="M118" s="514"/>
      <c r="N118" s="514"/>
      <c r="O118" s="467" t="s">
        <v>839</v>
      </c>
    </row>
    <row r="119" spans="1:15" ht="15" customHeight="1">
      <c r="A119" s="284" t="s">
        <v>393</v>
      </c>
      <c r="B119" s="514"/>
      <c r="C119" s="514"/>
      <c r="D119" s="514"/>
      <c r="E119" s="514"/>
      <c r="F119" s="514"/>
      <c r="G119" s="514"/>
      <c r="H119" s="514"/>
      <c r="I119" s="514"/>
      <c r="J119" s="514"/>
      <c r="K119" s="514"/>
      <c r="L119" s="514"/>
      <c r="M119" s="514"/>
      <c r="N119" s="514"/>
      <c r="O119" s="467" t="s">
        <v>840</v>
      </c>
    </row>
    <row r="120" spans="1:15" ht="15" customHeight="1">
      <c r="A120" s="284" t="s">
        <v>395</v>
      </c>
      <c r="B120" s="514"/>
      <c r="C120" s="514"/>
      <c r="D120" s="514"/>
      <c r="E120" s="514"/>
      <c r="F120" s="514"/>
      <c r="G120" s="514"/>
      <c r="H120" s="514"/>
      <c r="I120" s="514"/>
      <c r="J120" s="514"/>
      <c r="K120" s="514"/>
      <c r="L120" s="514"/>
      <c r="M120" s="514"/>
      <c r="N120" s="514"/>
      <c r="O120" s="467" t="s">
        <v>841</v>
      </c>
    </row>
    <row r="121" spans="1:15" ht="15" customHeight="1">
      <c r="A121" s="284" t="s">
        <v>396</v>
      </c>
      <c r="B121" s="514"/>
      <c r="C121" s="514"/>
      <c r="D121" s="514"/>
      <c r="E121" s="514"/>
      <c r="F121" s="514"/>
      <c r="G121" s="514"/>
      <c r="H121" s="514"/>
      <c r="I121" s="514"/>
      <c r="J121" s="514"/>
      <c r="K121" s="514"/>
      <c r="L121" s="514"/>
      <c r="M121" s="514"/>
      <c r="N121" s="514"/>
      <c r="O121" s="467" t="s">
        <v>842</v>
      </c>
    </row>
    <row r="122" spans="1:15" ht="15" customHeight="1">
      <c r="A122" s="284" t="s">
        <v>398</v>
      </c>
      <c r="B122" s="514"/>
      <c r="C122" s="514"/>
      <c r="D122" s="514"/>
      <c r="E122" s="514"/>
      <c r="F122" s="514"/>
      <c r="G122" s="514"/>
      <c r="H122" s="514"/>
      <c r="I122" s="514"/>
      <c r="J122" s="514"/>
      <c r="K122" s="514"/>
      <c r="L122" s="514"/>
      <c r="M122" s="514"/>
      <c r="N122" s="514"/>
      <c r="O122" s="467" t="s">
        <v>843</v>
      </c>
    </row>
    <row r="123" spans="1:15" ht="15" customHeight="1">
      <c r="A123" s="284" t="s">
        <v>400</v>
      </c>
      <c r="B123" s="514"/>
      <c r="C123" s="514"/>
      <c r="D123" s="514"/>
      <c r="E123" s="514"/>
      <c r="F123" s="514"/>
      <c r="G123" s="514"/>
      <c r="H123" s="514"/>
      <c r="I123" s="514"/>
      <c r="J123" s="514"/>
      <c r="K123" s="514"/>
      <c r="L123" s="514"/>
      <c r="M123" s="514"/>
      <c r="N123" s="514"/>
      <c r="O123" s="467" t="s">
        <v>844</v>
      </c>
    </row>
    <row r="124" spans="1:15" ht="15" customHeight="1">
      <c r="A124" s="284" t="s">
        <v>402</v>
      </c>
      <c r="B124" s="514"/>
      <c r="C124" s="514"/>
      <c r="D124" s="514"/>
      <c r="E124" s="514"/>
      <c r="F124" s="514"/>
      <c r="G124" s="514"/>
      <c r="H124" s="514"/>
      <c r="I124" s="514"/>
      <c r="J124" s="514"/>
      <c r="K124" s="514"/>
      <c r="L124" s="514"/>
      <c r="M124" s="514"/>
      <c r="N124" s="514"/>
      <c r="O124" s="467" t="s">
        <v>845</v>
      </c>
    </row>
    <row r="125" spans="1:15" ht="15" customHeight="1">
      <c r="A125" s="284" t="s">
        <v>404</v>
      </c>
      <c r="B125" s="514"/>
      <c r="C125" s="514"/>
      <c r="D125" s="514"/>
      <c r="E125" s="514"/>
      <c r="F125" s="514"/>
      <c r="G125" s="514"/>
      <c r="H125" s="514"/>
      <c r="I125" s="514"/>
      <c r="J125" s="514"/>
      <c r="K125" s="514"/>
      <c r="L125" s="514"/>
      <c r="M125" s="514"/>
      <c r="N125" s="514"/>
      <c r="O125" s="467" t="s">
        <v>846</v>
      </c>
    </row>
    <row r="126" spans="1:15" ht="15" customHeight="1">
      <c r="A126" s="284" t="s">
        <v>406</v>
      </c>
      <c r="B126" s="514"/>
      <c r="C126" s="514"/>
      <c r="D126" s="514"/>
      <c r="E126" s="514"/>
      <c r="F126" s="514"/>
      <c r="G126" s="514"/>
      <c r="H126" s="514"/>
      <c r="I126" s="514"/>
      <c r="J126" s="514"/>
      <c r="K126" s="514"/>
      <c r="L126" s="514"/>
      <c r="M126" s="514"/>
      <c r="N126" s="514"/>
      <c r="O126" s="467" t="s">
        <v>847</v>
      </c>
    </row>
    <row r="127" spans="1:15" ht="15" customHeight="1">
      <c r="A127" s="284" t="s">
        <v>408</v>
      </c>
      <c r="B127" s="514"/>
      <c r="C127" s="514"/>
      <c r="D127" s="514"/>
      <c r="E127" s="514"/>
      <c r="F127" s="514"/>
      <c r="G127" s="514"/>
      <c r="H127" s="514"/>
      <c r="I127" s="514"/>
      <c r="J127" s="514"/>
      <c r="K127" s="514"/>
      <c r="L127" s="514"/>
      <c r="M127" s="514"/>
      <c r="N127" s="514"/>
      <c r="O127" s="467" t="s">
        <v>848</v>
      </c>
    </row>
    <row r="128" spans="1:15" ht="15" customHeight="1">
      <c r="A128" s="284" t="s">
        <v>409</v>
      </c>
      <c r="B128" s="514"/>
      <c r="C128" s="514"/>
      <c r="D128" s="514"/>
      <c r="E128" s="514"/>
      <c r="F128" s="514"/>
      <c r="G128" s="514"/>
      <c r="H128" s="514"/>
      <c r="I128" s="514"/>
      <c r="J128" s="514"/>
      <c r="K128" s="514"/>
      <c r="L128" s="514"/>
      <c r="M128" s="514"/>
      <c r="N128" s="514"/>
      <c r="O128" s="467" t="s">
        <v>849</v>
      </c>
    </row>
    <row r="129" spans="1:15" ht="15" customHeight="1">
      <c r="A129" s="284" t="s">
        <v>411</v>
      </c>
      <c r="B129" s="514"/>
      <c r="C129" s="514"/>
      <c r="D129" s="514"/>
      <c r="E129" s="514"/>
      <c r="F129" s="514"/>
      <c r="G129" s="514"/>
      <c r="H129" s="514"/>
      <c r="I129" s="514"/>
      <c r="J129" s="514"/>
      <c r="K129" s="514"/>
      <c r="L129" s="514"/>
      <c r="M129" s="514"/>
      <c r="N129" s="514"/>
      <c r="O129" s="467" t="s">
        <v>850</v>
      </c>
    </row>
    <row r="130" spans="1:15" ht="15" customHeight="1">
      <c r="A130" s="284" t="s">
        <v>413</v>
      </c>
      <c r="B130" s="514"/>
      <c r="C130" s="514"/>
      <c r="D130" s="514"/>
      <c r="E130" s="514"/>
      <c r="F130" s="514"/>
      <c r="G130" s="514"/>
      <c r="H130" s="514"/>
      <c r="I130" s="514"/>
      <c r="J130" s="514"/>
      <c r="K130" s="514"/>
      <c r="L130" s="514"/>
      <c r="M130" s="514"/>
      <c r="N130" s="514"/>
      <c r="O130" s="467" t="s">
        <v>851</v>
      </c>
    </row>
    <row r="131" spans="1:15" ht="15" customHeight="1">
      <c r="A131" s="284" t="s">
        <v>415</v>
      </c>
      <c r="B131" s="514"/>
      <c r="C131" s="514"/>
      <c r="D131" s="514"/>
      <c r="E131" s="514"/>
      <c r="F131" s="514"/>
      <c r="G131" s="514"/>
      <c r="H131" s="514"/>
      <c r="I131" s="514"/>
      <c r="J131" s="514"/>
      <c r="K131" s="514"/>
      <c r="L131" s="514"/>
      <c r="M131" s="514"/>
      <c r="N131" s="514"/>
      <c r="O131" s="467" t="s">
        <v>852</v>
      </c>
    </row>
    <row r="132" spans="1:15" ht="15" customHeight="1">
      <c r="A132" s="284" t="s">
        <v>417</v>
      </c>
      <c r="B132" s="514"/>
      <c r="C132" s="514"/>
      <c r="D132" s="514"/>
      <c r="E132" s="514"/>
      <c r="F132" s="514"/>
      <c r="G132" s="514"/>
      <c r="H132" s="514"/>
      <c r="I132" s="514"/>
      <c r="J132" s="514"/>
      <c r="K132" s="514"/>
      <c r="L132" s="514"/>
      <c r="M132" s="514"/>
      <c r="N132" s="514"/>
      <c r="O132" s="467" t="s">
        <v>853</v>
      </c>
    </row>
    <row r="133" spans="1:15" ht="15" customHeight="1">
      <c r="A133" s="284" t="s">
        <v>418</v>
      </c>
      <c r="B133" s="514"/>
      <c r="C133" s="514"/>
      <c r="D133" s="514"/>
      <c r="E133" s="514"/>
      <c r="F133" s="514"/>
      <c r="G133" s="514"/>
      <c r="H133" s="514"/>
      <c r="I133" s="514"/>
      <c r="J133" s="514"/>
      <c r="K133" s="514"/>
      <c r="L133" s="514"/>
      <c r="M133" s="514"/>
      <c r="N133" s="514"/>
      <c r="O133" s="468" t="s">
        <v>854</v>
      </c>
    </row>
    <row r="134" spans="1:15" s="282" customFormat="1" ht="15" customHeight="1">
      <c r="A134" s="279" t="s">
        <v>420</v>
      </c>
      <c r="B134" s="283">
        <f>B113+B112</f>
        <v>0</v>
      </c>
      <c r="C134" s="283">
        <f>C113+C112</f>
        <v>0</v>
      </c>
      <c r="D134" s="283">
        <f>D113+D112</f>
        <v>0</v>
      </c>
      <c r="E134" s="283">
        <f>E112+E113</f>
        <v>0</v>
      </c>
      <c r="F134" s="283">
        <f>F113+F112</f>
        <v>0</v>
      </c>
      <c r="G134" s="283">
        <f t="shared" ref="G134:N134" si="27">G113+G112</f>
        <v>0</v>
      </c>
      <c r="H134" s="283">
        <f t="shared" si="27"/>
        <v>0</v>
      </c>
      <c r="I134" s="283">
        <f t="shared" si="27"/>
        <v>0</v>
      </c>
      <c r="J134" s="283">
        <f t="shared" si="27"/>
        <v>0</v>
      </c>
      <c r="K134" s="283">
        <f t="shared" si="27"/>
        <v>0</v>
      </c>
      <c r="L134" s="283">
        <f t="shared" si="27"/>
        <v>0</v>
      </c>
      <c r="M134" s="283">
        <f t="shared" si="27"/>
        <v>0</v>
      </c>
      <c r="N134" s="283">
        <f t="shared" si="27"/>
        <v>0</v>
      </c>
      <c r="O134" s="281" t="s">
        <v>421</v>
      </c>
    </row>
    <row r="135" spans="1:15" s="282" customFormat="1" ht="15" customHeight="1">
      <c r="A135" s="279" t="s">
        <v>422</v>
      </c>
      <c r="B135" s="516"/>
      <c r="C135" s="516"/>
      <c r="D135" s="516"/>
      <c r="E135" s="516"/>
      <c r="F135" s="516"/>
      <c r="G135" s="516"/>
      <c r="H135" s="516"/>
      <c r="I135" s="516"/>
      <c r="J135" s="516"/>
      <c r="K135" s="516"/>
      <c r="L135" s="516"/>
      <c r="M135" s="516"/>
      <c r="N135" s="516"/>
      <c r="O135" s="281" t="s">
        <v>423</v>
      </c>
    </row>
    <row r="136" spans="1:15" s="282" customFormat="1" ht="15" customHeight="1">
      <c r="A136" s="285" t="s">
        <v>424</v>
      </c>
      <c r="B136" s="286" t="e">
        <f>B134/B135*100</f>
        <v>#DIV/0!</v>
      </c>
      <c r="C136" s="286" t="e">
        <f t="shared" ref="C136" si="28">C134/C135*100</f>
        <v>#DIV/0!</v>
      </c>
      <c r="D136" s="286" t="e">
        <f>D134/D135*100</f>
        <v>#DIV/0!</v>
      </c>
      <c r="E136" s="287" t="e">
        <f>E134/E135*100</f>
        <v>#DIV/0!</v>
      </c>
      <c r="F136" s="287" t="e">
        <f>F134/F135*100</f>
        <v>#DIV/0!</v>
      </c>
      <c r="G136" s="287" t="e">
        <f t="shared" ref="G136:J136" si="29">G134/G135*100</f>
        <v>#DIV/0!</v>
      </c>
      <c r="H136" s="286" t="e">
        <f t="shared" si="29"/>
        <v>#DIV/0!</v>
      </c>
      <c r="I136" s="286" t="e">
        <f t="shared" si="29"/>
        <v>#DIV/0!</v>
      </c>
      <c r="J136" s="288" t="e">
        <f t="shared" si="29"/>
        <v>#DIV/0!</v>
      </c>
      <c r="K136" s="286" t="e">
        <f>K134/K135*100</f>
        <v>#DIV/0!</v>
      </c>
      <c r="L136" s="286" t="e">
        <f>L134/L135*100</f>
        <v>#DIV/0!</v>
      </c>
      <c r="M136" s="286" t="e">
        <f>M134/M135*100</f>
        <v>#DIV/0!</v>
      </c>
      <c r="N136" s="288" t="e">
        <f>N134/N135*100</f>
        <v>#DIV/0!</v>
      </c>
      <c r="O136" s="289" t="s">
        <v>425</v>
      </c>
    </row>
    <row r="137" spans="1:15" ht="17.25">
      <c r="A137" s="290" t="s">
        <v>426</v>
      </c>
      <c r="B137" s="291"/>
      <c r="C137" s="291"/>
      <c r="D137" s="291"/>
      <c r="E137" s="292"/>
      <c r="F137" s="290" t="s">
        <v>427</v>
      </c>
      <c r="G137" s="293"/>
      <c r="H137" s="294"/>
      <c r="I137" s="294"/>
      <c r="J137" s="294"/>
      <c r="K137" s="293"/>
      <c r="L137" s="293"/>
      <c r="M137" s="295"/>
      <c r="N137" s="293"/>
      <c r="O137" s="296" t="s">
        <v>428</v>
      </c>
    </row>
    <row r="138" spans="1:15" ht="17.25">
      <c r="A138" s="297" t="s">
        <v>429</v>
      </c>
      <c r="B138" s="291"/>
      <c r="C138" s="291"/>
      <c r="D138" s="291"/>
      <c r="E138" s="292"/>
      <c r="F138" s="290" t="s">
        <v>430</v>
      </c>
      <c r="G138" s="293"/>
      <c r="H138" s="298"/>
      <c r="I138" s="298"/>
      <c r="J138" s="298"/>
      <c r="K138" s="293"/>
      <c r="L138" s="293"/>
      <c r="M138" s="295"/>
      <c r="N138" s="293"/>
      <c r="O138" s="299" t="s">
        <v>431</v>
      </c>
    </row>
    <row r="139" spans="1:15">
      <c r="A139" s="300" t="s">
        <v>432</v>
      </c>
      <c r="B139" s="301"/>
      <c r="C139" s="301"/>
      <c r="D139" s="301"/>
      <c r="E139" s="301"/>
      <c r="F139" s="301"/>
      <c r="G139" s="302"/>
      <c r="H139" s="294"/>
      <c r="I139" s="294"/>
      <c r="J139" s="294"/>
      <c r="K139" s="302"/>
      <c r="L139" s="302"/>
      <c r="M139" s="302"/>
      <c r="N139" s="299"/>
      <c r="O139" s="188" t="s">
        <v>433</v>
      </c>
    </row>
    <row r="140" spans="1:15" ht="17.25">
      <c r="A140" s="300" t="s">
        <v>434</v>
      </c>
      <c r="B140" s="301"/>
      <c r="C140" s="301"/>
      <c r="D140" s="301"/>
      <c r="E140" s="301"/>
      <c r="F140" s="301"/>
      <c r="G140" s="300"/>
      <c r="H140" s="294"/>
      <c r="I140" s="294"/>
      <c r="J140" s="294"/>
      <c r="K140" s="302"/>
      <c r="L140" s="302"/>
      <c r="M140" s="302"/>
      <c r="N140" s="299"/>
      <c r="O140" s="303"/>
    </row>
    <row r="141" spans="1:15" ht="17.25">
      <c r="A141" s="300" t="s">
        <v>435</v>
      </c>
      <c r="B141" s="301"/>
      <c r="C141" s="301"/>
      <c r="D141" s="301"/>
      <c r="E141" s="301"/>
      <c r="F141" s="301"/>
      <c r="G141" s="300"/>
      <c r="H141" s="294"/>
      <c r="I141" s="294"/>
      <c r="J141" s="294"/>
      <c r="K141" s="302"/>
      <c r="L141" s="302"/>
      <c r="M141" s="302"/>
      <c r="N141" s="299"/>
      <c r="O141" s="303"/>
    </row>
    <row r="142" spans="1:15" ht="17.25">
      <c r="A142" s="300" t="s">
        <v>436</v>
      </c>
      <c r="B142" s="301" t="s">
        <v>437</v>
      </c>
      <c r="C142" s="301"/>
      <c r="D142" s="301"/>
      <c r="E142" s="301"/>
      <c r="F142" s="301"/>
      <c r="G142" s="300"/>
      <c r="H142" s="294"/>
      <c r="I142" s="294"/>
      <c r="J142" s="294"/>
      <c r="K142" s="302"/>
      <c r="L142" s="302"/>
      <c r="M142" s="302"/>
      <c r="N142" s="299"/>
      <c r="O142" s="303"/>
    </row>
    <row r="143" spans="1:15" ht="17.25">
      <c r="A143" s="300" t="s">
        <v>438</v>
      </c>
      <c r="B143" s="301"/>
      <c r="C143" s="301"/>
      <c r="D143" s="301"/>
      <c r="E143" s="301"/>
      <c r="F143" s="301"/>
      <c r="G143" s="300"/>
      <c r="H143" s="294"/>
      <c r="I143" s="294"/>
      <c r="J143" s="294"/>
      <c r="K143" s="302"/>
      <c r="L143" s="302"/>
      <c r="M143" s="302"/>
      <c r="N143" s="299"/>
      <c r="O143" s="303"/>
    </row>
    <row r="144" spans="1:15" ht="17.25">
      <c r="A144" s="300" t="s">
        <v>439</v>
      </c>
      <c r="B144" s="301"/>
      <c r="C144" s="301"/>
      <c r="D144" s="301"/>
      <c r="E144" s="301"/>
      <c r="F144" s="301"/>
      <c r="G144" s="300"/>
      <c r="H144" s="294"/>
      <c r="I144" s="294"/>
      <c r="J144" s="294"/>
      <c r="K144" s="302"/>
      <c r="L144" s="302"/>
      <c r="M144" s="302"/>
      <c r="N144" s="299"/>
      <c r="O144" s="303"/>
    </row>
    <row r="145" spans="1:15" ht="17.25">
      <c r="A145" s="304" t="s">
        <v>440</v>
      </c>
      <c r="B145" s="301"/>
      <c r="C145" s="301"/>
      <c r="D145" s="301"/>
      <c r="E145" s="301"/>
      <c r="F145" s="301"/>
      <c r="G145" s="300"/>
      <c r="H145" s="294"/>
      <c r="I145" s="294"/>
      <c r="J145" s="294"/>
      <c r="K145" s="302"/>
      <c r="L145" s="302"/>
      <c r="M145" s="302"/>
      <c r="N145" s="299"/>
      <c r="O145" s="303"/>
    </row>
    <row r="146" spans="1:15" ht="17.25">
      <c r="A146" s="300" t="s">
        <v>441</v>
      </c>
      <c r="B146" s="301"/>
      <c r="C146" s="301"/>
      <c r="D146" s="301"/>
      <c r="E146" s="301"/>
      <c r="F146" s="301"/>
      <c r="G146" s="300"/>
      <c r="H146" s="294"/>
      <c r="I146" s="294"/>
      <c r="J146" s="294"/>
      <c r="K146" s="302"/>
      <c r="L146" s="302"/>
      <c r="M146" s="302"/>
      <c r="N146" s="299"/>
      <c r="O146" s="303"/>
    </row>
    <row r="147" spans="1:15" ht="17.25">
      <c r="A147" s="305" t="s">
        <v>442</v>
      </c>
      <c r="B147" s="301"/>
      <c r="C147" s="301"/>
      <c r="D147" s="301"/>
      <c r="E147" s="301"/>
      <c r="F147" s="301"/>
      <c r="G147" s="300"/>
      <c r="H147" s="294"/>
      <c r="I147" s="294"/>
      <c r="J147" s="294"/>
      <c r="K147" s="302"/>
      <c r="L147" s="302"/>
      <c r="M147" s="302"/>
      <c r="N147" s="299"/>
      <c r="O147" s="303"/>
    </row>
    <row r="148" spans="1:15" ht="15.75" customHeight="1">
      <c r="A148" s="306" t="s">
        <v>443</v>
      </c>
      <c r="B148" s="301"/>
      <c r="C148" s="301"/>
      <c r="D148" s="301"/>
      <c r="E148" s="301"/>
      <c r="F148" s="301"/>
      <c r="G148" s="300"/>
      <c r="H148" s="294"/>
      <c r="I148" s="294"/>
      <c r="J148" s="294"/>
      <c r="K148" s="302"/>
      <c r="L148" s="302"/>
      <c r="M148" s="302"/>
      <c r="N148" s="299"/>
      <c r="O148" s="303"/>
    </row>
    <row r="149" spans="1:15" ht="17.25">
      <c r="A149" s="307" t="s">
        <v>444</v>
      </c>
      <c r="B149" s="301"/>
      <c r="C149" s="301"/>
      <c r="D149" s="301"/>
      <c r="E149" s="301"/>
      <c r="F149" s="301"/>
      <c r="G149" s="300"/>
      <c r="H149" s="294"/>
      <c r="I149" s="294"/>
      <c r="J149" s="294"/>
      <c r="K149" s="302"/>
      <c r="L149" s="302"/>
      <c r="M149" s="302"/>
      <c r="N149" s="299"/>
      <c r="O149" s="303"/>
    </row>
    <row r="150" spans="1:15" ht="17.25">
      <c r="A150" s="248" t="s">
        <v>445</v>
      </c>
      <c r="B150" s="301"/>
      <c r="C150" s="301"/>
      <c r="D150" s="301"/>
      <c r="E150" s="301"/>
      <c r="F150" s="301"/>
      <c r="G150" s="300"/>
      <c r="H150" s="294"/>
      <c r="I150" s="294"/>
      <c r="J150" s="294"/>
      <c r="K150" s="302"/>
      <c r="L150" s="302"/>
      <c r="M150" s="302"/>
      <c r="N150" s="299"/>
      <c r="O150" s="303"/>
    </row>
    <row r="151" spans="1:15" ht="17.25">
      <c r="A151" s="248" t="s">
        <v>446</v>
      </c>
      <c r="B151" s="301"/>
      <c r="C151" s="301"/>
      <c r="D151" s="301"/>
      <c r="E151" s="301"/>
      <c r="F151" s="301"/>
      <c r="G151" s="300"/>
      <c r="H151" s="294"/>
      <c r="I151" s="294"/>
      <c r="J151" s="294"/>
      <c r="K151" s="302"/>
      <c r="L151" s="302"/>
      <c r="M151" s="302"/>
      <c r="N151" s="299"/>
      <c r="O151" s="303"/>
    </row>
    <row r="152" spans="1:15" ht="17.25">
      <c r="A152" s="290" t="s">
        <v>447</v>
      </c>
      <c r="B152" s="301"/>
      <c r="C152" s="301"/>
      <c r="D152" s="301"/>
      <c r="E152" s="301"/>
      <c r="F152" s="301"/>
      <c r="G152" s="290"/>
      <c r="H152" s="294"/>
      <c r="I152" s="294"/>
      <c r="J152" s="294"/>
      <c r="K152" s="302"/>
      <c r="L152" s="302"/>
      <c r="M152" s="302"/>
      <c r="N152" s="299"/>
      <c r="O152" s="303"/>
    </row>
    <row r="153" spans="1:15" ht="17.25">
      <c r="B153" s="301"/>
      <c r="C153" s="301"/>
      <c r="D153" s="301"/>
      <c r="E153" s="301"/>
      <c r="F153" s="301"/>
      <c r="G153" s="290"/>
      <c r="H153" s="294"/>
      <c r="I153" s="294"/>
      <c r="J153" s="294"/>
      <c r="K153" s="302"/>
      <c r="L153" s="302"/>
      <c r="M153" s="302"/>
      <c r="N153" s="299"/>
      <c r="O153" s="303"/>
    </row>
    <row r="154" spans="1:15" ht="12.75">
      <c r="B154" s="249"/>
      <c r="C154" s="249"/>
      <c r="D154" s="249"/>
      <c r="E154" s="249"/>
      <c r="F154" s="249"/>
      <c r="G154" s="249"/>
      <c r="H154" s="308"/>
      <c r="I154" s="308"/>
      <c r="J154" s="308"/>
      <c r="K154" s="249"/>
      <c r="L154" s="249"/>
      <c r="M154" s="249"/>
      <c r="N154" s="249"/>
      <c r="O154" s="249"/>
    </row>
    <row r="155" spans="1:15" ht="12.75">
      <c r="B155" s="249"/>
      <c r="C155" s="249"/>
      <c r="D155" s="249"/>
      <c r="E155" s="249"/>
      <c r="F155" s="249"/>
      <c r="G155" s="249"/>
      <c r="H155" s="308"/>
      <c r="I155" s="308"/>
      <c r="J155" s="308"/>
      <c r="K155" s="249"/>
      <c r="L155" s="249"/>
      <c r="M155" s="249"/>
      <c r="N155" s="249"/>
      <c r="O155" s="249"/>
    </row>
    <row r="156" spans="1:15" ht="12.75">
      <c r="B156" s="249"/>
      <c r="C156" s="249"/>
      <c r="D156" s="249"/>
      <c r="E156" s="249"/>
      <c r="F156" s="249"/>
      <c r="G156" s="249"/>
      <c r="H156" s="308"/>
      <c r="I156" s="308"/>
      <c r="J156" s="308"/>
      <c r="K156" s="249"/>
      <c r="L156" s="249"/>
      <c r="M156" s="249"/>
      <c r="N156" s="249"/>
      <c r="O156" s="249"/>
    </row>
    <row r="157" spans="1:15" ht="12.75">
      <c r="B157" s="249"/>
      <c r="C157" s="249"/>
      <c r="D157" s="249"/>
      <c r="E157" s="249"/>
      <c r="F157" s="249"/>
      <c r="G157" s="249"/>
      <c r="H157" s="308"/>
      <c r="I157" s="308"/>
      <c r="J157" s="308"/>
      <c r="K157" s="249"/>
      <c r="L157" s="249"/>
      <c r="M157" s="249"/>
      <c r="N157" s="249"/>
      <c r="O157" s="249"/>
    </row>
    <row r="158" spans="1:15" ht="15.75">
      <c r="A158" s="248"/>
      <c r="B158" s="248"/>
      <c r="C158" s="248"/>
      <c r="D158" s="249"/>
      <c r="E158" s="249"/>
      <c r="F158" s="249"/>
      <c r="G158" s="249"/>
      <c r="H158" s="250"/>
      <c r="I158" s="250"/>
      <c r="J158" s="250"/>
      <c r="K158" s="249"/>
      <c r="L158" s="249"/>
      <c r="M158" s="249"/>
      <c r="N158" s="249"/>
      <c r="O158" s="249"/>
    </row>
    <row r="159" spans="1:15" ht="18">
      <c r="A159" s="821" t="s">
        <v>1009</v>
      </c>
      <c r="B159" s="821"/>
      <c r="C159" s="821"/>
      <c r="D159" s="821"/>
      <c r="E159" s="821"/>
      <c r="F159" s="821"/>
      <c r="G159" s="821"/>
      <c r="H159" s="821"/>
      <c r="I159" s="821"/>
      <c r="J159" s="821"/>
      <c r="K159" s="821"/>
      <c r="L159" s="821"/>
      <c r="M159" s="821"/>
      <c r="N159" s="821"/>
      <c r="O159" s="821"/>
    </row>
    <row r="160" spans="1:15" ht="15">
      <c r="A160" s="822" t="s">
        <v>1010</v>
      </c>
      <c r="B160" s="822"/>
      <c r="C160" s="822"/>
      <c r="D160" s="822"/>
      <c r="E160" s="822"/>
      <c r="F160" s="822"/>
      <c r="G160" s="822"/>
      <c r="H160" s="822"/>
      <c r="I160" s="822"/>
      <c r="J160" s="822"/>
      <c r="K160" s="822"/>
      <c r="L160" s="822"/>
      <c r="M160" s="822"/>
      <c r="N160" s="822"/>
      <c r="O160" s="822"/>
    </row>
    <row r="161" spans="1:24" s="256" customFormat="1" ht="17.25" customHeight="1">
      <c r="A161" s="251"/>
      <c r="B161" s="252"/>
      <c r="C161" s="252"/>
      <c r="D161" s="253" t="s">
        <v>355</v>
      </c>
      <c r="E161" s="814" t="s">
        <v>356</v>
      </c>
      <c r="F161" s="815"/>
      <c r="G161" s="639" t="s">
        <v>357</v>
      </c>
      <c r="H161" s="799" t="s">
        <v>358</v>
      </c>
      <c r="I161" s="800"/>
      <c r="J161" s="801"/>
      <c r="K161" s="818" t="s">
        <v>359</v>
      </c>
      <c r="L161" s="819"/>
      <c r="M161" s="819"/>
      <c r="N161" s="254" t="s">
        <v>360</v>
      </c>
      <c r="O161" s="643" t="s">
        <v>361</v>
      </c>
      <c r="P161" s="255"/>
    </row>
    <row r="162" spans="1:24" s="262" customFormat="1" ht="16.5" customHeight="1">
      <c r="A162" s="257"/>
      <c r="B162" s="258" t="s">
        <v>362</v>
      </c>
      <c r="C162" s="258" t="s">
        <v>363</v>
      </c>
      <c r="D162" s="680" t="s">
        <v>364</v>
      </c>
      <c r="E162" s="816" t="s">
        <v>365</v>
      </c>
      <c r="F162" s="817"/>
      <c r="G162" s="640"/>
      <c r="H162" s="640"/>
      <c r="I162" s="641"/>
      <c r="J162" s="642"/>
      <c r="K162" s="816" t="s">
        <v>366</v>
      </c>
      <c r="L162" s="820"/>
      <c r="M162" s="820"/>
      <c r="N162" s="260"/>
      <c r="O162" s="644"/>
      <c r="P162" s="261"/>
    </row>
    <row r="163" spans="1:24" s="267" customFormat="1" ht="26.25" customHeight="1">
      <c r="A163" s="263" t="s">
        <v>367</v>
      </c>
      <c r="B163" s="679" t="s">
        <v>368</v>
      </c>
      <c r="C163" s="265"/>
      <c r="D163" s="681" t="s">
        <v>369</v>
      </c>
      <c r="E163" s="802" t="s">
        <v>370</v>
      </c>
      <c r="F163" s="813"/>
      <c r="G163" s="626" t="s">
        <v>371</v>
      </c>
      <c r="H163" s="796" t="s">
        <v>372</v>
      </c>
      <c r="I163" s="797"/>
      <c r="J163" s="798"/>
      <c r="K163" s="802" t="s">
        <v>373</v>
      </c>
      <c r="L163" s="803"/>
      <c r="M163" s="803"/>
      <c r="N163" s="631" t="s">
        <v>374</v>
      </c>
      <c r="O163" s="644"/>
      <c r="P163" s="266"/>
    </row>
    <row r="164" spans="1:24" s="267" customFormat="1" ht="15" customHeight="1">
      <c r="A164" s="263"/>
      <c r="B164" s="265" t="s">
        <v>375</v>
      </c>
      <c r="C164" s="265" t="s">
        <v>376</v>
      </c>
      <c r="D164" s="646"/>
      <c r="E164" s="804" t="s">
        <v>377</v>
      </c>
      <c r="F164" s="805"/>
      <c r="G164" s="627"/>
      <c r="H164" s="628"/>
      <c r="I164" s="629"/>
      <c r="J164" s="630"/>
      <c r="K164" s="804" t="s">
        <v>378</v>
      </c>
      <c r="L164" s="806"/>
      <c r="M164" s="806"/>
      <c r="N164" s="632"/>
      <c r="O164" s="644"/>
      <c r="P164" s="266"/>
    </row>
    <row r="165" spans="1:24" s="267" customFormat="1" ht="15" customHeight="1">
      <c r="A165" s="268"/>
      <c r="B165" s="269"/>
      <c r="C165" s="269"/>
      <c r="D165" s="270" t="s">
        <v>379</v>
      </c>
      <c r="E165" s="271" t="s">
        <v>380</v>
      </c>
      <c r="F165" s="272" t="s">
        <v>381</v>
      </c>
      <c r="G165" s="273" t="s">
        <v>380</v>
      </c>
      <c r="H165" s="274" t="s">
        <v>380</v>
      </c>
      <c r="I165" s="274" t="s">
        <v>381</v>
      </c>
      <c r="J165" s="275" t="s">
        <v>382</v>
      </c>
      <c r="K165" s="276" t="s">
        <v>380</v>
      </c>
      <c r="L165" s="277" t="s">
        <v>381</v>
      </c>
      <c r="M165" s="278" t="s">
        <v>382</v>
      </c>
      <c r="N165" s="276" t="s">
        <v>380</v>
      </c>
      <c r="O165" s="645"/>
      <c r="P165" s="266"/>
      <c r="R165" s="807"/>
      <c r="S165" s="808"/>
      <c r="T165" s="808"/>
      <c r="U165" s="808"/>
      <c r="V165" s="808"/>
      <c r="W165" s="808"/>
      <c r="X165" s="809"/>
    </row>
    <row r="166" spans="1:24" s="282" customFormat="1" ht="15">
      <c r="A166" s="279" t="s">
        <v>4</v>
      </c>
      <c r="B166" s="280">
        <f>B167+B168</f>
        <v>0</v>
      </c>
      <c r="C166" s="280">
        <f t="shared" ref="C166" si="30">C167+C168</f>
        <v>0</v>
      </c>
      <c r="D166" s="280">
        <f>D167+D168</f>
        <v>0</v>
      </c>
      <c r="E166" s="280">
        <f>E167+E168</f>
        <v>0</v>
      </c>
      <c r="F166" s="280">
        <f>F167+F168</f>
        <v>0</v>
      </c>
      <c r="G166" s="280">
        <f t="shared" ref="G166" si="31">G167+G168</f>
        <v>0</v>
      </c>
      <c r="H166" s="280">
        <f>H167+H168</f>
        <v>0</v>
      </c>
      <c r="I166" s="280">
        <f>I167+I168</f>
        <v>0</v>
      </c>
      <c r="J166" s="280">
        <f>J167+J168</f>
        <v>0</v>
      </c>
      <c r="K166" s="280">
        <f t="shared" ref="K166" si="32">K167+K168</f>
        <v>0</v>
      </c>
      <c r="L166" s="280">
        <f>L167+L168</f>
        <v>0</v>
      </c>
      <c r="M166" s="280">
        <f t="shared" ref="M166:N166" si="33">M167+M168</f>
        <v>0</v>
      </c>
      <c r="N166" s="280">
        <f t="shared" si="33"/>
        <v>0</v>
      </c>
      <c r="O166" s="281" t="s">
        <v>383</v>
      </c>
      <c r="R166" s="810"/>
      <c r="S166" s="811"/>
      <c r="T166" s="811"/>
      <c r="U166" s="811"/>
      <c r="V166" s="811"/>
      <c r="W166" s="811"/>
      <c r="X166" s="812"/>
    </row>
    <row r="167" spans="1:24" s="282" customFormat="1" ht="15" customHeight="1">
      <c r="A167" s="279" t="s">
        <v>5</v>
      </c>
      <c r="B167" s="515"/>
      <c r="C167" s="515"/>
      <c r="D167" s="515"/>
      <c r="E167" s="515"/>
      <c r="F167" s="515"/>
      <c r="G167" s="515"/>
      <c r="H167" s="515"/>
      <c r="I167" s="515"/>
      <c r="J167" s="515"/>
      <c r="K167" s="515"/>
      <c r="L167" s="515"/>
      <c r="M167" s="515"/>
      <c r="N167" s="515"/>
      <c r="O167" s="281" t="s">
        <v>2</v>
      </c>
    </row>
    <row r="168" spans="1:24" s="282" customFormat="1" ht="15" customHeight="1">
      <c r="A168" s="279" t="s">
        <v>257</v>
      </c>
      <c r="B168" s="283">
        <f>SUM(B169:B188)</f>
        <v>0</v>
      </c>
      <c r="C168" s="283">
        <f>SUM(C169:C188)</f>
        <v>0</v>
      </c>
      <c r="D168" s="283">
        <f>SUM(D169:D188)</f>
        <v>0</v>
      </c>
      <c r="E168" s="283">
        <f>SUM(E169:E188)</f>
        <v>0</v>
      </c>
      <c r="F168" s="283">
        <f>SUM(F169:F188)</f>
        <v>0</v>
      </c>
      <c r="G168" s="283">
        <f t="shared" ref="G168" si="34">SUM(G169:G188)</f>
        <v>0</v>
      </c>
      <c r="H168" s="283">
        <f>SUM(H169:H188)</f>
        <v>0</v>
      </c>
      <c r="I168" s="283">
        <f t="shared" ref="I168" si="35">SUM(I169:I188)</f>
        <v>0</v>
      </c>
      <c r="J168" s="283">
        <f>SUM(J169:J188)</f>
        <v>0</v>
      </c>
      <c r="K168" s="283">
        <f>SUM(K169:K188)</f>
        <v>0</v>
      </c>
      <c r="L168" s="283">
        <f>SUM(L169:L188)</f>
        <v>0</v>
      </c>
      <c r="M168" s="283">
        <f t="shared" ref="M168" si="36">SUM(M169:M188)</f>
        <v>0</v>
      </c>
      <c r="N168" s="283">
        <f>SUM(N169:N188)</f>
        <v>0</v>
      </c>
      <c r="O168" s="281" t="s">
        <v>3</v>
      </c>
    </row>
    <row r="169" spans="1:24" ht="15" customHeight="1">
      <c r="A169" s="284" t="s">
        <v>384</v>
      </c>
      <c r="B169" s="514"/>
      <c r="C169" s="514"/>
      <c r="D169" s="514"/>
      <c r="E169" s="514"/>
      <c r="F169" s="514"/>
      <c r="G169" s="514"/>
      <c r="H169" s="514"/>
      <c r="I169" s="514"/>
      <c r="J169" s="514"/>
      <c r="K169" s="514"/>
      <c r="L169" s="514"/>
      <c r="M169" s="514"/>
      <c r="N169" s="514"/>
      <c r="O169" s="467" t="s">
        <v>835</v>
      </c>
    </row>
    <row r="170" spans="1:24" ht="15" customHeight="1">
      <c r="A170" s="284" t="s">
        <v>386</v>
      </c>
      <c r="B170" s="514"/>
      <c r="C170" s="514"/>
      <c r="D170" s="514"/>
      <c r="E170" s="514"/>
      <c r="F170" s="514"/>
      <c r="G170" s="514"/>
      <c r="H170" s="514"/>
      <c r="I170" s="514"/>
      <c r="J170" s="514"/>
      <c r="K170" s="514"/>
      <c r="L170" s="514"/>
      <c r="M170" s="514"/>
      <c r="N170" s="514"/>
      <c r="O170" s="467" t="s">
        <v>836</v>
      </c>
    </row>
    <row r="171" spans="1:24" ht="15" customHeight="1">
      <c r="A171" s="284" t="s">
        <v>388</v>
      </c>
      <c r="B171" s="514"/>
      <c r="C171" s="514"/>
      <c r="D171" s="514"/>
      <c r="E171" s="514"/>
      <c r="F171" s="514"/>
      <c r="G171" s="514"/>
      <c r="H171" s="514"/>
      <c r="I171" s="514"/>
      <c r="J171" s="514"/>
      <c r="K171" s="514"/>
      <c r="L171" s="514"/>
      <c r="M171" s="514"/>
      <c r="N171" s="514"/>
      <c r="O171" s="467" t="s">
        <v>837</v>
      </c>
    </row>
    <row r="172" spans="1:24" ht="15" customHeight="1">
      <c r="A172" s="284" t="s">
        <v>389</v>
      </c>
      <c r="B172" s="514"/>
      <c r="C172" s="514"/>
      <c r="D172" s="514"/>
      <c r="E172" s="514"/>
      <c r="F172" s="514"/>
      <c r="G172" s="514"/>
      <c r="H172" s="514"/>
      <c r="I172" s="514"/>
      <c r="J172" s="514"/>
      <c r="K172" s="514"/>
      <c r="L172" s="514"/>
      <c r="M172" s="514"/>
      <c r="N172" s="514"/>
      <c r="O172" s="467" t="s">
        <v>838</v>
      </c>
    </row>
    <row r="173" spans="1:24" ht="15" customHeight="1">
      <c r="A173" s="284" t="s">
        <v>391</v>
      </c>
      <c r="B173" s="514"/>
      <c r="C173" s="514"/>
      <c r="D173" s="514"/>
      <c r="E173" s="514"/>
      <c r="F173" s="514"/>
      <c r="G173" s="514"/>
      <c r="H173" s="514"/>
      <c r="I173" s="514"/>
      <c r="J173" s="514"/>
      <c r="K173" s="514"/>
      <c r="L173" s="514"/>
      <c r="M173" s="514"/>
      <c r="N173" s="514"/>
      <c r="O173" s="467" t="s">
        <v>839</v>
      </c>
    </row>
    <row r="174" spans="1:24" ht="15" customHeight="1">
      <c r="A174" s="284" t="s">
        <v>393</v>
      </c>
      <c r="B174" s="514"/>
      <c r="C174" s="514"/>
      <c r="D174" s="514"/>
      <c r="E174" s="514"/>
      <c r="F174" s="514"/>
      <c r="G174" s="514"/>
      <c r="H174" s="514"/>
      <c r="I174" s="514"/>
      <c r="J174" s="514"/>
      <c r="K174" s="514"/>
      <c r="L174" s="514"/>
      <c r="M174" s="514"/>
      <c r="N174" s="514"/>
      <c r="O174" s="467" t="s">
        <v>840</v>
      </c>
    </row>
    <row r="175" spans="1:24" ht="15" customHeight="1">
      <c r="A175" s="284" t="s">
        <v>395</v>
      </c>
      <c r="B175" s="514"/>
      <c r="C175" s="514"/>
      <c r="D175" s="514"/>
      <c r="E175" s="514"/>
      <c r="F175" s="514"/>
      <c r="G175" s="514"/>
      <c r="H175" s="514"/>
      <c r="I175" s="514"/>
      <c r="J175" s="514"/>
      <c r="K175" s="514"/>
      <c r="L175" s="514"/>
      <c r="M175" s="514"/>
      <c r="N175" s="514"/>
      <c r="O175" s="467" t="s">
        <v>841</v>
      </c>
    </row>
    <row r="176" spans="1:24" ht="15" customHeight="1">
      <c r="A176" s="284" t="s">
        <v>396</v>
      </c>
      <c r="B176" s="514"/>
      <c r="C176" s="514"/>
      <c r="D176" s="514"/>
      <c r="E176" s="514"/>
      <c r="F176" s="514"/>
      <c r="G176" s="514"/>
      <c r="H176" s="514"/>
      <c r="I176" s="514"/>
      <c r="J176" s="514"/>
      <c r="K176" s="514"/>
      <c r="L176" s="514"/>
      <c r="M176" s="514"/>
      <c r="N176" s="514"/>
      <c r="O176" s="467" t="s">
        <v>842</v>
      </c>
    </row>
    <row r="177" spans="1:15" ht="15" customHeight="1">
      <c r="A177" s="284" t="s">
        <v>398</v>
      </c>
      <c r="B177" s="514"/>
      <c r="C177" s="514"/>
      <c r="D177" s="514"/>
      <c r="E177" s="514"/>
      <c r="F177" s="514"/>
      <c r="G177" s="514"/>
      <c r="H177" s="514"/>
      <c r="I177" s="514"/>
      <c r="J177" s="514"/>
      <c r="K177" s="514"/>
      <c r="L177" s="514"/>
      <c r="M177" s="514"/>
      <c r="N177" s="514"/>
      <c r="O177" s="467" t="s">
        <v>843</v>
      </c>
    </row>
    <row r="178" spans="1:15" ht="15" customHeight="1">
      <c r="A178" s="284" t="s">
        <v>400</v>
      </c>
      <c r="B178" s="514"/>
      <c r="C178" s="514"/>
      <c r="D178" s="514"/>
      <c r="E178" s="514"/>
      <c r="F178" s="514"/>
      <c r="G178" s="514"/>
      <c r="H178" s="514"/>
      <c r="I178" s="514"/>
      <c r="J178" s="514"/>
      <c r="K178" s="514"/>
      <c r="L178" s="514"/>
      <c r="M178" s="514"/>
      <c r="N178" s="514"/>
      <c r="O178" s="467" t="s">
        <v>844</v>
      </c>
    </row>
    <row r="179" spans="1:15" ht="15" customHeight="1">
      <c r="A179" s="284" t="s">
        <v>402</v>
      </c>
      <c r="B179" s="514"/>
      <c r="C179" s="514"/>
      <c r="D179" s="514"/>
      <c r="E179" s="514"/>
      <c r="F179" s="514"/>
      <c r="G179" s="514"/>
      <c r="H179" s="514"/>
      <c r="I179" s="514"/>
      <c r="J179" s="514"/>
      <c r="K179" s="514"/>
      <c r="L179" s="514"/>
      <c r="M179" s="514"/>
      <c r="N179" s="514"/>
      <c r="O179" s="467" t="s">
        <v>845</v>
      </c>
    </row>
    <row r="180" spans="1:15" ht="15" customHeight="1">
      <c r="A180" s="284" t="s">
        <v>404</v>
      </c>
      <c r="B180" s="514"/>
      <c r="C180" s="514"/>
      <c r="D180" s="514"/>
      <c r="E180" s="514"/>
      <c r="F180" s="514"/>
      <c r="G180" s="514"/>
      <c r="H180" s="514"/>
      <c r="I180" s="514"/>
      <c r="J180" s="514"/>
      <c r="K180" s="514"/>
      <c r="L180" s="514"/>
      <c r="M180" s="514"/>
      <c r="N180" s="514"/>
      <c r="O180" s="467" t="s">
        <v>846</v>
      </c>
    </row>
    <row r="181" spans="1:15" ht="15" customHeight="1">
      <c r="A181" s="284" t="s">
        <v>406</v>
      </c>
      <c r="B181" s="514"/>
      <c r="C181" s="514"/>
      <c r="D181" s="514"/>
      <c r="E181" s="514"/>
      <c r="F181" s="514"/>
      <c r="G181" s="514"/>
      <c r="H181" s="514"/>
      <c r="I181" s="514"/>
      <c r="J181" s="514"/>
      <c r="K181" s="514"/>
      <c r="L181" s="514"/>
      <c r="M181" s="514"/>
      <c r="N181" s="514"/>
      <c r="O181" s="467" t="s">
        <v>847</v>
      </c>
    </row>
    <row r="182" spans="1:15" ht="15" customHeight="1">
      <c r="A182" s="284" t="s">
        <v>408</v>
      </c>
      <c r="B182" s="514"/>
      <c r="C182" s="514"/>
      <c r="D182" s="514"/>
      <c r="E182" s="514"/>
      <c r="F182" s="514"/>
      <c r="G182" s="514"/>
      <c r="H182" s="514"/>
      <c r="I182" s="514"/>
      <c r="J182" s="514"/>
      <c r="K182" s="514"/>
      <c r="L182" s="514"/>
      <c r="M182" s="514"/>
      <c r="N182" s="514"/>
      <c r="O182" s="467" t="s">
        <v>848</v>
      </c>
    </row>
    <row r="183" spans="1:15" ht="15" customHeight="1">
      <c r="A183" s="284" t="s">
        <v>409</v>
      </c>
      <c r="B183" s="514"/>
      <c r="C183" s="514"/>
      <c r="D183" s="514"/>
      <c r="E183" s="514"/>
      <c r="F183" s="514"/>
      <c r="G183" s="514"/>
      <c r="H183" s="514"/>
      <c r="I183" s="514"/>
      <c r="J183" s="514"/>
      <c r="K183" s="514"/>
      <c r="L183" s="514"/>
      <c r="M183" s="514"/>
      <c r="N183" s="514"/>
      <c r="O183" s="467" t="s">
        <v>849</v>
      </c>
    </row>
    <row r="184" spans="1:15" ht="15" customHeight="1">
      <c r="A184" s="284" t="s">
        <v>411</v>
      </c>
      <c r="B184" s="514"/>
      <c r="C184" s="514"/>
      <c r="D184" s="514"/>
      <c r="E184" s="514"/>
      <c r="F184" s="514"/>
      <c r="G184" s="514"/>
      <c r="H184" s="514"/>
      <c r="I184" s="514"/>
      <c r="J184" s="514"/>
      <c r="K184" s="514"/>
      <c r="L184" s="514"/>
      <c r="M184" s="514"/>
      <c r="N184" s="514"/>
      <c r="O184" s="467" t="s">
        <v>850</v>
      </c>
    </row>
    <row r="185" spans="1:15" ht="15" customHeight="1">
      <c r="A185" s="284" t="s">
        <v>413</v>
      </c>
      <c r="B185" s="514"/>
      <c r="C185" s="514"/>
      <c r="D185" s="514"/>
      <c r="E185" s="514"/>
      <c r="F185" s="514"/>
      <c r="G185" s="514"/>
      <c r="H185" s="514"/>
      <c r="I185" s="514"/>
      <c r="J185" s="514"/>
      <c r="K185" s="514"/>
      <c r="L185" s="514"/>
      <c r="M185" s="514"/>
      <c r="N185" s="514"/>
      <c r="O185" s="467" t="s">
        <v>851</v>
      </c>
    </row>
    <row r="186" spans="1:15" ht="15" customHeight="1">
      <c r="A186" s="284" t="s">
        <v>415</v>
      </c>
      <c r="B186" s="514"/>
      <c r="C186" s="514"/>
      <c r="D186" s="514"/>
      <c r="E186" s="514"/>
      <c r="F186" s="514"/>
      <c r="G186" s="514"/>
      <c r="H186" s="514"/>
      <c r="I186" s="514"/>
      <c r="J186" s="514"/>
      <c r="K186" s="514"/>
      <c r="L186" s="514"/>
      <c r="M186" s="514"/>
      <c r="N186" s="514"/>
      <c r="O186" s="467" t="s">
        <v>852</v>
      </c>
    </row>
    <row r="187" spans="1:15" ht="15" customHeight="1">
      <c r="A187" s="284" t="s">
        <v>417</v>
      </c>
      <c r="B187" s="514"/>
      <c r="C187" s="514"/>
      <c r="D187" s="514"/>
      <c r="E187" s="514"/>
      <c r="F187" s="514"/>
      <c r="G187" s="514"/>
      <c r="H187" s="514"/>
      <c r="I187" s="514"/>
      <c r="J187" s="514"/>
      <c r="K187" s="514"/>
      <c r="L187" s="514"/>
      <c r="M187" s="514"/>
      <c r="N187" s="514"/>
      <c r="O187" s="467" t="s">
        <v>853</v>
      </c>
    </row>
    <row r="188" spans="1:15" ht="15" customHeight="1">
      <c r="A188" s="284" t="s">
        <v>418</v>
      </c>
      <c r="B188" s="514"/>
      <c r="C188" s="514"/>
      <c r="D188" s="514"/>
      <c r="E188" s="514"/>
      <c r="F188" s="514"/>
      <c r="G188" s="514"/>
      <c r="H188" s="514"/>
      <c r="I188" s="514"/>
      <c r="J188" s="514"/>
      <c r="K188" s="514"/>
      <c r="L188" s="514"/>
      <c r="M188" s="514"/>
      <c r="N188" s="514"/>
      <c r="O188" s="468" t="s">
        <v>854</v>
      </c>
    </row>
    <row r="189" spans="1:15" s="282" customFormat="1" ht="15" customHeight="1">
      <c r="A189" s="279" t="s">
        <v>420</v>
      </c>
      <c r="B189" s="283">
        <f>B168+B167</f>
        <v>0</v>
      </c>
      <c r="C189" s="283">
        <f>C168+C167</f>
        <v>0</v>
      </c>
      <c r="D189" s="283">
        <f>D168+D167</f>
        <v>0</v>
      </c>
      <c r="E189" s="283">
        <f>E167+E168</f>
        <v>0</v>
      </c>
      <c r="F189" s="283">
        <f>F168+F167</f>
        <v>0</v>
      </c>
      <c r="G189" s="283">
        <f t="shared" ref="G189:N189" si="37">G168+G167</f>
        <v>0</v>
      </c>
      <c r="H189" s="283">
        <f t="shared" si="37"/>
        <v>0</v>
      </c>
      <c r="I189" s="283">
        <f t="shared" si="37"/>
        <v>0</v>
      </c>
      <c r="J189" s="283">
        <f t="shared" si="37"/>
        <v>0</v>
      </c>
      <c r="K189" s="283">
        <f t="shared" si="37"/>
        <v>0</v>
      </c>
      <c r="L189" s="283">
        <f t="shared" si="37"/>
        <v>0</v>
      </c>
      <c r="M189" s="283">
        <f t="shared" si="37"/>
        <v>0</v>
      </c>
      <c r="N189" s="283">
        <f t="shared" si="37"/>
        <v>0</v>
      </c>
      <c r="O189" s="281" t="s">
        <v>421</v>
      </c>
    </row>
    <row r="190" spans="1:15" s="282" customFormat="1" ht="15" customHeight="1">
      <c r="A190" s="279" t="s">
        <v>422</v>
      </c>
      <c r="B190" s="516"/>
      <c r="C190" s="516"/>
      <c r="D190" s="516"/>
      <c r="E190" s="516"/>
      <c r="F190" s="516"/>
      <c r="G190" s="516"/>
      <c r="H190" s="516"/>
      <c r="I190" s="516"/>
      <c r="J190" s="516"/>
      <c r="K190" s="516"/>
      <c r="L190" s="516"/>
      <c r="M190" s="516"/>
      <c r="N190" s="516"/>
      <c r="O190" s="281" t="s">
        <v>423</v>
      </c>
    </row>
    <row r="191" spans="1:15" s="282" customFormat="1" ht="15" customHeight="1">
      <c r="A191" s="285" t="s">
        <v>424</v>
      </c>
      <c r="B191" s="286" t="e">
        <f>B189/B190*100</f>
        <v>#DIV/0!</v>
      </c>
      <c r="C191" s="286" t="e">
        <f t="shared" ref="C191" si="38">C189/C190*100</f>
        <v>#DIV/0!</v>
      </c>
      <c r="D191" s="286" t="e">
        <f>D189/D190*100</f>
        <v>#DIV/0!</v>
      </c>
      <c r="E191" s="287" t="e">
        <f>E189/E190*100</f>
        <v>#DIV/0!</v>
      </c>
      <c r="F191" s="287" t="e">
        <f>F189/F190*100</f>
        <v>#DIV/0!</v>
      </c>
      <c r="G191" s="287" t="e">
        <f t="shared" ref="G191:J191" si="39">G189/G190*100</f>
        <v>#DIV/0!</v>
      </c>
      <c r="H191" s="286" t="e">
        <f t="shared" si="39"/>
        <v>#DIV/0!</v>
      </c>
      <c r="I191" s="286" t="e">
        <f t="shared" si="39"/>
        <v>#DIV/0!</v>
      </c>
      <c r="J191" s="288" t="e">
        <f t="shared" si="39"/>
        <v>#DIV/0!</v>
      </c>
      <c r="K191" s="286" t="e">
        <f>K189/K190*100</f>
        <v>#DIV/0!</v>
      </c>
      <c r="L191" s="286" t="e">
        <f>L189/L190*100</f>
        <v>#DIV/0!</v>
      </c>
      <c r="M191" s="286" t="e">
        <f>M189/M190*100</f>
        <v>#DIV/0!</v>
      </c>
      <c r="N191" s="288" t="e">
        <f>N189/N190*100</f>
        <v>#DIV/0!</v>
      </c>
      <c r="O191" s="289" t="s">
        <v>425</v>
      </c>
    </row>
    <row r="192" spans="1:15" ht="17.25">
      <c r="A192" s="290" t="s">
        <v>426</v>
      </c>
      <c r="B192" s="291"/>
      <c r="C192" s="291"/>
      <c r="D192" s="291"/>
      <c r="E192" s="292"/>
      <c r="F192" s="290" t="s">
        <v>427</v>
      </c>
      <c r="G192" s="293"/>
      <c r="H192" s="294"/>
      <c r="I192" s="294"/>
      <c r="J192" s="294"/>
      <c r="K192" s="293"/>
      <c r="L192" s="293"/>
      <c r="M192" s="295"/>
      <c r="N192" s="293"/>
      <c r="O192" s="296" t="s">
        <v>428</v>
      </c>
    </row>
    <row r="193" spans="1:15" ht="17.25">
      <c r="A193" s="297" t="s">
        <v>429</v>
      </c>
      <c r="B193" s="291"/>
      <c r="C193" s="291"/>
      <c r="D193" s="291"/>
      <c r="E193" s="292"/>
      <c r="F193" s="290" t="s">
        <v>430</v>
      </c>
      <c r="G193" s="293"/>
      <c r="H193" s="298"/>
      <c r="I193" s="298"/>
      <c r="J193" s="298"/>
      <c r="K193" s="293"/>
      <c r="L193" s="293"/>
      <c r="M193" s="295"/>
      <c r="N193" s="293"/>
      <c r="O193" s="299" t="s">
        <v>431</v>
      </c>
    </row>
    <row r="194" spans="1:15">
      <c r="A194" s="300" t="s">
        <v>432</v>
      </c>
      <c r="B194" s="301"/>
      <c r="C194" s="301"/>
      <c r="D194" s="301"/>
      <c r="E194" s="301"/>
      <c r="F194" s="301"/>
      <c r="G194" s="302"/>
      <c r="H194" s="294"/>
      <c r="I194" s="294"/>
      <c r="J194" s="294"/>
      <c r="K194" s="302"/>
      <c r="L194" s="302"/>
      <c r="M194" s="302"/>
      <c r="N194" s="299"/>
      <c r="O194" s="188" t="s">
        <v>433</v>
      </c>
    </row>
    <row r="195" spans="1:15" ht="17.25">
      <c r="A195" s="300" t="s">
        <v>434</v>
      </c>
      <c r="B195" s="301"/>
      <c r="C195" s="301"/>
      <c r="D195" s="301"/>
      <c r="E195" s="301"/>
      <c r="F195" s="301"/>
      <c r="G195" s="300"/>
      <c r="H195" s="294"/>
      <c r="I195" s="294"/>
      <c r="J195" s="294"/>
      <c r="K195" s="302"/>
      <c r="L195" s="302"/>
      <c r="M195" s="302"/>
      <c r="N195" s="299"/>
      <c r="O195" s="303"/>
    </row>
    <row r="196" spans="1:15" ht="17.25">
      <c r="A196" s="300" t="s">
        <v>435</v>
      </c>
      <c r="B196" s="301"/>
      <c r="C196" s="301"/>
      <c r="D196" s="301"/>
      <c r="E196" s="301"/>
      <c r="F196" s="301"/>
      <c r="G196" s="300"/>
      <c r="H196" s="294"/>
      <c r="I196" s="294"/>
      <c r="J196" s="294"/>
      <c r="K196" s="302"/>
      <c r="L196" s="302"/>
      <c r="M196" s="302"/>
      <c r="N196" s="299"/>
      <c r="O196" s="303"/>
    </row>
    <row r="197" spans="1:15" ht="17.25">
      <c r="A197" s="300" t="s">
        <v>436</v>
      </c>
      <c r="B197" s="301" t="s">
        <v>437</v>
      </c>
      <c r="C197" s="301"/>
      <c r="D197" s="301"/>
      <c r="E197" s="301"/>
      <c r="F197" s="301"/>
      <c r="G197" s="300"/>
      <c r="H197" s="294"/>
      <c r="I197" s="294"/>
      <c r="J197" s="294"/>
      <c r="K197" s="302"/>
      <c r="L197" s="302"/>
      <c r="M197" s="302"/>
      <c r="N197" s="299"/>
      <c r="O197" s="303"/>
    </row>
    <row r="198" spans="1:15" ht="17.25">
      <c r="A198" s="300" t="s">
        <v>438</v>
      </c>
      <c r="B198" s="301"/>
      <c r="C198" s="301"/>
      <c r="D198" s="301"/>
      <c r="E198" s="301"/>
      <c r="F198" s="301"/>
      <c r="G198" s="300"/>
      <c r="H198" s="294"/>
      <c r="I198" s="294"/>
      <c r="J198" s="294"/>
      <c r="K198" s="302"/>
      <c r="L198" s="302"/>
      <c r="M198" s="302"/>
      <c r="N198" s="299"/>
      <c r="O198" s="303"/>
    </row>
    <row r="199" spans="1:15" ht="17.25">
      <c r="A199" s="300" t="s">
        <v>439</v>
      </c>
      <c r="B199" s="301"/>
      <c r="C199" s="301"/>
      <c r="D199" s="301"/>
      <c r="E199" s="301"/>
      <c r="F199" s="301"/>
      <c r="G199" s="300"/>
      <c r="H199" s="294"/>
      <c r="I199" s="294"/>
      <c r="J199" s="294"/>
      <c r="K199" s="302"/>
      <c r="L199" s="302"/>
      <c r="M199" s="302"/>
      <c r="N199" s="299"/>
      <c r="O199" s="303"/>
    </row>
    <row r="200" spans="1:15" ht="17.25">
      <c r="A200" s="304" t="s">
        <v>440</v>
      </c>
      <c r="B200" s="301"/>
      <c r="C200" s="301"/>
      <c r="D200" s="301"/>
      <c r="E200" s="301"/>
      <c r="F200" s="301"/>
      <c r="G200" s="300"/>
      <c r="H200" s="294"/>
      <c r="I200" s="294"/>
      <c r="J200" s="294"/>
      <c r="K200" s="302"/>
      <c r="L200" s="302"/>
      <c r="M200" s="302"/>
      <c r="N200" s="299"/>
      <c r="O200" s="303"/>
    </row>
    <row r="201" spans="1:15" ht="17.25">
      <c r="A201" s="300" t="s">
        <v>441</v>
      </c>
      <c r="B201" s="301"/>
      <c r="C201" s="301"/>
      <c r="D201" s="301"/>
      <c r="E201" s="301"/>
      <c r="F201" s="301"/>
      <c r="G201" s="300"/>
      <c r="H201" s="294"/>
      <c r="I201" s="294"/>
      <c r="J201" s="294"/>
      <c r="K201" s="302"/>
      <c r="L201" s="302"/>
      <c r="M201" s="302"/>
      <c r="N201" s="299"/>
      <c r="O201" s="303"/>
    </row>
    <row r="202" spans="1:15" ht="17.25">
      <c r="A202" s="305" t="s">
        <v>442</v>
      </c>
      <c r="B202" s="301"/>
      <c r="C202" s="301"/>
      <c r="D202" s="301"/>
      <c r="E202" s="301"/>
      <c r="F202" s="301"/>
      <c r="G202" s="300"/>
      <c r="H202" s="294"/>
      <c r="I202" s="294"/>
      <c r="J202" s="294"/>
      <c r="K202" s="302"/>
      <c r="L202" s="302"/>
      <c r="M202" s="302"/>
      <c r="N202" s="299"/>
      <c r="O202" s="303"/>
    </row>
    <row r="203" spans="1:15" ht="15.75" customHeight="1">
      <c r="A203" s="306" t="s">
        <v>443</v>
      </c>
      <c r="B203" s="301"/>
      <c r="C203" s="301"/>
      <c r="D203" s="301"/>
      <c r="E203" s="301"/>
      <c r="F203" s="301"/>
      <c r="G203" s="300"/>
      <c r="H203" s="294"/>
      <c r="I203" s="294"/>
      <c r="J203" s="294"/>
      <c r="K203" s="302"/>
      <c r="L203" s="302"/>
      <c r="M203" s="302"/>
      <c r="N203" s="299"/>
      <c r="O203" s="303"/>
    </row>
    <row r="204" spans="1:15" ht="17.25">
      <c r="A204" s="307" t="s">
        <v>444</v>
      </c>
      <c r="B204" s="301"/>
      <c r="C204" s="301"/>
      <c r="D204" s="301"/>
      <c r="E204" s="301"/>
      <c r="F204" s="301"/>
      <c r="G204" s="300"/>
      <c r="H204" s="294"/>
      <c r="I204" s="294"/>
      <c r="J204" s="294"/>
      <c r="K204" s="302"/>
      <c r="L204" s="302"/>
      <c r="M204" s="302"/>
      <c r="N204" s="299"/>
      <c r="O204" s="303"/>
    </row>
    <row r="205" spans="1:15" ht="17.25">
      <c r="A205" s="248" t="s">
        <v>445</v>
      </c>
      <c r="B205" s="301"/>
      <c r="C205" s="301"/>
      <c r="D205" s="301"/>
      <c r="E205" s="301"/>
      <c r="F205" s="301"/>
      <c r="G205" s="300"/>
      <c r="H205" s="294"/>
      <c r="I205" s="294"/>
      <c r="J205" s="294"/>
      <c r="K205" s="302"/>
      <c r="L205" s="302"/>
      <c r="M205" s="302"/>
      <c r="N205" s="299"/>
      <c r="O205" s="303"/>
    </row>
    <row r="206" spans="1:15" ht="17.25">
      <c r="A206" s="248" t="s">
        <v>446</v>
      </c>
      <c r="B206" s="301"/>
      <c r="C206" s="301"/>
      <c r="D206" s="301"/>
      <c r="E206" s="301"/>
      <c r="F206" s="301"/>
      <c r="G206" s="300"/>
      <c r="H206" s="294"/>
      <c r="I206" s="294"/>
      <c r="J206" s="294"/>
      <c r="K206" s="302"/>
      <c r="L206" s="302"/>
      <c r="M206" s="302"/>
      <c r="N206" s="299"/>
      <c r="O206" s="303"/>
    </row>
    <row r="207" spans="1:15" ht="17.25">
      <c r="A207" s="290" t="s">
        <v>447</v>
      </c>
      <c r="B207" s="301"/>
      <c r="C207" s="301"/>
      <c r="D207" s="301"/>
      <c r="E207" s="301"/>
      <c r="F207" s="301"/>
      <c r="G207" s="290"/>
      <c r="H207" s="294"/>
      <c r="I207" s="294"/>
      <c r="J207" s="294"/>
      <c r="K207" s="302"/>
      <c r="L207" s="302"/>
      <c r="M207" s="302"/>
      <c r="N207" s="299"/>
      <c r="O207" s="303"/>
    </row>
    <row r="208" spans="1:15" ht="17.25">
      <c r="B208" s="301"/>
      <c r="C208" s="301"/>
      <c r="D208" s="301"/>
      <c r="E208" s="301"/>
      <c r="F208" s="301"/>
      <c r="G208" s="290"/>
      <c r="H208" s="294"/>
      <c r="I208" s="294"/>
      <c r="J208" s="294"/>
      <c r="K208" s="302"/>
      <c r="L208" s="302"/>
      <c r="M208" s="302"/>
      <c r="N208" s="299"/>
      <c r="O208" s="303"/>
    </row>
    <row r="209" spans="1:15" ht="12.75">
      <c r="B209" s="249"/>
      <c r="C209" s="249"/>
      <c r="D209" s="249"/>
      <c r="E209" s="249"/>
      <c r="F209" s="249"/>
      <c r="G209" s="249"/>
      <c r="H209" s="308"/>
      <c r="I209" s="308"/>
      <c r="J209" s="308"/>
      <c r="K209" s="249"/>
      <c r="L209" s="249"/>
      <c r="M209" s="249"/>
      <c r="N209" s="249"/>
      <c r="O209" s="249"/>
    </row>
    <row r="210" spans="1:15" ht="12.75">
      <c r="B210" s="249"/>
      <c r="C210" s="249"/>
      <c r="D210" s="249"/>
      <c r="E210" s="249"/>
      <c r="F210" s="249"/>
      <c r="G210" s="249"/>
      <c r="H210" s="308"/>
      <c r="I210" s="308"/>
      <c r="J210" s="308"/>
      <c r="K210" s="249"/>
      <c r="L210" s="249"/>
      <c r="M210" s="249"/>
      <c r="N210" s="249"/>
      <c r="O210" s="249"/>
    </row>
    <row r="211" spans="1:15" ht="12.75">
      <c r="B211" s="249"/>
      <c r="C211" s="249"/>
      <c r="D211" s="249"/>
      <c r="E211" s="249"/>
      <c r="F211" s="249"/>
      <c r="G211" s="249"/>
      <c r="H211" s="308"/>
      <c r="I211" s="308"/>
      <c r="J211" s="308"/>
      <c r="K211" s="249"/>
      <c r="L211" s="249"/>
      <c r="M211" s="249"/>
      <c r="N211" s="249"/>
      <c r="O211" s="249"/>
    </row>
    <row r="212" spans="1:15" ht="12.75">
      <c r="B212" s="249"/>
      <c r="C212" s="249"/>
      <c r="D212" s="249"/>
      <c r="E212" s="249"/>
      <c r="F212" s="249"/>
      <c r="G212" s="249"/>
      <c r="H212" s="308"/>
      <c r="I212" s="308"/>
      <c r="J212" s="308"/>
      <c r="K212" s="249"/>
      <c r="L212" s="249"/>
      <c r="M212" s="249"/>
      <c r="N212" s="249"/>
      <c r="O212" s="249"/>
    </row>
    <row r="213" spans="1:15" ht="12.75">
      <c r="B213" s="249"/>
      <c r="C213" s="249"/>
      <c r="D213" s="249"/>
      <c r="E213" s="249"/>
      <c r="F213" s="249"/>
      <c r="G213" s="249"/>
      <c r="H213" s="249"/>
      <c r="I213" s="249"/>
      <c r="J213" s="249"/>
      <c r="K213" s="249"/>
      <c r="L213" s="249"/>
      <c r="M213" s="249"/>
      <c r="N213" s="249"/>
      <c r="O213" s="249"/>
    </row>
    <row r="214" spans="1:15" ht="15.75">
      <c r="A214" s="248"/>
      <c r="B214" s="248"/>
      <c r="C214" s="248"/>
      <c r="D214" s="249"/>
      <c r="E214" s="249"/>
      <c r="F214" s="249"/>
      <c r="G214" s="249"/>
      <c r="H214" s="250"/>
      <c r="I214" s="250"/>
      <c r="J214" s="250"/>
      <c r="K214" s="249"/>
      <c r="L214" s="249"/>
      <c r="M214" s="249"/>
      <c r="N214" s="249"/>
      <c r="O214" s="249"/>
    </row>
    <row r="215" spans="1:15" ht="18">
      <c r="A215" s="821" t="s">
        <v>832</v>
      </c>
      <c r="B215" s="821"/>
      <c r="C215" s="821"/>
      <c r="D215" s="821"/>
      <c r="E215" s="821"/>
      <c r="F215" s="821"/>
      <c r="G215" s="821"/>
      <c r="H215" s="821"/>
      <c r="I215" s="821"/>
      <c r="J215" s="821"/>
      <c r="K215" s="821"/>
      <c r="L215" s="821"/>
      <c r="M215" s="821"/>
      <c r="N215" s="821"/>
      <c r="O215" s="821"/>
    </row>
    <row r="216" spans="1:15" ht="15">
      <c r="A216" s="823" t="s">
        <v>831</v>
      </c>
      <c r="B216" s="823"/>
      <c r="C216" s="823"/>
      <c r="D216" s="823"/>
      <c r="E216" s="823"/>
      <c r="F216" s="823"/>
      <c r="G216" s="823"/>
      <c r="H216" s="823"/>
      <c r="I216" s="823"/>
      <c r="J216" s="823"/>
      <c r="K216" s="823"/>
      <c r="L216" s="823"/>
      <c r="M216" s="823"/>
      <c r="N216" s="823"/>
      <c r="O216" s="823"/>
    </row>
    <row r="217" spans="1:15" ht="17.25" customHeight="1">
      <c r="A217" s="251"/>
      <c r="B217" s="252"/>
      <c r="C217" s="252"/>
      <c r="D217" s="253" t="s">
        <v>355</v>
      </c>
      <c r="E217" s="814" t="s">
        <v>356</v>
      </c>
      <c r="F217" s="815"/>
      <c r="G217" s="824" t="s">
        <v>357</v>
      </c>
      <c r="H217" s="799" t="s">
        <v>358</v>
      </c>
      <c r="I217" s="800"/>
      <c r="J217" s="801"/>
      <c r="K217" s="829" t="s">
        <v>359</v>
      </c>
      <c r="L217" s="830"/>
      <c r="M217" s="830"/>
      <c r="N217" s="254" t="s">
        <v>360</v>
      </c>
      <c r="O217" s="831" t="s">
        <v>361</v>
      </c>
    </row>
    <row r="218" spans="1:15" ht="16.5" customHeight="1">
      <c r="A218" s="257"/>
      <c r="B218" s="258" t="s">
        <v>362</v>
      </c>
      <c r="C218" s="258" t="s">
        <v>363</v>
      </c>
      <c r="D218" s="259" t="s">
        <v>364</v>
      </c>
      <c r="E218" s="836" t="s">
        <v>365</v>
      </c>
      <c r="F218" s="817"/>
      <c r="G218" s="825"/>
      <c r="H218" s="826"/>
      <c r="I218" s="827"/>
      <c r="J218" s="828"/>
      <c r="K218" s="836" t="s">
        <v>366</v>
      </c>
      <c r="L218" s="837"/>
      <c r="M218" s="837"/>
      <c r="N218" s="260"/>
      <c r="O218" s="832"/>
    </row>
    <row r="219" spans="1:15" ht="12.75" customHeight="1">
      <c r="A219" s="263" t="s">
        <v>367</v>
      </c>
      <c r="B219" s="264" t="s">
        <v>368</v>
      </c>
      <c r="C219" s="265"/>
      <c r="D219" s="838" t="s">
        <v>369</v>
      </c>
      <c r="E219" s="802" t="s">
        <v>370</v>
      </c>
      <c r="F219" s="813"/>
      <c r="G219" s="840" t="s">
        <v>371</v>
      </c>
      <c r="H219" s="796" t="s">
        <v>372</v>
      </c>
      <c r="I219" s="797"/>
      <c r="J219" s="798"/>
      <c r="K219" s="802" t="s">
        <v>373</v>
      </c>
      <c r="L219" s="803"/>
      <c r="M219" s="803"/>
      <c r="N219" s="834" t="s">
        <v>374</v>
      </c>
      <c r="O219" s="832"/>
    </row>
    <row r="220" spans="1:15" ht="12.75" customHeight="1">
      <c r="A220" s="263"/>
      <c r="B220" s="265" t="s">
        <v>375</v>
      </c>
      <c r="C220" s="265" t="s">
        <v>376</v>
      </c>
      <c r="D220" s="839"/>
      <c r="E220" s="804" t="s">
        <v>377</v>
      </c>
      <c r="F220" s="805"/>
      <c r="G220" s="841"/>
      <c r="H220" s="842"/>
      <c r="I220" s="843"/>
      <c r="J220" s="844"/>
      <c r="K220" s="804" t="s">
        <v>378</v>
      </c>
      <c r="L220" s="806"/>
      <c r="M220" s="806"/>
      <c r="N220" s="835"/>
      <c r="O220" s="832"/>
    </row>
    <row r="221" spans="1:15" ht="12.75" customHeight="1">
      <c r="A221" s="268"/>
      <c r="B221" s="269"/>
      <c r="C221" s="269"/>
      <c r="D221" s="270" t="s">
        <v>379</v>
      </c>
      <c r="E221" s="271" t="s">
        <v>380</v>
      </c>
      <c r="F221" s="272" t="s">
        <v>381</v>
      </c>
      <c r="G221" s="273" t="s">
        <v>380</v>
      </c>
      <c r="H221" s="274" t="s">
        <v>380</v>
      </c>
      <c r="I221" s="274" t="s">
        <v>381</v>
      </c>
      <c r="J221" s="275" t="s">
        <v>382</v>
      </c>
      <c r="K221" s="276" t="s">
        <v>380</v>
      </c>
      <c r="L221" s="277" t="s">
        <v>381</v>
      </c>
      <c r="M221" s="278" t="s">
        <v>382</v>
      </c>
      <c r="N221" s="276" t="s">
        <v>380</v>
      </c>
      <c r="O221" s="833"/>
    </row>
    <row r="222" spans="1:15" ht="15">
      <c r="A222" s="279" t="s">
        <v>4</v>
      </c>
      <c r="B222" s="280">
        <f>B223+B224</f>
        <v>6495</v>
      </c>
      <c r="C222" s="280">
        <f t="shared" ref="C222" si="40">C223+C224</f>
        <v>6209</v>
      </c>
      <c r="D222" s="280">
        <f>D223+D224</f>
        <v>6483</v>
      </c>
      <c r="E222" s="280">
        <f>E223+E224</f>
        <v>4569.3333333333339</v>
      </c>
      <c r="F222" s="280">
        <f>F223+F224</f>
        <v>4569.3333333333339</v>
      </c>
      <c r="G222" s="280">
        <f t="shared" ref="G222" si="41">G223+G224</f>
        <v>6536</v>
      </c>
      <c r="H222" s="280">
        <f>H223+H224</f>
        <v>6583</v>
      </c>
      <c r="I222" s="280">
        <f>I223+I224</f>
        <v>6548</v>
      </c>
      <c r="J222" s="280">
        <f>J223+J224</f>
        <v>6532</v>
      </c>
      <c r="K222" s="280">
        <f t="shared" ref="K222" si="42">K223+K224</f>
        <v>6574</v>
      </c>
      <c r="L222" s="280">
        <f>L223+L224</f>
        <v>6557</v>
      </c>
      <c r="M222" s="280">
        <f t="shared" ref="M222:N222" si="43">M223+M224</f>
        <v>6535</v>
      </c>
      <c r="N222" s="280">
        <f t="shared" si="43"/>
        <v>6524</v>
      </c>
      <c r="O222" s="281" t="s">
        <v>383</v>
      </c>
    </row>
    <row r="223" spans="1:15" ht="15">
      <c r="A223" s="279" t="s">
        <v>5</v>
      </c>
      <c r="B223" s="309">
        <v>2247</v>
      </c>
      <c r="C223" s="309">
        <f>'[6]Atoll Final'!$M$85</f>
        <v>2265</v>
      </c>
      <c r="D223" s="309">
        <f>'[6]Atoll Final'!$B$85</f>
        <v>4327</v>
      </c>
      <c r="E223" s="309">
        <f>'[6]Atoll Final'!$P$85</f>
        <v>2562</v>
      </c>
      <c r="F223" s="309">
        <f>'[6]Atoll Final'!$P$85</f>
        <v>2562</v>
      </c>
      <c r="G223" s="309">
        <f>'[6]Atoll Final'!$C$85</f>
        <v>4383</v>
      </c>
      <c r="H223" s="309">
        <v>2469</v>
      </c>
      <c r="I223" s="309">
        <v>2433</v>
      </c>
      <c r="J223" s="309">
        <v>2411</v>
      </c>
      <c r="K223" s="309">
        <v>2460</v>
      </c>
      <c r="L223" s="309">
        <v>2443</v>
      </c>
      <c r="M223" s="309">
        <v>2412</v>
      </c>
      <c r="N223" s="309">
        <v>2412</v>
      </c>
      <c r="O223" s="281" t="s">
        <v>2</v>
      </c>
    </row>
    <row r="224" spans="1:15" ht="15">
      <c r="A224" s="279" t="s">
        <v>257</v>
      </c>
      <c r="B224" s="283">
        <f>SUM(B225:B244)</f>
        <v>4248</v>
      </c>
      <c r="C224" s="283">
        <f>SUM(C225:C244)</f>
        <v>3944</v>
      </c>
      <c r="D224" s="283">
        <f>SUM(D225:D244)</f>
        <v>2156</v>
      </c>
      <c r="E224" s="283">
        <f>SUM(E225:E244)</f>
        <v>2007.3333333333335</v>
      </c>
      <c r="F224" s="283">
        <f>SUM(F225:F244)</f>
        <v>2007.3333333333335</v>
      </c>
      <c r="G224" s="283">
        <f t="shared" ref="G224" si="44">SUM(G225:G244)</f>
        <v>2153</v>
      </c>
      <c r="H224" s="283">
        <f>SUM(H225:H244)</f>
        <v>4114</v>
      </c>
      <c r="I224" s="283">
        <f t="shared" ref="I224" si="45">SUM(I225:I244)</f>
        <v>4115</v>
      </c>
      <c r="J224" s="283">
        <f>SUM(J225:J244)</f>
        <v>4121</v>
      </c>
      <c r="K224" s="283">
        <f>SUM(K225:K244)</f>
        <v>4114</v>
      </c>
      <c r="L224" s="283">
        <f>SUM(L225:L244)</f>
        <v>4114</v>
      </c>
      <c r="M224" s="283">
        <f t="shared" ref="M224" si="46">SUM(M225:M244)</f>
        <v>4123</v>
      </c>
      <c r="N224" s="283">
        <f>SUM(N225:N244)</f>
        <v>4112</v>
      </c>
      <c r="O224" s="281" t="s">
        <v>3</v>
      </c>
    </row>
    <row r="225" spans="1:15" ht="15.75">
      <c r="A225" s="284" t="s">
        <v>384</v>
      </c>
      <c r="B225" s="310">
        <f>'[6]Atoll Final'!$K$4</f>
        <v>318</v>
      </c>
      <c r="C225" s="310">
        <v>298</v>
      </c>
      <c r="D225" s="310">
        <v>125</v>
      </c>
      <c r="E225" s="310">
        <f>'[6]Atoll Final'!$P$4</f>
        <v>148.33333333333334</v>
      </c>
      <c r="F225" s="310">
        <f>'[6]Atoll Final'!$P$4</f>
        <v>148.33333333333334</v>
      </c>
      <c r="G225" s="310">
        <v>125</v>
      </c>
      <c r="H225" s="310">
        <v>293</v>
      </c>
      <c r="I225" s="310">
        <v>299</v>
      </c>
      <c r="J225" s="310">
        <v>299</v>
      </c>
      <c r="K225" s="310">
        <v>293</v>
      </c>
      <c r="L225" s="310">
        <v>299</v>
      </c>
      <c r="M225" s="310">
        <v>299</v>
      </c>
      <c r="N225" s="310">
        <v>296</v>
      </c>
      <c r="O225" s="467" t="s">
        <v>835</v>
      </c>
    </row>
    <row r="226" spans="1:15" ht="15.75">
      <c r="A226" s="284" t="s">
        <v>386</v>
      </c>
      <c r="B226" s="310">
        <f>'[6]Atoll Final'!$K$7</f>
        <v>482</v>
      </c>
      <c r="C226" s="310">
        <v>424</v>
      </c>
      <c r="D226" s="310">
        <v>348</v>
      </c>
      <c r="E226" s="310">
        <f>'[6]Atoll Final'!$P$7</f>
        <v>140</v>
      </c>
      <c r="F226" s="310">
        <f>'[6]Atoll Final'!$P$7</f>
        <v>140</v>
      </c>
      <c r="G226" s="310">
        <v>348</v>
      </c>
      <c r="H226" s="310">
        <v>431</v>
      </c>
      <c r="I226" s="310">
        <v>433</v>
      </c>
      <c r="J226" s="310">
        <v>433</v>
      </c>
      <c r="K226" s="310">
        <v>431</v>
      </c>
      <c r="L226" s="310">
        <v>433</v>
      </c>
      <c r="M226" s="310">
        <v>433</v>
      </c>
      <c r="N226" s="310">
        <v>433</v>
      </c>
      <c r="O226" s="467" t="s">
        <v>836</v>
      </c>
    </row>
    <row r="227" spans="1:15" ht="15.75">
      <c r="A227" s="284" t="s">
        <v>388</v>
      </c>
      <c r="B227" s="310">
        <v>272</v>
      </c>
      <c r="C227" s="310">
        <v>263</v>
      </c>
      <c r="D227" s="310">
        <v>72</v>
      </c>
      <c r="E227" s="310">
        <f>'[6]Atoll Final'!$P$10</f>
        <v>153</v>
      </c>
      <c r="F227" s="310">
        <f>'[6]Atoll Final'!$P$10</f>
        <v>153</v>
      </c>
      <c r="G227" s="310">
        <v>72</v>
      </c>
      <c r="H227" s="310">
        <v>262</v>
      </c>
      <c r="I227" s="310">
        <v>262</v>
      </c>
      <c r="J227" s="310">
        <v>259</v>
      </c>
      <c r="K227" s="310">
        <v>262</v>
      </c>
      <c r="L227" s="310">
        <v>262</v>
      </c>
      <c r="M227" s="310">
        <v>259</v>
      </c>
      <c r="N227" s="310">
        <v>258</v>
      </c>
      <c r="O227" s="467" t="s">
        <v>837</v>
      </c>
    </row>
    <row r="228" spans="1:15" ht="15.75">
      <c r="A228" s="284" t="s">
        <v>389</v>
      </c>
      <c r="B228" s="310">
        <v>271</v>
      </c>
      <c r="C228" s="310">
        <v>215</v>
      </c>
      <c r="D228" s="310">
        <v>53</v>
      </c>
      <c r="E228" s="310">
        <f>'[6]Atoll Final'!$P$16</f>
        <v>105</v>
      </c>
      <c r="F228" s="310">
        <f>'[6]Atoll Final'!$P$16</f>
        <v>105</v>
      </c>
      <c r="G228" s="310">
        <v>53</v>
      </c>
      <c r="H228" s="310">
        <v>213</v>
      </c>
      <c r="I228" s="310">
        <v>213</v>
      </c>
      <c r="J228" s="310">
        <v>215</v>
      </c>
      <c r="K228" s="310">
        <v>213</v>
      </c>
      <c r="L228" s="310">
        <v>213</v>
      </c>
      <c r="M228" s="310">
        <v>215</v>
      </c>
      <c r="N228" s="310">
        <v>214</v>
      </c>
      <c r="O228" s="467" t="s">
        <v>838</v>
      </c>
    </row>
    <row r="229" spans="1:15" ht="15.75">
      <c r="A229" s="284" t="s">
        <v>391</v>
      </c>
      <c r="B229" s="310">
        <v>363</v>
      </c>
      <c r="C229" s="310">
        <v>356</v>
      </c>
      <c r="D229" s="310">
        <v>300</v>
      </c>
      <c r="E229" s="310">
        <f>'[6]Atoll Final'!$P$19</f>
        <v>204</v>
      </c>
      <c r="F229" s="310">
        <f>'[6]Atoll Final'!$P$19</f>
        <v>204</v>
      </c>
      <c r="G229" s="310">
        <v>300</v>
      </c>
      <c r="H229" s="310">
        <v>364</v>
      </c>
      <c r="I229" s="310">
        <v>364</v>
      </c>
      <c r="J229" s="310">
        <v>363</v>
      </c>
      <c r="K229" s="310">
        <v>364</v>
      </c>
      <c r="L229" s="310">
        <v>364</v>
      </c>
      <c r="M229" s="310">
        <v>363</v>
      </c>
      <c r="N229" s="310">
        <v>361</v>
      </c>
      <c r="O229" s="467" t="s">
        <v>839</v>
      </c>
    </row>
    <row r="230" spans="1:15" ht="15.75">
      <c r="A230" s="284" t="s">
        <v>393</v>
      </c>
      <c r="B230" s="310">
        <v>196</v>
      </c>
      <c r="C230" s="310">
        <v>196</v>
      </c>
      <c r="D230" s="310">
        <v>72</v>
      </c>
      <c r="E230" s="310">
        <f>'[6]Atoll Final'!$P$22</f>
        <v>129</v>
      </c>
      <c r="F230" s="310">
        <f>'[6]Atoll Final'!$P$22</f>
        <v>129</v>
      </c>
      <c r="G230" s="310">
        <v>72</v>
      </c>
      <c r="H230" s="310">
        <v>195</v>
      </c>
      <c r="I230" s="310">
        <v>195</v>
      </c>
      <c r="J230" s="310">
        <v>195</v>
      </c>
      <c r="K230" s="310">
        <v>195</v>
      </c>
      <c r="L230" s="310">
        <v>195</v>
      </c>
      <c r="M230" s="310">
        <v>195</v>
      </c>
      <c r="N230" s="310">
        <v>195</v>
      </c>
      <c r="O230" s="467" t="s">
        <v>840</v>
      </c>
    </row>
    <row r="231" spans="1:15" ht="15.75">
      <c r="A231" s="284" t="s">
        <v>395</v>
      </c>
      <c r="B231" s="310">
        <v>189</v>
      </c>
      <c r="C231" s="310">
        <v>141</v>
      </c>
      <c r="D231" s="310">
        <v>95</v>
      </c>
      <c r="E231" s="310">
        <f>'[6]Atoll Final'!$P$25</f>
        <v>98</v>
      </c>
      <c r="F231" s="310">
        <f>'[6]Atoll Final'!$P$25</f>
        <v>98</v>
      </c>
      <c r="G231" s="310">
        <v>95</v>
      </c>
      <c r="H231" s="310">
        <v>189</v>
      </c>
      <c r="I231" s="310">
        <v>190</v>
      </c>
      <c r="J231" s="310">
        <v>188</v>
      </c>
      <c r="K231" s="310">
        <v>189</v>
      </c>
      <c r="L231" s="310">
        <v>190</v>
      </c>
      <c r="M231" s="310">
        <v>188</v>
      </c>
      <c r="N231" s="310">
        <v>188</v>
      </c>
      <c r="O231" s="467" t="s">
        <v>841</v>
      </c>
    </row>
    <row r="232" spans="1:15" ht="15.75">
      <c r="A232" s="284" t="s">
        <v>396</v>
      </c>
      <c r="B232" s="310">
        <v>209</v>
      </c>
      <c r="C232" s="310">
        <v>246</v>
      </c>
      <c r="D232" s="310">
        <v>6</v>
      </c>
      <c r="E232" s="310">
        <f>'[6]Atoll Final'!$P$31</f>
        <v>41</v>
      </c>
      <c r="F232" s="310">
        <f>'[6]Atoll Final'!$P$31</f>
        <v>41</v>
      </c>
      <c r="G232" s="310">
        <v>6</v>
      </c>
      <c r="H232" s="310">
        <v>207</v>
      </c>
      <c r="I232" s="310">
        <v>206</v>
      </c>
      <c r="J232" s="310">
        <v>209</v>
      </c>
      <c r="K232" s="310">
        <v>207</v>
      </c>
      <c r="L232" s="310">
        <v>206</v>
      </c>
      <c r="M232" s="310">
        <v>209</v>
      </c>
      <c r="N232" s="310">
        <v>209</v>
      </c>
      <c r="O232" s="467" t="s">
        <v>842</v>
      </c>
    </row>
    <row r="233" spans="1:15" ht="15.75">
      <c r="A233" s="284" t="s">
        <v>398</v>
      </c>
      <c r="B233" s="310">
        <v>151</v>
      </c>
      <c r="C233" s="310">
        <v>144</v>
      </c>
      <c r="D233" s="310">
        <v>16</v>
      </c>
      <c r="E233" s="310">
        <f>'[6]Atoll Final'!$P$34</f>
        <v>61</v>
      </c>
      <c r="F233" s="310">
        <f>'[6]Atoll Final'!$P$34</f>
        <v>61</v>
      </c>
      <c r="G233" s="310">
        <v>16</v>
      </c>
      <c r="H233" s="310">
        <v>119</v>
      </c>
      <c r="I233" s="310">
        <v>122</v>
      </c>
      <c r="J233" s="310">
        <v>118</v>
      </c>
      <c r="K233" s="310">
        <v>119</v>
      </c>
      <c r="L233" s="310">
        <v>119</v>
      </c>
      <c r="M233" s="310">
        <v>122</v>
      </c>
      <c r="N233" s="310">
        <v>118</v>
      </c>
      <c r="O233" s="467" t="s">
        <v>843</v>
      </c>
    </row>
    <row r="234" spans="1:15" ht="15.75">
      <c r="A234" s="284" t="s">
        <v>400</v>
      </c>
      <c r="B234" s="310">
        <v>171</v>
      </c>
      <c r="C234" s="310">
        <v>179</v>
      </c>
      <c r="D234" s="310">
        <v>64</v>
      </c>
      <c r="E234" s="310">
        <f>'[6]Atoll Final'!$P$37</f>
        <v>101</v>
      </c>
      <c r="F234" s="310">
        <f>'[6]Atoll Final'!$P$37</f>
        <v>101</v>
      </c>
      <c r="G234" s="310">
        <v>64</v>
      </c>
      <c r="H234" s="310">
        <v>171</v>
      </c>
      <c r="I234" s="310">
        <v>172</v>
      </c>
      <c r="J234" s="310">
        <v>175</v>
      </c>
      <c r="K234" s="310">
        <v>171</v>
      </c>
      <c r="L234" s="310">
        <v>172</v>
      </c>
      <c r="M234" s="310">
        <v>175</v>
      </c>
      <c r="N234" s="310">
        <v>174</v>
      </c>
      <c r="O234" s="467" t="s">
        <v>844</v>
      </c>
    </row>
    <row r="235" spans="1:15" ht="15.75">
      <c r="A235" s="284" t="s">
        <v>402</v>
      </c>
      <c r="B235" s="310">
        <v>32</v>
      </c>
      <c r="C235" s="310">
        <v>20</v>
      </c>
      <c r="D235" s="310">
        <v>0</v>
      </c>
      <c r="E235" s="310">
        <f>'[6]Atoll Final'!$P$40</f>
        <v>9</v>
      </c>
      <c r="F235" s="310">
        <f>'[6]Atoll Final'!$P$40</f>
        <v>9</v>
      </c>
      <c r="G235" s="310">
        <v>0</v>
      </c>
      <c r="H235" s="310">
        <v>22</v>
      </c>
      <c r="I235" s="310">
        <v>21</v>
      </c>
      <c r="J235" s="310">
        <v>22</v>
      </c>
      <c r="K235" s="310">
        <v>22</v>
      </c>
      <c r="L235" s="310">
        <v>21</v>
      </c>
      <c r="M235" s="310">
        <v>21</v>
      </c>
      <c r="N235" s="310">
        <v>21</v>
      </c>
      <c r="O235" s="467" t="s">
        <v>845</v>
      </c>
    </row>
    <row r="236" spans="1:15" ht="15.75">
      <c r="A236" s="284" t="s">
        <v>404</v>
      </c>
      <c r="B236" s="310">
        <v>87</v>
      </c>
      <c r="C236" s="310">
        <v>70</v>
      </c>
      <c r="D236" s="310">
        <v>9</v>
      </c>
      <c r="E236" s="310">
        <f>'[6]Atoll Final'!$P$46</f>
        <v>43</v>
      </c>
      <c r="F236" s="310">
        <f>'[6]Atoll Final'!$P$46</f>
        <v>43</v>
      </c>
      <c r="G236" s="310">
        <v>9</v>
      </c>
      <c r="H236" s="310">
        <v>93</v>
      </c>
      <c r="I236" s="310">
        <v>93</v>
      </c>
      <c r="J236" s="310">
        <v>93</v>
      </c>
      <c r="K236" s="310">
        <v>93</v>
      </c>
      <c r="L236" s="310">
        <v>93</v>
      </c>
      <c r="M236" s="310">
        <v>93</v>
      </c>
      <c r="N236" s="310">
        <v>94</v>
      </c>
      <c r="O236" s="467" t="s">
        <v>846</v>
      </c>
    </row>
    <row r="237" spans="1:15" ht="15.75">
      <c r="A237" s="284" t="s">
        <v>406</v>
      </c>
      <c r="B237" s="310">
        <v>99</v>
      </c>
      <c r="C237" s="310">
        <v>89</v>
      </c>
      <c r="D237" s="310">
        <v>22</v>
      </c>
      <c r="E237" s="310">
        <f>'[6]Atoll Final'!$P$49</f>
        <v>67</v>
      </c>
      <c r="F237" s="310">
        <f>'[6]Atoll Final'!$P$49</f>
        <v>67</v>
      </c>
      <c r="G237" s="310">
        <v>22</v>
      </c>
      <c r="H237" s="310">
        <v>100</v>
      </c>
      <c r="I237" s="310">
        <v>100</v>
      </c>
      <c r="J237" s="310">
        <v>101</v>
      </c>
      <c r="K237" s="310">
        <v>100</v>
      </c>
      <c r="L237" s="310">
        <v>100</v>
      </c>
      <c r="M237" s="310">
        <v>101</v>
      </c>
      <c r="N237" s="310">
        <v>101</v>
      </c>
      <c r="O237" s="467" t="s">
        <v>847</v>
      </c>
    </row>
    <row r="238" spans="1:15" ht="15.75">
      <c r="A238" s="284" t="s">
        <v>408</v>
      </c>
      <c r="B238" s="310">
        <v>108</v>
      </c>
      <c r="C238" s="310">
        <v>117</v>
      </c>
      <c r="D238" s="310">
        <v>57</v>
      </c>
      <c r="E238" s="310">
        <f>'[6]Atoll Final'!$P$52</f>
        <v>51</v>
      </c>
      <c r="F238" s="310">
        <f>'[6]Atoll Final'!$P$52</f>
        <v>51</v>
      </c>
      <c r="G238" s="310">
        <v>57</v>
      </c>
      <c r="H238" s="310">
        <v>114</v>
      </c>
      <c r="I238" s="310">
        <v>114</v>
      </c>
      <c r="J238" s="310">
        <v>115</v>
      </c>
      <c r="K238" s="310">
        <v>114</v>
      </c>
      <c r="L238" s="310">
        <v>114</v>
      </c>
      <c r="M238" s="310">
        <v>115</v>
      </c>
      <c r="N238" s="310">
        <v>115</v>
      </c>
      <c r="O238" s="467" t="s">
        <v>848</v>
      </c>
    </row>
    <row r="239" spans="1:15" ht="15.75">
      <c r="A239" s="284" t="s">
        <v>409</v>
      </c>
      <c r="B239" s="310">
        <v>203</v>
      </c>
      <c r="C239" s="310">
        <v>176</v>
      </c>
      <c r="D239" s="310">
        <v>97</v>
      </c>
      <c r="E239" s="310">
        <f>'[6]Atoll Final'!$P$58</f>
        <v>125</v>
      </c>
      <c r="F239" s="310">
        <f>'[6]Atoll Final'!$P$58</f>
        <v>125</v>
      </c>
      <c r="G239" s="310">
        <v>97</v>
      </c>
      <c r="H239" s="310">
        <v>216</v>
      </c>
      <c r="I239" s="310">
        <v>216</v>
      </c>
      <c r="J239" s="310">
        <v>218</v>
      </c>
      <c r="K239" s="310">
        <v>216</v>
      </c>
      <c r="L239" s="310">
        <v>216</v>
      </c>
      <c r="M239" s="310">
        <v>216</v>
      </c>
      <c r="N239" s="310">
        <v>218</v>
      </c>
      <c r="O239" s="467" t="s">
        <v>849</v>
      </c>
    </row>
    <row r="240" spans="1:15" ht="15.75">
      <c r="A240" s="284" t="s">
        <v>411</v>
      </c>
      <c r="B240" s="310">
        <v>240</v>
      </c>
      <c r="C240" s="310">
        <v>205</v>
      </c>
      <c r="D240" s="310">
        <v>150</v>
      </c>
      <c r="E240" s="310">
        <f>'[6]Atoll Final'!$P$61</f>
        <v>80</v>
      </c>
      <c r="F240" s="310">
        <f>'[6]Atoll Final'!$P$61</f>
        <v>80</v>
      </c>
      <c r="G240" s="310">
        <v>148</v>
      </c>
      <c r="H240" s="310">
        <v>219</v>
      </c>
      <c r="I240" s="310">
        <v>219</v>
      </c>
      <c r="J240" s="310">
        <v>222</v>
      </c>
      <c r="K240" s="310">
        <v>219</v>
      </c>
      <c r="L240" s="310">
        <v>219</v>
      </c>
      <c r="M240" s="310">
        <v>222</v>
      </c>
      <c r="N240" s="310">
        <v>222</v>
      </c>
      <c r="O240" s="467" t="s">
        <v>850</v>
      </c>
    </row>
    <row r="241" spans="1:15" ht="15.75">
      <c r="A241" s="284" t="s">
        <v>413</v>
      </c>
      <c r="B241" s="310">
        <v>151</v>
      </c>
      <c r="C241" s="310">
        <v>109</v>
      </c>
      <c r="D241" s="310">
        <v>45</v>
      </c>
      <c r="E241" s="310">
        <f>'[6]Atoll Final'!$P$67</f>
        <v>75</v>
      </c>
      <c r="F241" s="310">
        <f>'[6]Atoll Final'!$P$67</f>
        <v>75</v>
      </c>
      <c r="G241" s="310">
        <v>45</v>
      </c>
      <c r="H241" s="310">
        <v>171</v>
      </c>
      <c r="I241" s="310">
        <v>160</v>
      </c>
      <c r="J241" s="310">
        <v>159</v>
      </c>
      <c r="K241" s="310">
        <v>170</v>
      </c>
      <c r="L241" s="310">
        <v>162</v>
      </c>
      <c r="M241" s="310">
        <v>158</v>
      </c>
      <c r="N241" s="310">
        <v>158</v>
      </c>
      <c r="O241" s="467" t="s">
        <v>851</v>
      </c>
    </row>
    <row r="242" spans="1:15" ht="15.75">
      <c r="A242" s="284" t="s">
        <v>415</v>
      </c>
      <c r="B242" s="310">
        <v>197</v>
      </c>
      <c r="C242" s="310">
        <v>243</v>
      </c>
      <c r="D242" s="310">
        <v>197</v>
      </c>
      <c r="E242" s="310">
        <f>'[6]Atoll Final'!$P$70</f>
        <v>124</v>
      </c>
      <c r="F242" s="310">
        <f>'[6]Atoll Final'!$P$70</f>
        <v>124</v>
      </c>
      <c r="G242" s="310">
        <v>197</v>
      </c>
      <c r="H242" s="310">
        <v>211</v>
      </c>
      <c r="I242" s="310">
        <v>213</v>
      </c>
      <c r="J242" s="310">
        <v>212</v>
      </c>
      <c r="K242" s="310">
        <v>212</v>
      </c>
      <c r="L242" s="310">
        <v>213</v>
      </c>
      <c r="M242" s="310">
        <v>214</v>
      </c>
      <c r="N242" s="310">
        <v>212</v>
      </c>
      <c r="O242" s="467" t="s">
        <v>852</v>
      </c>
    </row>
    <row r="243" spans="1:15" ht="15.75">
      <c r="A243" s="284" t="s">
        <v>417</v>
      </c>
      <c r="B243" s="310">
        <v>148</v>
      </c>
      <c r="C243" s="310">
        <v>137</v>
      </c>
      <c r="D243" s="310">
        <v>147</v>
      </c>
      <c r="E243" s="310">
        <f>'[6]Atoll Final'!$P$76</f>
        <v>105</v>
      </c>
      <c r="F243" s="310">
        <f>'[6]Atoll Final'!$P$76</f>
        <v>105</v>
      </c>
      <c r="G243" s="310">
        <v>147</v>
      </c>
      <c r="H243" s="310">
        <v>157</v>
      </c>
      <c r="I243" s="310">
        <v>155</v>
      </c>
      <c r="J243" s="310">
        <v>156</v>
      </c>
      <c r="K243" s="310">
        <v>157</v>
      </c>
      <c r="L243" s="310">
        <v>155</v>
      </c>
      <c r="M243" s="310">
        <v>156</v>
      </c>
      <c r="N243" s="310">
        <v>156</v>
      </c>
      <c r="O243" s="467" t="s">
        <v>853</v>
      </c>
    </row>
    <row r="244" spans="1:15" ht="15.75">
      <c r="A244" s="284" t="s">
        <v>418</v>
      </c>
      <c r="B244" s="310">
        <v>361</v>
      </c>
      <c r="C244" s="310">
        <v>316</v>
      </c>
      <c r="D244" s="310">
        <v>281</v>
      </c>
      <c r="E244" s="310">
        <f>'[6]Atoll Final'!$P$79</f>
        <v>148</v>
      </c>
      <c r="F244" s="310">
        <f>'[6]Atoll Final'!$P$79</f>
        <v>148</v>
      </c>
      <c r="G244" s="310">
        <v>280</v>
      </c>
      <c r="H244" s="310">
        <v>367</v>
      </c>
      <c r="I244" s="310">
        <v>368</v>
      </c>
      <c r="J244" s="310">
        <v>369</v>
      </c>
      <c r="K244" s="310">
        <v>367</v>
      </c>
      <c r="L244" s="310">
        <v>368</v>
      </c>
      <c r="M244" s="310">
        <v>369</v>
      </c>
      <c r="N244" s="310">
        <v>369</v>
      </c>
      <c r="O244" s="468" t="s">
        <v>854</v>
      </c>
    </row>
    <row r="245" spans="1:15" ht="15">
      <c r="A245" s="279" t="s">
        <v>420</v>
      </c>
      <c r="B245" s="283">
        <f>B224+B223</f>
        <v>6495</v>
      </c>
      <c r="C245" s="283">
        <f>C224+C223</f>
        <v>6209</v>
      </c>
      <c r="D245" s="283">
        <f>D224+D223</f>
        <v>6483</v>
      </c>
      <c r="E245" s="283">
        <f>E223+E224</f>
        <v>4569.3333333333339</v>
      </c>
      <c r="F245" s="283">
        <f>F224+F223</f>
        <v>4569.3333333333339</v>
      </c>
      <c r="G245" s="283">
        <f t="shared" ref="G245:N245" si="47">G224+G223</f>
        <v>6536</v>
      </c>
      <c r="H245" s="283">
        <f t="shared" si="47"/>
        <v>6583</v>
      </c>
      <c r="I245" s="283">
        <f t="shared" si="47"/>
        <v>6548</v>
      </c>
      <c r="J245" s="283">
        <f t="shared" si="47"/>
        <v>6532</v>
      </c>
      <c r="K245" s="283">
        <f t="shared" si="47"/>
        <v>6574</v>
      </c>
      <c r="L245" s="283">
        <f t="shared" si="47"/>
        <v>6557</v>
      </c>
      <c r="M245" s="283">
        <f t="shared" si="47"/>
        <v>6535</v>
      </c>
      <c r="N245" s="283">
        <f t="shared" si="47"/>
        <v>6524</v>
      </c>
      <c r="O245" s="281" t="s">
        <v>421</v>
      </c>
    </row>
    <row r="246" spans="1:15" ht="15">
      <c r="A246" s="279" t="s">
        <v>422</v>
      </c>
      <c r="B246" s="283">
        <f>'[6]Atoll Final'!$K$89</f>
        <v>6504</v>
      </c>
      <c r="C246" s="283">
        <f>'[6]Atoll Final'!$M$89</f>
        <v>6228</v>
      </c>
      <c r="D246" s="283">
        <v>6508</v>
      </c>
      <c r="E246" s="283">
        <v>4570</v>
      </c>
      <c r="F246" s="283">
        <v>4569.5833333333339</v>
      </c>
      <c r="G246" s="283">
        <f>'[6]Atoll Final'!$C$89</f>
        <v>6508</v>
      </c>
      <c r="H246" s="283">
        <v>6609</v>
      </c>
      <c r="I246" s="283">
        <v>6609</v>
      </c>
      <c r="J246" s="283">
        <v>6609</v>
      </c>
      <c r="K246" s="283">
        <v>6609</v>
      </c>
      <c r="L246" s="283">
        <v>6609</v>
      </c>
      <c r="M246" s="283">
        <v>6609</v>
      </c>
      <c r="N246" s="283">
        <v>6609</v>
      </c>
      <c r="O246" s="281" t="s">
        <v>423</v>
      </c>
    </row>
    <row r="247" spans="1:15" ht="15">
      <c r="A247" s="285" t="s">
        <v>424</v>
      </c>
      <c r="B247" s="286">
        <f>B245/B246*100</f>
        <v>99.861623616236159</v>
      </c>
      <c r="C247" s="286">
        <f t="shared" ref="C247" si="48">C245/C246*100</f>
        <v>99.694926140012839</v>
      </c>
      <c r="D247" s="286">
        <f>D245/D246*100</f>
        <v>99.6158574062692</v>
      </c>
      <c r="E247" s="287">
        <f>E245/E246*100</f>
        <v>99.98541210795041</v>
      </c>
      <c r="F247" s="287">
        <f>F245/F246*100</f>
        <v>99.994529041670461</v>
      </c>
      <c r="G247" s="287">
        <f t="shared" ref="G247:J247" si="49">G245/G246*100</f>
        <v>100.43023970497849</v>
      </c>
      <c r="H247" s="286">
        <f t="shared" si="49"/>
        <v>99.606597064608877</v>
      </c>
      <c r="I247" s="286">
        <f t="shared" si="49"/>
        <v>99.077016190043878</v>
      </c>
      <c r="J247" s="288">
        <f t="shared" si="49"/>
        <v>98.834922075957039</v>
      </c>
      <c r="K247" s="286">
        <f>K245/K246*100</f>
        <v>99.470419125435015</v>
      </c>
      <c r="L247" s="286">
        <f>L245/L246*100</f>
        <v>99.213194129217726</v>
      </c>
      <c r="M247" s="286">
        <f>M245/M246*100</f>
        <v>98.880314722348317</v>
      </c>
      <c r="N247" s="288">
        <f>N245/N246*100</f>
        <v>98.713875018913598</v>
      </c>
      <c r="O247" s="289" t="s">
        <v>425</v>
      </c>
    </row>
    <row r="248" spans="1:15" ht="17.25">
      <c r="A248" s="290" t="s">
        <v>426</v>
      </c>
      <c r="B248" s="291"/>
      <c r="C248" s="291"/>
      <c r="D248" s="291"/>
      <c r="E248" s="292"/>
      <c r="F248" s="290" t="s">
        <v>427</v>
      </c>
      <c r="G248" s="293"/>
      <c r="H248" s="294"/>
      <c r="I248" s="294"/>
      <c r="J248" s="294"/>
      <c r="K248" s="293"/>
      <c r="L248" s="293"/>
      <c r="M248" s="295"/>
      <c r="N248" s="293"/>
      <c r="O248" s="296" t="s">
        <v>428</v>
      </c>
    </row>
    <row r="249" spans="1:15" ht="17.25">
      <c r="A249" s="297" t="s">
        <v>429</v>
      </c>
      <c r="B249" s="291"/>
      <c r="C249" s="291"/>
      <c r="D249" s="291"/>
      <c r="E249" s="292"/>
      <c r="F249" s="290" t="s">
        <v>430</v>
      </c>
      <c r="G249" s="293"/>
      <c r="H249" s="298"/>
      <c r="I249" s="298"/>
      <c r="J249" s="298"/>
      <c r="K249" s="293"/>
      <c r="L249" s="293"/>
      <c r="M249" s="295"/>
      <c r="N249" s="293"/>
      <c r="O249" s="299" t="s">
        <v>431</v>
      </c>
    </row>
    <row r="250" spans="1:15">
      <c r="A250" s="300" t="s">
        <v>432</v>
      </c>
      <c r="B250" s="301"/>
      <c r="C250" s="301"/>
      <c r="D250" s="301"/>
      <c r="E250" s="301"/>
      <c r="F250" s="301"/>
      <c r="G250" s="302"/>
      <c r="H250" s="294"/>
      <c r="I250" s="294"/>
      <c r="J250" s="294"/>
      <c r="K250" s="302"/>
      <c r="L250" s="302"/>
      <c r="M250" s="302"/>
      <c r="N250" s="299"/>
      <c r="O250" s="188" t="s">
        <v>433</v>
      </c>
    </row>
    <row r="251" spans="1:15" ht="17.25">
      <c r="A251" s="300" t="s">
        <v>434</v>
      </c>
      <c r="B251" s="301"/>
      <c r="C251" s="301"/>
      <c r="D251" s="301"/>
      <c r="E251" s="301"/>
      <c r="F251" s="301"/>
      <c r="G251" s="300"/>
      <c r="H251" s="294"/>
      <c r="I251" s="294"/>
      <c r="J251" s="294"/>
      <c r="K251" s="302"/>
      <c r="L251" s="302"/>
      <c r="M251" s="302"/>
      <c r="N251" s="299"/>
      <c r="O251" s="303"/>
    </row>
    <row r="252" spans="1:15" ht="12.75">
      <c r="B252" s="249"/>
      <c r="C252" s="249"/>
      <c r="D252" s="249"/>
      <c r="E252" s="249"/>
      <c r="F252" s="249"/>
      <c r="G252" s="249"/>
      <c r="H252" s="249"/>
      <c r="I252" s="249"/>
      <c r="J252" s="249"/>
      <c r="K252" s="249"/>
      <c r="L252" s="249"/>
      <c r="M252" s="249"/>
      <c r="N252" s="249"/>
      <c r="O252" s="249"/>
    </row>
    <row r="253" spans="1:15" ht="12.75">
      <c r="B253" s="249"/>
      <c r="C253" s="249"/>
      <c r="D253" s="249"/>
      <c r="E253" s="249"/>
      <c r="F253" s="249"/>
      <c r="G253" s="249"/>
      <c r="H253" s="249"/>
      <c r="I253" s="249"/>
      <c r="J253" s="249"/>
      <c r="K253" s="249"/>
      <c r="L253" s="249"/>
      <c r="M253" s="249"/>
      <c r="N253" s="249"/>
      <c r="O253" s="249"/>
    </row>
    <row r="254" spans="1:15" ht="12.75">
      <c r="B254" s="249"/>
      <c r="C254" s="249"/>
      <c r="D254" s="249"/>
      <c r="E254" s="249"/>
      <c r="F254" s="249"/>
      <c r="G254" s="249"/>
      <c r="H254" s="249"/>
      <c r="I254" s="249"/>
      <c r="J254" s="249"/>
      <c r="K254" s="249"/>
      <c r="L254" s="249"/>
      <c r="M254" s="249"/>
      <c r="N254" s="249"/>
      <c r="O254" s="249"/>
    </row>
    <row r="255" spans="1:15" ht="12.75">
      <c r="B255" s="249"/>
      <c r="C255" s="249"/>
      <c r="D255" s="249"/>
      <c r="E255" s="249"/>
      <c r="F255" s="249"/>
      <c r="G255" s="249"/>
      <c r="H255" s="249"/>
      <c r="I255" s="249"/>
      <c r="J255" s="249"/>
      <c r="K255" s="249"/>
      <c r="L255" s="249"/>
      <c r="M255" s="249"/>
      <c r="N255" s="249"/>
      <c r="O255" s="249"/>
    </row>
    <row r="256" spans="1:15" ht="12.75">
      <c r="B256" s="249"/>
      <c r="C256" s="249"/>
      <c r="D256" s="249"/>
      <c r="E256" s="249"/>
      <c r="F256" s="249"/>
      <c r="G256" s="249"/>
      <c r="H256" s="249"/>
      <c r="I256" s="249"/>
      <c r="J256" s="249"/>
      <c r="K256" s="249"/>
      <c r="L256" s="249"/>
      <c r="M256" s="249"/>
      <c r="N256" s="249"/>
      <c r="O256" s="249"/>
    </row>
    <row r="257" s="249" customFormat="1" ht="12.75"/>
    <row r="258" s="249" customFormat="1" ht="12.75"/>
    <row r="259" s="249" customFormat="1" ht="12.75"/>
    <row r="260" s="249" customFormat="1" ht="12.75"/>
    <row r="261" s="249" customFormat="1" ht="12.75"/>
  </sheetData>
  <mergeCells count="67">
    <mergeCell ref="K219:M219"/>
    <mergeCell ref="K220:M220"/>
    <mergeCell ref="A104:O104"/>
    <mergeCell ref="A105:O105"/>
    <mergeCell ref="E106:F106"/>
    <mergeCell ref="K106:M106"/>
    <mergeCell ref="E107:F107"/>
    <mergeCell ref="K107:M107"/>
    <mergeCell ref="E108:F108"/>
    <mergeCell ref="K108:M108"/>
    <mergeCell ref="R110:X111"/>
    <mergeCell ref="A215:O215"/>
    <mergeCell ref="A216:O216"/>
    <mergeCell ref="E217:F217"/>
    <mergeCell ref="G217:G218"/>
    <mergeCell ref="H217:J218"/>
    <mergeCell ref="K217:M217"/>
    <mergeCell ref="O217:O221"/>
    <mergeCell ref="N219:N220"/>
    <mergeCell ref="E220:F220"/>
    <mergeCell ref="E218:F218"/>
    <mergeCell ref="K218:M218"/>
    <mergeCell ref="D219:D220"/>
    <mergeCell ref="E219:F219"/>
    <mergeCell ref="G219:G220"/>
    <mergeCell ref="H219:J220"/>
    <mergeCell ref="A2:O2"/>
    <mergeCell ref="A3:O3"/>
    <mergeCell ref="A53:O53"/>
    <mergeCell ref="A54:O54"/>
    <mergeCell ref="K6:M6"/>
    <mergeCell ref="E7:F7"/>
    <mergeCell ref="K7:M7"/>
    <mergeCell ref="R165:X166"/>
    <mergeCell ref="E6:F6"/>
    <mergeCell ref="E4:F4"/>
    <mergeCell ref="E5:F5"/>
    <mergeCell ref="H6:J6"/>
    <mergeCell ref="H4:J4"/>
    <mergeCell ref="K4:M4"/>
    <mergeCell ref="K5:M5"/>
    <mergeCell ref="E55:F55"/>
    <mergeCell ref="H55:J55"/>
    <mergeCell ref="K55:M55"/>
    <mergeCell ref="E56:F56"/>
    <mergeCell ref="K56:M56"/>
    <mergeCell ref="E57:F57"/>
    <mergeCell ref="A159:O159"/>
    <mergeCell ref="A160:O160"/>
    <mergeCell ref="E58:F58"/>
    <mergeCell ref="K58:M58"/>
    <mergeCell ref="H106:J106"/>
    <mergeCell ref="E164:F164"/>
    <mergeCell ref="K164:M164"/>
    <mergeCell ref="E161:F161"/>
    <mergeCell ref="K161:M161"/>
    <mergeCell ref="E162:F162"/>
    <mergeCell ref="K162:M162"/>
    <mergeCell ref="E163:F163"/>
    <mergeCell ref="K163:M163"/>
    <mergeCell ref="E109:F109"/>
    <mergeCell ref="K109:M109"/>
    <mergeCell ref="H108:J108"/>
    <mergeCell ref="H161:J161"/>
    <mergeCell ref="H163:J163"/>
    <mergeCell ref="H57:J57"/>
    <mergeCell ref="K57:M5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82"/>
  <sheetViews>
    <sheetView zoomScaleNormal="100" workbookViewId="0">
      <selection activeCell="H17" sqref="H17"/>
    </sheetView>
  </sheetViews>
  <sheetFormatPr defaultRowHeight="15"/>
  <cols>
    <col min="1" max="1" width="26.42578125" style="1044" customWidth="1"/>
    <col min="2" max="2" width="12.5703125" style="894" customWidth="1"/>
    <col min="3" max="3" width="13.140625" style="894" customWidth="1"/>
    <col min="4" max="4" width="10.42578125" style="894" customWidth="1"/>
    <col min="5" max="5" width="12.5703125" style="894" customWidth="1"/>
    <col min="6" max="6" width="13.140625" style="894" customWidth="1"/>
    <col min="7" max="7" width="10.42578125" style="894" customWidth="1"/>
    <col min="8" max="8" width="12.5703125" style="894" customWidth="1"/>
    <col min="9" max="9" width="13.140625" style="894" customWidth="1"/>
    <col min="10" max="10" width="10.42578125" style="894" customWidth="1"/>
    <col min="11" max="11" width="12.5703125" style="894" customWidth="1"/>
    <col min="12" max="12" width="13.140625" style="894" customWidth="1"/>
    <col min="13" max="13" width="9.140625" style="894" customWidth="1"/>
    <col min="14" max="204" width="9.140625" style="1044"/>
    <col min="205" max="205" width="31" style="1044" customWidth="1"/>
    <col min="206" max="211" width="9.140625" style="1044"/>
    <col min="212" max="212" width="3.5703125" style="1044" customWidth="1"/>
    <col min="213" max="214" width="9.140625" style="1044"/>
    <col min="215" max="215" width="0" style="1044" hidden="1" customWidth="1"/>
    <col min="216" max="460" width="9.140625" style="1044"/>
    <col min="461" max="461" width="31" style="1044" customWidth="1"/>
    <col min="462" max="467" width="9.140625" style="1044"/>
    <col min="468" max="468" width="3.5703125" style="1044" customWidth="1"/>
    <col min="469" max="470" width="9.140625" style="1044"/>
    <col min="471" max="471" width="0" style="1044" hidden="1" customWidth="1"/>
    <col min="472" max="716" width="9.140625" style="1044"/>
    <col min="717" max="717" width="31" style="1044" customWidth="1"/>
    <col min="718" max="723" width="9.140625" style="1044"/>
    <col min="724" max="724" width="3.5703125" style="1044" customWidth="1"/>
    <col min="725" max="726" width="9.140625" style="1044"/>
    <col min="727" max="727" width="0" style="1044" hidden="1" customWidth="1"/>
    <col min="728" max="972" width="9.140625" style="1044"/>
    <col min="973" max="973" width="31" style="1044" customWidth="1"/>
    <col min="974" max="979" width="9.140625" style="1044"/>
    <col min="980" max="980" width="3.5703125" style="1044" customWidth="1"/>
    <col min="981" max="982" width="9.140625" style="1044"/>
    <col min="983" max="983" width="0" style="1044" hidden="1" customWidth="1"/>
    <col min="984" max="1228" width="9.140625" style="1044"/>
    <col min="1229" max="1229" width="31" style="1044" customWidth="1"/>
    <col min="1230" max="1235" width="9.140625" style="1044"/>
    <col min="1236" max="1236" width="3.5703125" style="1044" customWidth="1"/>
    <col min="1237" max="1238" width="9.140625" style="1044"/>
    <col min="1239" max="1239" width="0" style="1044" hidden="1" customWidth="1"/>
    <col min="1240" max="1484" width="9.140625" style="1044"/>
    <col min="1485" max="1485" width="31" style="1044" customWidth="1"/>
    <col min="1486" max="1491" width="9.140625" style="1044"/>
    <col min="1492" max="1492" width="3.5703125" style="1044" customWidth="1"/>
    <col min="1493" max="1494" width="9.140625" style="1044"/>
    <col min="1495" max="1495" width="0" style="1044" hidden="1" customWidth="1"/>
    <col min="1496" max="1740" width="9.140625" style="1044"/>
    <col min="1741" max="1741" width="31" style="1044" customWidth="1"/>
    <col min="1742" max="1747" width="9.140625" style="1044"/>
    <col min="1748" max="1748" width="3.5703125" style="1044" customWidth="1"/>
    <col min="1749" max="1750" width="9.140625" style="1044"/>
    <col min="1751" max="1751" width="0" style="1044" hidden="1" customWidth="1"/>
    <col min="1752" max="1996" width="9.140625" style="1044"/>
    <col min="1997" max="1997" width="31" style="1044" customWidth="1"/>
    <col min="1998" max="2003" width="9.140625" style="1044"/>
    <col min="2004" max="2004" width="3.5703125" style="1044" customWidth="1"/>
    <col min="2005" max="2006" width="9.140625" style="1044"/>
    <col min="2007" max="2007" width="0" style="1044" hidden="1" customWidth="1"/>
    <col min="2008" max="2252" width="9.140625" style="1044"/>
    <col min="2253" max="2253" width="31" style="1044" customWidth="1"/>
    <col min="2254" max="2259" width="9.140625" style="1044"/>
    <col min="2260" max="2260" width="3.5703125" style="1044" customWidth="1"/>
    <col min="2261" max="2262" width="9.140625" style="1044"/>
    <col min="2263" max="2263" width="0" style="1044" hidden="1" customWidth="1"/>
    <col min="2264" max="2508" width="9.140625" style="1044"/>
    <col min="2509" max="2509" width="31" style="1044" customWidth="1"/>
    <col min="2510" max="2515" width="9.140625" style="1044"/>
    <col min="2516" max="2516" width="3.5703125" style="1044" customWidth="1"/>
    <col min="2517" max="2518" width="9.140625" style="1044"/>
    <col min="2519" max="2519" width="0" style="1044" hidden="1" customWidth="1"/>
    <col min="2520" max="2764" width="9.140625" style="1044"/>
    <col min="2765" max="2765" width="31" style="1044" customWidth="1"/>
    <col min="2766" max="2771" width="9.140625" style="1044"/>
    <col min="2772" max="2772" width="3.5703125" style="1044" customWidth="1"/>
    <col min="2773" max="2774" width="9.140625" style="1044"/>
    <col min="2775" max="2775" width="0" style="1044" hidden="1" customWidth="1"/>
    <col min="2776" max="3020" width="9.140625" style="1044"/>
    <col min="3021" max="3021" width="31" style="1044" customWidth="1"/>
    <col min="3022" max="3027" width="9.140625" style="1044"/>
    <col min="3028" max="3028" width="3.5703125" style="1044" customWidth="1"/>
    <col min="3029" max="3030" width="9.140625" style="1044"/>
    <col min="3031" max="3031" width="0" style="1044" hidden="1" customWidth="1"/>
    <col min="3032" max="3276" width="9.140625" style="1044"/>
    <col min="3277" max="3277" width="31" style="1044" customWidth="1"/>
    <col min="3278" max="3283" width="9.140625" style="1044"/>
    <col min="3284" max="3284" width="3.5703125" style="1044" customWidth="1"/>
    <col min="3285" max="3286" width="9.140625" style="1044"/>
    <col min="3287" max="3287" width="0" style="1044" hidden="1" customWidth="1"/>
    <col min="3288" max="3532" width="9.140625" style="1044"/>
    <col min="3533" max="3533" width="31" style="1044" customWidth="1"/>
    <col min="3534" max="3539" width="9.140625" style="1044"/>
    <col min="3540" max="3540" width="3.5703125" style="1044" customWidth="1"/>
    <col min="3541" max="3542" width="9.140625" style="1044"/>
    <col min="3543" max="3543" width="0" style="1044" hidden="1" customWidth="1"/>
    <col min="3544" max="3788" width="9.140625" style="1044"/>
    <col min="3789" max="3789" width="31" style="1044" customWidth="1"/>
    <col min="3790" max="3795" width="9.140625" style="1044"/>
    <col min="3796" max="3796" width="3.5703125" style="1044" customWidth="1"/>
    <col min="3797" max="3798" width="9.140625" style="1044"/>
    <col min="3799" max="3799" width="0" style="1044" hidden="1" customWidth="1"/>
    <col min="3800" max="4044" width="9.140625" style="1044"/>
    <col min="4045" max="4045" width="31" style="1044" customWidth="1"/>
    <col min="4046" max="4051" width="9.140625" style="1044"/>
    <col min="4052" max="4052" width="3.5703125" style="1044" customWidth="1"/>
    <col min="4053" max="4054" width="9.140625" style="1044"/>
    <col min="4055" max="4055" width="0" style="1044" hidden="1" customWidth="1"/>
    <col min="4056" max="4300" width="9.140625" style="1044"/>
    <col min="4301" max="4301" width="31" style="1044" customWidth="1"/>
    <col min="4302" max="4307" width="9.140625" style="1044"/>
    <col min="4308" max="4308" width="3.5703125" style="1044" customWidth="1"/>
    <col min="4309" max="4310" width="9.140625" style="1044"/>
    <col min="4311" max="4311" width="0" style="1044" hidden="1" customWidth="1"/>
    <col min="4312" max="4556" width="9.140625" style="1044"/>
    <col min="4557" max="4557" width="31" style="1044" customWidth="1"/>
    <col min="4558" max="4563" width="9.140625" style="1044"/>
    <col min="4564" max="4564" width="3.5703125" style="1044" customWidth="1"/>
    <col min="4565" max="4566" width="9.140625" style="1044"/>
    <col min="4567" max="4567" width="0" style="1044" hidden="1" customWidth="1"/>
    <col min="4568" max="4812" width="9.140625" style="1044"/>
    <col min="4813" max="4813" width="31" style="1044" customWidth="1"/>
    <col min="4814" max="4819" width="9.140625" style="1044"/>
    <col min="4820" max="4820" width="3.5703125" style="1044" customWidth="1"/>
    <col min="4821" max="4822" width="9.140625" style="1044"/>
    <col min="4823" max="4823" width="0" style="1044" hidden="1" customWidth="1"/>
    <col min="4824" max="5068" width="9.140625" style="1044"/>
    <col min="5069" max="5069" width="31" style="1044" customWidth="1"/>
    <col min="5070" max="5075" width="9.140625" style="1044"/>
    <col min="5076" max="5076" width="3.5703125" style="1044" customWidth="1"/>
    <col min="5077" max="5078" width="9.140625" style="1044"/>
    <col min="5079" max="5079" width="0" style="1044" hidden="1" customWidth="1"/>
    <col min="5080" max="5324" width="9.140625" style="1044"/>
    <col min="5325" max="5325" width="31" style="1044" customWidth="1"/>
    <col min="5326" max="5331" width="9.140625" style="1044"/>
    <col min="5332" max="5332" width="3.5703125" style="1044" customWidth="1"/>
    <col min="5333" max="5334" width="9.140625" style="1044"/>
    <col min="5335" max="5335" width="0" style="1044" hidden="1" customWidth="1"/>
    <col min="5336" max="5580" width="9.140625" style="1044"/>
    <col min="5581" max="5581" width="31" style="1044" customWidth="1"/>
    <col min="5582" max="5587" width="9.140625" style="1044"/>
    <col min="5588" max="5588" width="3.5703125" style="1044" customWidth="1"/>
    <col min="5589" max="5590" width="9.140625" style="1044"/>
    <col min="5591" max="5591" width="0" style="1044" hidden="1" customWidth="1"/>
    <col min="5592" max="5836" width="9.140625" style="1044"/>
    <col min="5837" max="5837" width="31" style="1044" customWidth="1"/>
    <col min="5838" max="5843" width="9.140625" style="1044"/>
    <col min="5844" max="5844" width="3.5703125" style="1044" customWidth="1"/>
    <col min="5845" max="5846" width="9.140625" style="1044"/>
    <col min="5847" max="5847" width="0" style="1044" hidden="1" customWidth="1"/>
    <col min="5848" max="6092" width="9.140625" style="1044"/>
    <col min="6093" max="6093" width="31" style="1044" customWidth="1"/>
    <col min="6094" max="6099" width="9.140625" style="1044"/>
    <col min="6100" max="6100" width="3.5703125" style="1044" customWidth="1"/>
    <col min="6101" max="6102" width="9.140625" style="1044"/>
    <col min="6103" max="6103" width="0" style="1044" hidden="1" customWidth="1"/>
    <col min="6104" max="6348" width="9.140625" style="1044"/>
    <col min="6349" max="6349" width="31" style="1044" customWidth="1"/>
    <col min="6350" max="6355" width="9.140625" style="1044"/>
    <col min="6356" max="6356" width="3.5703125" style="1044" customWidth="1"/>
    <col min="6357" max="6358" width="9.140625" style="1044"/>
    <col min="6359" max="6359" width="0" style="1044" hidden="1" customWidth="1"/>
    <col min="6360" max="6604" width="9.140625" style="1044"/>
    <col min="6605" max="6605" width="31" style="1044" customWidth="1"/>
    <col min="6606" max="6611" width="9.140625" style="1044"/>
    <col min="6612" max="6612" width="3.5703125" style="1044" customWidth="1"/>
    <col min="6613" max="6614" width="9.140625" style="1044"/>
    <col min="6615" max="6615" width="0" style="1044" hidden="1" customWidth="1"/>
    <col min="6616" max="6860" width="9.140625" style="1044"/>
    <col min="6861" max="6861" width="31" style="1044" customWidth="1"/>
    <col min="6862" max="6867" width="9.140625" style="1044"/>
    <col min="6868" max="6868" width="3.5703125" style="1044" customWidth="1"/>
    <col min="6869" max="6870" width="9.140625" style="1044"/>
    <col min="6871" max="6871" width="0" style="1044" hidden="1" customWidth="1"/>
    <col min="6872" max="7116" width="9.140625" style="1044"/>
    <col min="7117" max="7117" width="31" style="1044" customWidth="1"/>
    <col min="7118" max="7123" width="9.140625" style="1044"/>
    <col min="7124" max="7124" width="3.5703125" style="1044" customWidth="1"/>
    <col min="7125" max="7126" width="9.140625" style="1044"/>
    <col min="7127" max="7127" width="0" style="1044" hidden="1" customWidth="1"/>
    <col min="7128" max="7372" width="9.140625" style="1044"/>
    <col min="7373" max="7373" width="31" style="1044" customWidth="1"/>
    <col min="7374" max="7379" width="9.140625" style="1044"/>
    <col min="7380" max="7380" width="3.5703125" style="1044" customWidth="1"/>
    <col min="7381" max="7382" width="9.140625" style="1044"/>
    <col min="7383" max="7383" width="0" style="1044" hidden="1" customWidth="1"/>
    <col min="7384" max="7628" width="9.140625" style="1044"/>
    <col min="7629" max="7629" width="31" style="1044" customWidth="1"/>
    <col min="7630" max="7635" width="9.140625" style="1044"/>
    <col min="7636" max="7636" width="3.5703125" style="1044" customWidth="1"/>
    <col min="7637" max="7638" width="9.140625" style="1044"/>
    <col min="7639" max="7639" width="0" style="1044" hidden="1" customWidth="1"/>
    <col min="7640" max="7884" width="9.140625" style="1044"/>
    <col min="7885" max="7885" width="31" style="1044" customWidth="1"/>
    <col min="7886" max="7891" width="9.140625" style="1044"/>
    <col min="7892" max="7892" width="3.5703125" style="1044" customWidth="1"/>
    <col min="7893" max="7894" width="9.140625" style="1044"/>
    <col min="7895" max="7895" width="0" style="1044" hidden="1" customWidth="1"/>
    <col min="7896" max="8140" width="9.140625" style="1044"/>
    <col min="8141" max="8141" width="31" style="1044" customWidth="1"/>
    <col min="8142" max="8147" width="9.140625" style="1044"/>
    <col min="8148" max="8148" width="3.5703125" style="1044" customWidth="1"/>
    <col min="8149" max="8150" width="9.140625" style="1044"/>
    <col min="8151" max="8151" width="0" style="1044" hidden="1" customWidth="1"/>
    <col min="8152" max="8396" width="9.140625" style="1044"/>
    <col min="8397" max="8397" width="31" style="1044" customWidth="1"/>
    <col min="8398" max="8403" width="9.140625" style="1044"/>
    <col min="8404" max="8404" width="3.5703125" style="1044" customWidth="1"/>
    <col min="8405" max="8406" width="9.140625" style="1044"/>
    <col min="8407" max="8407" width="0" style="1044" hidden="1" customWidth="1"/>
    <col min="8408" max="8652" width="9.140625" style="1044"/>
    <col min="8653" max="8653" width="31" style="1044" customWidth="1"/>
    <col min="8654" max="8659" width="9.140625" style="1044"/>
    <col min="8660" max="8660" width="3.5703125" style="1044" customWidth="1"/>
    <col min="8661" max="8662" width="9.140625" style="1044"/>
    <col min="8663" max="8663" width="0" style="1044" hidden="1" customWidth="1"/>
    <col min="8664" max="8908" width="9.140625" style="1044"/>
    <col min="8909" max="8909" width="31" style="1044" customWidth="1"/>
    <col min="8910" max="8915" width="9.140625" style="1044"/>
    <col min="8916" max="8916" width="3.5703125" style="1044" customWidth="1"/>
    <col min="8917" max="8918" width="9.140625" style="1044"/>
    <col min="8919" max="8919" width="0" style="1044" hidden="1" customWidth="1"/>
    <col min="8920" max="9164" width="9.140625" style="1044"/>
    <col min="9165" max="9165" width="31" style="1044" customWidth="1"/>
    <col min="9166" max="9171" width="9.140625" style="1044"/>
    <col min="9172" max="9172" width="3.5703125" style="1044" customWidth="1"/>
    <col min="9173" max="9174" width="9.140625" style="1044"/>
    <col min="9175" max="9175" width="0" style="1044" hidden="1" customWidth="1"/>
    <col min="9176" max="9420" width="9.140625" style="1044"/>
    <col min="9421" max="9421" width="31" style="1044" customWidth="1"/>
    <col min="9422" max="9427" width="9.140625" style="1044"/>
    <col min="9428" max="9428" width="3.5703125" style="1044" customWidth="1"/>
    <col min="9429" max="9430" width="9.140625" style="1044"/>
    <col min="9431" max="9431" width="0" style="1044" hidden="1" customWidth="1"/>
    <col min="9432" max="9676" width="9.140625" style="1044"/>
    <col min="9677" max="9677" width="31" style="1044" customWidth="1"/>
    <col min="9678" max="9683" width="9.140625" style="1044"/>
    <col min="9684" max="9684" width="3.5703125" style="1044" customWidth="1"/>
    <col min="9685" max="9686" width="9.140625" style="1044"/>
    <col min="9687" max="9687" width="0" style="1044" hidden="1" customWidth="1"/>
    <col min="9688" max="9932" width="9.140625" style="1044"/>
    <col min="9933" max="9933" width="31" style="1044" customWidth="1"/>
    <col min="9934" max="9939" width="9.140625" style="1044"/>
    <col min="9940" max="9940" width="3.5703125" style="1044" customWidth="1"/>
    <col min="9941" max="9942" width="9.140625" style="1044"/>
    <col min="9943" max="9943" width="0" style="1044" hidden="1" customWidth="1"/>
    <col min="9944" max="10188" width="9.140625" style="1044"/>
    <col min="10189" max="10189" width="31" style="1044" customWidth="1"/>
    <col min="10190" max="10195" width="9.140625" style="1044"/>
    <col min="10196" max="10196" width="3.5703125" style="1044" customWidth="1"/>
    <col min="10197" max="10198" width="9.140625" style="1044"/>
    <col min="10199" max="10199" width="0" style="1044" hidden="1" customWidth="1"/>
    <col min="10200" max="10444" width="9.140625" style="1044"/>
    <col min="10445" max="10445" width="31" style="1044" customWidth="1"/>
    <col min="10446" max="10451" width="9.140625" style="1044"/>
    <col min="10452" max="10452" width="3.5703125" style="1044" customWidth="1"/>
    <col min="10453" max="10454" width="9.140625" style="1044"/>
    <col min="10455" max="10455" width="0" style="1044" hidden="1" customWidth="1"/>
    <col min="10456" max="10700" width="9.140625" style="1044"/>
    <col min="10701" max="10701" width="31" style="1044" customWidth="1"/>
    <col min="10702" max="10707" width="9.140625" style="1044"/>
    <col min="10708" max="10708" width="3.5703125" style="1044" customWidth="1"/>
    <col min="10709" max="10710" width="9.140625" style="1044"/>
    <col min="10711" max="10711" width="0" style="1044" hidden="1" customWidth="1"/>
    <col min="10712" max="10956" width="9.140625" style="1044"/>
    <col min="10957" max="10957" width="31" style="1044" customWidth="1"/>
    <col min="10958" max="10963" width="9.140625" style="1044"/>
    <col min="10964" max="10964" width="3.5703125" style="1044" customWidth="1"/>
    <col min="10965" max="10966" width="9.140625" style="1044"/>
    <col min="10967" max="10967" width="0" style="1044" hidden="1" customWidth="1"/>
    <col min="10968" max="11212" width="9.140625" style="1044"/>
    <col min="11213" max="11213" width="31" style="1044" customWidth="1"/>
    <col min="11214" max="11219" width="9.140625" style="1044"/>
    <col min="11220" max="11220" width="3.5703125" style="1044" customWidth="1"/>
    <col min="11221" max="11222" width="9.140625" style="1044"/>
    <col min="11223" max="11223" width="0" style="1044" hidden="1" customWidth="1"/>
    <col min="11224" max="11468" width="9.140625" style="1044"/>
    <col min="11469" max="11469" width="31" style="1044" customWidth="1"/>
    <col min="11470" max="11475" width="9.140625" style="1044"/>
    <col min="11476" max="11476" width="3.5703125" style="1044" customWidth="1"/>
    <col min="11477" max="11478" width="9.140625" style="1044"/>
    <col min="11479" max="11479" width="0" style="1044" hidden="1" customWidth="1"/>
    <col min="11480" max="11724" width="9.140625" style="1044"/>
    <col min="11725" max="11725" width="31" style="1044" customWidth="1"/>
    <col min="11726" max="11731" width="9.140625" style="1044"/>
    <col min="11732" max="11732" width="3.5703125" style="1044" customWidth="1"/>
    <col min="11733" max="11734" width="9.140625" style="1044"/>
    <col min="11735" max="11735" width="0" style="1044" hidden="1" customWidth="1"/>
    <col min="11736" max="11980" width="9.140625" style="1044"/>
    <col min="11981" max="11981" width="31" style="1044" customWidth="1"/>
    <col min="11982" max="11987" width="9.140625" style="1044"/>
    <col min="11988" max="11988" width="3.5703125" style="1044" customWidth="1"/>
    <col min="11989" max="11990" width="9.140625" style="1044"/>
    <col min="11991" max="11991" width="0" style="1044" hidden="1" customWidth="1"/>
    <col min="11992" max="12236" width="9.140625" style="1044"/>
    <col min="12237" max="12237" width="31" style="1044" customWidth="1"/>
    <col min="12238" max="12243" width="9.140625" style="1044"/>
    <col min="12244" max="12244" width="3.5703125" style="1044" customWidth="1"/>
    <col min="12245" max="12246" width="9.140625" style="1044"/>
    <col min="12247" max="12247" width="0" style="1044" hidden="1" customWidth="1"/>
    <col min="12248" max="12492" width="9.140625" style="1044"/>
    <col min="12493" max="12493" width="31" style="1044" customWidth="1"/>
    <col min="12494" max="12499" width="9.140625" style="1044"/>
    <col min="12500" max="12500" width="3.5703125" style="1044" customWidth="1"/>
    <col min="12501" max="12502" width="9.140625" style="1044"/>
    <col min="12503" max="12503" width="0" style="1044" hidden="1" customWidth="1"/>
    <col min="12504" max="12748" width="9.140625" style="1044"/>
    <col min="12749" max="12749" width="31" style="1044" customWidth="1"/>
    <col min="12750" max="12755" width="9.140625" style="1044"/>
    <col min="12756" max="12756" width="3.5703125" style="1044" customWidth="1"/>
    <col min="12757" max="12758" width="9.140625" style="1044"/>
    <col min="12759" max="12759" width="0" style="1044" hidden="1" customWidth="1"/>
    <col min="12760" max="13004" width="9.140625" style="1044"/>
    <col min="13005" max="13005" width="31" style="1044" customWidth="1"/>
    <col min="13006" max="13011" width="9.140625" style="1044"/>
    <col min="13012" max="13012" width="3.5703125" style="1044" customWidth="1"/>
    <col min="13013" max="13014" width="9.140625" style="1044"/>
    <col min="13015" max="13015" width="0" style="1044" hidden="1" customWidth="1"/>
    <col min="13016" max="13260" width="9.140625" style="1044"/>
    <col min="13261" max="13261" width="31" style="1044" customWidth="1"/>
    <col min="13262" max="13267" width="9.140625" style="1044"/>
    <col min="13268" max="13268" width="3.5703125" style="1044" customWidth="1"/>
    <col min="13269" max="13270" width="9.140625" style="1044"/>
    <col min="13271" max="13271" width="0" style="1044" hidden="1" customWidth="1"/>
    <col min="13272" max="13516" width="9.140625" style="1044"/>
    <col min="13517" max="13517" width="31" style="1044" customWidth="1"/>
    <col min="13518" max="13523" width="9.140625" style="1044"/>
    <col min="13524" max="13524" width="3.5703125" style="1044" customWidth="1"/>
    <col min="13525" max="13526" width="9.140625" style="1044"/>
    <col min="13527" max="13527" width="0" style="1044" hidden="1" customWidth="1"/>
    <col min="13528" max="13772" width="9.140625" style="1044"/>
    <col min="13773" max="13773" width="31" style="1044" customWidth="1"/>
    <col min="13774" max="13779" width="9.140625" style="1044"/>
    <col min="13780" max="13780" width="3.5703125" style="1044" customWidth="1"/>
    <col min="13781" max="13782" width="9.140625" style="1044"/>
    <col min="13783" max="13783" width="0" style="1044" hidden="1" customWidth="1"/>
    <col min="13784" max="14028" width="9.140625" style="1044"/>
    <col min="14029" max="14029" width="31" style="1044" customWidth="1"/>
    <col min="14030" max="14035" width="9.140625" style="1044"/>
    <col min="14036" max="14036" width="3.5703125" style="1044" customWidth="1"/>
    <col min="14037" max="14038" width="9.140625" style="1044"/>
    <col min="14039" max="14039" width="0" style="1044" hidden="1" customWidth="1"/>
    <col min="14040" max="14284" width="9.140625" style="1044"/>
    <col min="14285" max="14285" width="31" style="1044" customWidth="1"/>
    <col min="14286" max="14291" width="9.140625" style="1044"/>
    <col min="14292" max="14292" width="3.5703125" style="1044" customWidth="1"/>
    <col min="14293" max="14294" width="9.140625" style="1044"/>
    <col min="14295" max="14295" width="0" style="1044" hidden="1" customWidth="1"/>
    <col min="14296" max="14540" width="9.140625" style="1044"/>
    <col min="14541" max="14541" width="31" style="1044" customWidth="1"/>
    <col min="14542" max="14547" width="9.140625" style="1044"/>
    <col min="14548" max="14548" width="3.5703125" style="1044" customWidth="1"/>
    <col min="14549" max="14550" width="9.140625" style="1044"/>
    <col min="14551" max="14551" width="0" style="1044" hidden="1" customWidth="1"/>
    <col min="14552" max="14796" width="9.140625" style="1044"/>
    <col min="14797" max="14797" width="31" style="1044" customWidth="1"/>
    <col min="14798" max="14803" width="9.140625" style="1044"/>
    <col min="14804" max="14804" width="3.5703125" style="1044" customWidth="1"/>
    <col min="14805" max="14806" width="9.140625" style="1044"/>
    <col min="14807" max="14807" width="0" style="1044" hidden="1" customWidth="1"/>
    <col min="14808" max="15052" width="9.140625" style="1044"/>
    <col min="15053" max="15053" width="31" style="1044" customWidth="1"/>
    <col min="15054" max="15059" width="9.140625" style="1044"/>
    <col min="15060" max="15060" width="3.5703125" style="1044" customWidth="1"/>
    <col min="15061" max="15062" width="9.140625" style="1044"/>
    <col min="15063" max="15063" width="0" style="1044" hidden="1" customWidth="1"/>
    <col min="15064" max="15308" width="9.140625" style="1044"/>
    <col min="15309" max="15309" width="31" style="1044" customWidth="1"/>
    <col min="15310" max="15315" width="9.140625" style="1044"/>
    <col min="15316" max="15316" width="3.5703125" style="1044" customWidth="1"/>
    <col min="15317" max="15318" width="9.140625" style="1044"/>
    <col min="15319" max="15319" width="0" style="1044" hidden="1" customWidth="1"/>
    <col min="15320" max="15564" width="9.140625" style="1044"/>
    <col min="15565" max="15565" width="31" style="1044" customWidth="1"/>
    <col min="15566" max="15571" width="9.140625" style="1044"/>
    <col min="15572" max="15572" width="3.5703125" style="1044" customWidth="1"/>
    <col min="15573" max="15574" width="9.140625" style="1044"/>
    <col min="15575" max="15575" width="0" style="1044" hidden="1" customWidth="1"/>
    <col min="15576" max="15820" width="9.140625" style="1044"/>
    <col min="15821" max="15821" width="31" style="1044" customWidth="1"/>
    <col min="15822" max="15827" width="9.140625" style="1044"/>
    <col min="15828" max="15828" width="3.5703125" style="1044" customWidth="1"/>
    <col min="15829" max="15830" width="9.140625" style="1044"/>
    <col min="15831" max="15831" width="0" style="1044" hidden="1" customWidth="1"/>
    <col min="15832" max="16076" width="9.140625" style="1044"/>
    <col min="16077" max="16077" width="31" style="1044" customWidth="1"/>
    <col min="16078" max="16083" width="9.140625" style="1044"/>
    <col min="16084" max="16084" width="3.5703125" style="1044" customWidth="1"/>
    <col min="16085" max="16086" width="9.140625" style="1044"/>
    <col min="16087" max="16087" width="0" style="1044" hidden="1" customWidth="1"/>
    <col min="16088" max="16343" width="9.140625" style="1044"/>
    <col min="16344" max="16371" width="9.140625" style="1044" customWidth="1"/>
    <col min="16372" max="16384" width="9.140625" style="1044"/>
  </cols>
  <sheetData>
    <row r="1" spans="1:13" ht="18">
      <c r="A1" s="700" t="s">
        <v>969</v>
      </c>
      <c r="B1" s="701"/>
      <c r="C1" s="701"/>
      <c r="D1" s="701"/>
      <c r="E1" s="701"/>
      <c r="F1" s="701"/>
      <c r="G1" s="701"/>
      <c r="H1" s="701"/>
      <c r="I1" s="701"/>
      <c r="J1" s="701"/>
      <c r="K1" s="701"/>
      <c r="L1" s="701"/>
      <c r="M1" s="701"/>
    </row>
    <row r="2" spans="1:13" ht="15.75">
      <c r="A2" s="702" t="s">
        <v>968</v>
      </c>
      <c r="B2" s="702"/>
      <c r="C2" s="702"/>
      <c r="D2" s="702"/>
      <c r="E2" s="702"/>
      <c r="F2" s="702"/>
      <c r="G2" s="702"/>
      <c r="H2" s="702"/>
      <c r="I2" s="702"/>
      <c r="J2" s="702"/>
      <c r="K2" s="702"/>
      <c r="L2" s="702"/>
      <c r="M2" s="702"/>
    </row>
    <row r="3" spans="1:13">
      <c r="A3" s="41"/>
      <c r="B3" s="589"/>
      <c r="C3" s="589"/>
      <c r="D3" s="590"/>
      <c r="E3" s="590"/>
      <c r="F3" s="590"/>
      <c r="G3" s="590"/>
      <c r="H3" s="590"/>
      <c r="I3" s="590"/>
      <c r="J3" s="590"/>
      <c r="K3" s="590"/>
      <c r="L3" s="590"/>
    </row>
    <row r="4" spans="1:13" ht="26.25" customHeight="1">
      <c r="A4" s="703" t="s">
        <v>0</v>
      </c>
      <c r="B4" s="705" t="s">
        <v>930</v>
      </c>
      <c r="C4" s="705"/>
      <c r="D4" s="706"/>
      <c r="E4" s="707" t="s">
        <v>931</v>
      </c>
      <c r="F4" s="705"/>
      <c r="G4" s="706"/>
      <c r="H4" s="705" t="s">
        <v>932</v>
      </c>
      <c r="I4" s="705"/>
      <c r="J4" s="705"/>
      <c r="K4" s="707" t="s">
        <v>933</v>
      </c>
      <c r="L4" s="705"/>
      <c r="M4" s="705"/>
    </row>
    <row r="5" spans="1:13" ht="20.25" customHeight="1">
      <c r="A5" s="704"/>
      <c r="B5" s="585" t="s">
        <v>11</v>
      </c>
      <c r="C5" s="585" t="s">
        <v>21</v>
      </c>
      <c r="D5" s="586" t="s">
        <v>22</v>
      </c>
      <c r="E5" s="587" t="s">
        <v>11</v>
      </c>
      <c r="F5" s="585" t="s">
        <v>21</v>
      </c>
      <c r="G5" s="586" t="s">
        <v>22</v>
      </c>
      <c r="H5" s="585" t="s">
        <v>11</v>
      </c>
      <c r="I5" s="585" t="s">
        <v>21</v>
      </c>
      <c r="J5" s="585" t="s">
        <v>22</v>
      </c>
      <c r="K5" s="587" t="s">
        <v>11</v>
      </c>
      <c r="L5" s="585" t="s">
        <v>21</v>
      </c>
      <c r="M5" s="585" t="s">
        <v>22</v>
      </c>
    </row>
    <row r="6" spans="1:13" ht="23.25" customHeight="1">
      <c r="A6" s="42" t="s">
        <v>11</v>
      </c>
      <c r="B6" s="1056">
        <f>E6+H6+K6</f>
        <v>10824</v>
      </c>
      <c r="C6" s="1056">
        <f t="shared" ref="C6:D6" si="0">F6+I6+L6</f>
        <v>2918</v>
      </c>
      <c r="D6" s="1107">
        <f t="shared" si="0"/>
        <v>7906</v>
      </c>
      <c r="E6" s="1108">
        <f t="shared" ref="E6:E11" si="1">SUM(F6:G6)</f>
        <v>2557</v>
      </c>
      <c r="F6" s="1056">
        <f t="shared" ref="F6:G6" si="2">SUM(F7:F11)</f>
        <v>461</v>
      </c>
      <c r="G6" s="1107">
        <f t="shared" si="2"/>
        <v>2096</v>
      </c>
      <c r="H6" s="1056">
        <f t="shared" ref="H6:H11" si="3">SUM(I6:J6)</f>
        <v>6038</v>
      </c>
      <c r="I6" s="1056">
        <f t="shared" ref="I6" si="4">SUM(I7:I11)</f>
        <v>1488</v>
      </c>
      <c r="J6" s="1056">
        <f t="shared" ref="J6" si="5">SUM(J7:J11)</f>
        <v>4550</v>
      </c>
      <c r="K6" s="1108">
        <f t="shared" ref="K6:K11" si="6">SUM(L6:M6)</f>
        <v>2229</v>
      </c>
      <c r="L6" s="1056">
        <f t="shared" ref="L6" si="7">SUM(L7:L11)</f>
        <v>969</v>
      </c>
      <c r="M6" s="1056">
        <f t="shared" ref="M6" si="8">SUM(M7:M11)</f>
        <v>1260</v>
      </c>
    </row>
    <row r="7" spans="1:13" ht="21" customHeight="1">
      <c r="A7" s="617" t="s">
        <v>926</v>
      </c>
      <c r="B7" s="1056">
        <f t="shared" ref="B7:B11" si="9">E7+H7+K7</f>
        <v>2132</v>
      </c>
      <c r="C7" s="1057">
        <f>F7+I7+L7</f>
        <v>705</v>
      </c>
      <c r="D7" s="1109">
        <f>G7+J7+M7</f>
        <v>1427</v>
      </c>
      <c r="E7" s="1110">
        <f t="shared" si="1"/>
        <v>267</v>
      </c>
      <c r="F7" s="1103">
        <v>54</v>
      </c>
      <c r="G7" s="1104">
        <v>213</v>
      </c>
      <c r="H7" s="1111">
        <f t="shared" si="3"/>
        <v>823</v>
      </c>
      <c r="I7" s="1103">
        <v>241</v>
      </c>
      <c r="J7" s="1103">
        <v>582</v>
      </c>
      <c r="K7" s="1110">
        <f t="shared" si="6"/>
        <v>1042</v>
      </c>
      <c r="L7" s="1103">
        <v>410</v>
      </c>
      <c r="M7" s="1103">
        <v>632</v>
      </c>
    </row>
    <row r="8" spans="1:13" ht="21" customHeight="1">
      <c r="A8" s="617" t="s">
        <v>1038</v>
      </c>
      <c r="B8" s="1056">
        <f t="shared" si="9"/>
        <v>1187</v>
      </c>
      <c r="C8" s="1057">
        <f t="shared" ref="C8:C11" si="10">F8+I8+L8</f>
        <v>697</v>
      </c>
      <c r="D8" s="1109">
        <f t="shared" ref="D8:D11" si="11">G8+J8+M8</f>
        <v>490</v>
      </c>
      <c r="E8" s="1110">
        <f t="shared" si="1"/>
        <v>378</v>
      </c>
      <c r="F8" s="1103">
        <v>80</v>
      </c>
      <c r="G8" s="1104">
        <v>298</v>
      </c>
      <c r="H8" s="1111">
        <f t="shared" si="3"/>
        <v>564</v>
      </c>
      <c r="I8" s="1103">
        <v>530</v>
      </c>
      <c r="J8" s="1103">
        <v>34</v>
      </c>
      <c r="K8" s="1110">
        <f t="shared" si="6"/>
        <v>245</v>
      </c>
      <c r="L8" s="1103">
        <v>87</v>
      </c>
      <c r="M8" s="1103">
        <v>158</v>
      </c>
    </row>
    <row r="9" spans="1:13" ht="21" customHeight="1">
      <c r="A9" s="617" t="s">
        <v>1041</v>
      </c>
      <c r="B9" s="1056">
        <f t="shared" si="9"/>
        <v>4228</v>
      </c>
      <c r="C9" s="1057">
        <f t="shared" si="10"/>
        <v>351</v>
      </c>
      <c r="D9" s="1109">
        <f t="shared" si="11"/>
        <v>3877</v>
      </c>
      <c r="E9" s="1110">
        <f t="shared" si="1"/>
        <v>944</v>
      </c>
      <c r="F9" s="1103">
        <v>95</v>
      </c>
      <c r="G9" s="1104">
        <v>849</v>
      </c>
      <c r="H9" s="1111">
        <f t="shared" si="3"/>
        <v>2820</v>
      </c>
      <c r="I9" s="1103">
        <v>36</v>
      </c>
      <c r="J9" s="1103">
        <v>2784</v>
      </c>
      <c r="K9" s="1110">
        <f t="shared" si="6"/>
        <v>464</v>
      </c>
      <c r="L9" s="1103">
        <v>220</v>
      </c>
      <c r="M9" s="1103">
        <v>244</v>
      </c>
    </row>
    <row r="10" spans="1:13" ht="21" customHeight="1">
      <c r="A10" s="617" t="s">
        <v>1042</v>
      </c>
      <c r="B10" s="1056">
        <f t="shared" si="9"/>
        <v>3078</v>
      </c>
      <c r="C10" s="1057">
        <f t="shared" si="10"/>
        <v>1160</v>
      </c>
      <c r="D10" s="1109">
        <f t="shared" si="11"/>
        <v>1918</v>
      </c>
      <c r="E10" s="1110">
        <f t="shared" si="1"/>
        <v>946</v>
      </c>
      <c r="F10" s="1103">
        <v>232</v>
      </c>
      <c r="G10" s="1104">
        <v>714</v>
      </c>
      <c r="H10" s="1111">
        <f t="shared" si="3"/>
        <v>1719</v>
      </c>
      <c r="I10" s="1103">
        <v>676</v>
      </c>
      <c r="J10" s="1103">
        <v>1043</v>
      </c>
      <c r="K10" s="1110">
        <f t="shared" si="6"/>
        <v>413</v>
      </c>
      <c r="L10" s="1103">
        <v>252</v>
      </c>
      <c r="M10" s="1103">
        <v>161</v>
      </c>
    </row>
    <row r="11" spans="1:13" ht="25.5" customHeight="1">
      <c r="A11" s="618" t="s">
        <v>1039</v>
      </c>
      <c r="B11" s="1112">
        <f t="shared" si="9"/>
        <v>199</v>
      </c>
      <c r="C11" s="1058">
        <f>F11+I11+L11</f>
        <v>5</v>
      </c>
      <c r="D11" s="1113">
        <f>G11+J11+M11</f>
        <v>194</v>
      </c>
      <c r="E11" s="1114">
        <f t="shared" si="1"/>
        <v>22</v>
      </c>
      <c r="F11" s="1105">
        <v>0</v>
      </c>
      <c r="G11" s="1106">
        <v>22</v>
      </c>
      <c r="H11" s="1115">
        <f t="shared" si="3"/>
        <v>112</v>
      </c>
      <c r="I11" s="1105">
        <v>5</v>
      </c>
      <c r="J11" s="1105">
        <v>107</v>
      </c>
      <c r="K11" s="1114">
        <f t="shared" si="6"/>
        <v>65</v>
      </c>
      <c r="L11" s="1105">
        <v>0</v>
      </c>
      <c r="M11" s="1105">
        <v>65</v>
      </c>
    </row>
    <row r="12" spans="1:13">
      <c r="A12" s="17" t="s">
        <v>14</v>
      </c>
    </row>
    <row r="13" spans="1:13" ht="14.45" customHeight="1">
      <c r="A13" s="599" t="s">
        <v>1040</v>
      </c>
    </row>
    <row r="14" spans="1:13" ht="14.45" customHeight="1">
      <c r="A14" s="599" t="s">
        <v>874</v>
      </c>
      <c r="B14" s="588"/>
      <c r="C14" s="588"/>
    </row>
    <row r="15" spans="1:13" ht="14.45" customHeight="1">
      <c r="A15" s="599" t="s">
        <v>875</v>
      </c>
      <c r="D15" s="591"/>
      <c r="E15" s="591"/>
      <c r="G15" s="47"/>
    </row>
    <row r="16" spans="1:13" ht="14.45" customHeight="1">
      <c r="A16" s="599" t="s">
        <v>876</v>
      </c>
      <c r="D16" s="591"/>
      <c r="E16" s="591"/>
      <c r="M16" s="592"/>
    </row>
    <row r="17" spans="1:13" ht="14.45" customHeight="1">
      <c r="A17" s="599" t="s">
        <v>956</v>
      </c>
      <c r="D17" s="591"/>
      <c r="E17" s="591"/>
    </row>
    <row r="18" spans="1:13" ht="14.45" customHeight="1">
      <c r="A18" s="599" t="s">
        <v>15</v>
      </c>
    </row>
    <row r="19" spans="1:13" ht="17.100000000000001" customHeight="1">
      <c r="A19" s="599" t="s">
        <v>1037</v>
      </c>
      <c r="B19" s="601"/>
      <c r="C19" s="601"/>
      <c r="D19" s="592"/>
      <c r="E19" s="592"/>
      <c r="F19" s="592"/>
      <c r="G19" s="592"/>
      <c r="H19" s="592"/>
      <c r="I19" s="592"/>
      <c r="J19" s="592"/>
      <c r="K19" s="592"/>
      <c r="L19" s="1044"/>
      <c r="M19" s="602"/>
    </row>
    <row r="20" spans="1:13" ht="17.25">
      <c r="B20" s="593"/>
      <c r="C20" s="593"/>
      <c r="D20" s="592"/>
      <c r="E20" s="592"/>
      <c r="F20" s="592"/>
      <c r="G20" s="592"/>
      <c r="H20" s="592"/>
      <c r="I20" s="592"/>
      <c r="J20" s="592"/>
      <c r="K20" s="592"/>
      <c r="L20" s="592"/>
      <c r="M20" s="28"/>
    </row>
    <row r="21" spans="1:13" ht="17.25">
      <c r="M21" s="28"/>
    </row>
    <row r="22" spans="1:13">
      <c r="K22" s="47"/>
      <c r="L22" s="47"/>
    </row>
    <row r="37" ht="20.25" customHeight="1"/>
    <row r="38" ht="7.5" customHeight="1"/>
    <row r="39" ht="17.25" customHeight="1"/>
    <row r="64" spans="1:13" ht="18">
      <c r="A64" s="700" t="s">
        <v>935</v>
      </c>
      <c r="B64" s="701"/>
      <c r="C64" s="701"/>
      <c r="D64" s="701"/>
      <c r="E64" s="701"/>
      <c r="F64" s="701"/>
      <c r="G64" s="701"/>
      <c r="H64" s="701"/>
      <c r="I64" s="701"/>
      <c r="J64" s="701"/>
      <c r="K64" s="701"/>
      <c r="L64" s="701"/>
      <c r="M64" s="701"/>
    </row>
    <row r="65" spans="1:13" ht="15.75">
      <c r="A65" s="702" t="s">
        <v>934</v>
      </c>
      <c r="B65" s="702"/>
      <c r="C65" s="702"/>
      <c r="D65" s="702"/>
      <c r="E65" s="702"/>
      <c r="F65" s="702"/>
      <c r="G65" s="702"/>
      <c r="H65" s="702"/>
      <c r="I65" s="702"/>
      <c r="J65" s="702"/>
      <c r="K65" s="702"/>
      <c r="L65" s="702"/>
      <c r="M65" s="702"/>
    </row>
    <row r="66" spans="1:13">
      <c r="A66" s="41"/>
      <c r="B66" s="589"/>
      <c r="C66" s="589"/>
      <c r="D66" s="590"/>
      <c r="E66" s="590"/>
      <c r="F66" s="590"/>
      <c r="G66" s="590"/>
      <c r="H66" s="590"/>
      <c r="I66" s="590"/>
      <c r="J66" s="590"/>
      <c r="K66" s="590"/>
      <c r="L66" s="590"/>
    </row>
    <row r="67" spans="1:13">
      <c r="A67" s="703" t="s">
        <v>0</v>
      </c>
      <c r="B67" s="705" t="s">
        <v>930</v>
      </c>
      <c r="C67" s="705"/>
      <c r="D67" s="706"/>
      <c r="E67" s="707" t="s">
        <v>931</v>
      </c>
      <c r="F67" s="705"/>
      <c r="G67" s="706"/>
      <c r="H67" s="705" t="s">
        <v>932</v>
      </c>
      <c r="I67" s="705"/>
      <c r="J67" s="705"/>
      <c r="K67" s="707" t="s">
        <v>933</v>
      </c>
      <c r="L67" s="705"/>
      <c r="M67" s="705"/>
    </row>
    <row r="68" spans="1:13">
      <c r="A68" s="704"/>
      <c r="B68" s="585" t="s">
        <v>11</v>
      </c>
      <c r="C68" s="585" t="s">
        <v>21</v>
      </c>
      <c r="D68" s="586" t="s">
        <v>22</v>
      </c>
      <c r="E68" s="587" t="s">
        <v>11</v>
      </c>
      <c r="F68" s="585" t="s">
        <v>21</v>
      </c>
      <c r="G68" s="586" t="s">
        <v>22</v>
      </c>
      <c r="H68" s="585" t="s">
        <v>11</v>
      </c>
      <c r="I68" s="585" t="s">
        <v>21</v>
      </c>
      <c r="J68" s="585" t="s">
        <v>22</v>
      </c>
      <c r="K68" s="587" t="s">
        <v>11</v>
      </c>
      <c r="L68" s="585" t="s">
        <v>21</v>
      </c>
      <c r="M68" s="585" t="s">
        <v>22</v>
      </c>
    </row>
    <row r="69" spans="1:13">
      <c r="A69" s="42" t="s">
        <v>11</v>
      </c>
      <c r="B69" s="43">
        <f>E69+H69+K69</f>
        <v>10151</v>
      </c>
      <c r="C69" s="43">
        <f t="shared" ref="C69:C74" si="12">F69+I69+L69</f>
        <v>2743</v>
      </c>
      <c r="D69" s="523">
        <f t="shared" ref="D69:D74" si="13">G69+J69+M69</f>
        <v>7408</v>
      </c>
      <c r="E69" s="522">
        <f t="shared" ref="E69:E74" si="14">SUM(F69:G69)</f>
        <v>2747</v>
      </c>
      <c r="F69" s="43">
        <f t="shared" ref="F69:G69" si="15">SUM(F70:F74)</f>
        <v>588</v>
      </c>
      <c r="G69" s="523">
        <f t="shared" si="15"/>
        <v>2159</v>
      </c>
      <c r="H69" s="43">
        <f t="shared" ref="H69:H74" si="16">SUM(I69:J69)</f>
        <v>6159</v>
      </c>
      <c r="I69" s="43">
        <f t="shared" ref="I69:J69" si="17">SUM(I70:I74)</f>
        <v>1503</v>
      </c>
      <c r="J69" s="43">
        <f t="shared" si="17"/>
        <v>4656</v>
      </c>
      <c r="K69" s="522">
        <f t="shared" ref="K69:K74" si="18">SUM(L69:M69)</f>
        <v>1245</v>
      </c>
      <c r="L69" s="43">
        <f t="shared" ref="L69:M69" si="19">SUM(L70:L74)</f>
        <v>652</v>
      </c>
      <c r="M69" s="43">
        <f t="shared" si="19"/>
        <v>593</v>
      </c>
    </row>
    <row r="70" spans="1:13">
      <c r="A70" s="617" t="s">
        <v>925</v>
      </c>
      <c r="B70" s="43">
        <f t="shared" ref="B70:B74" si="20">E70+H70+K70</f>
        <v>1086</v>
      </c>
      <c r="C70" s="43">
        <f t="shared" si="12"/>
        <v>689</v>
      </c>
      <c r="D70" s="523">
        <f t="shared" si="13"/>
        <v>397</v>
      </c>
      <c r="E70" s="518">
        <f t="shared" si="14"/>
        <v>396</v>
      </c>
      <c r="F70" s="47">
        <v>102</v>
      </c>
      <c r="G70" s="594">
        <v>294</v>
      </c>
      <c r="H70" s="927">
        <f t="shared" si="16"/>
        <v>560</v>
      </c>
      <c r="I70" s="47">
        <v>524</v>
      </c>
      <c r="J70" s="47">
        <v>36</v>
      </c>
      <c r="K70" s="518">
        <f t="shared" si="18"/>
        <v>130</v>
      </c>
      <c r="L70" s="47">
        <f>59+4</f>
        <v>63</v>
      </c>
      <c r="M70" s="47">
        <v>67</v>
      </c>
    </row>
    <row r="71" spans="1:13">
      <c r="A71" s="617" t="s">
        <v>12</v>
      </c>
      <c r="B71" s="43">
        <f t="shared" si="20"/>
        <v>2987</v>
      </c>
      <c r="C71" s="43">
        <f t="shared" si="12"/>
        <v>1223</v>
      </c>
      <c r="D71" s="523">
        <f t="shared" si="13"/>
        <v>1764</v>
      </c>
      <c r="E71" s="518">
        <f t="shared" si="14"/>
        <v>970</v>
      </c>
      <c r="F71" s="47">
        <v>305</v>
      </c>
      <c r="G71" s="594">
        <v>665</v>
      </c>
      <c r="H71" s="927">
        <f t="shared" si="16"/>
        <v>1708</v>
      </c>
      <c r="I71" s="47">
        <v>681</v>
      </c>
      <c r="J71" s="47">
        <v>1027</v>
      </c>
      <c r="K71" s="518">
        <f t="shared" si="18"/>
        <v>309</v>
      </c>
      <c r="L71" s="47">
        <f>228+9</f>
        <v>237</v>
      </c>
      <c r="M71" s="47">
        <v>72</v>
      </c>
    </row>
    <row r="72" spans="1:13">
      <c r="A72" s="617" t="s">
        <v>926</v>
      </c>
      <c r="B72" s="43">
        <f t="shared" si="20"/>
        <v>828</v>
      </c>
      <c r="C72" s="43">
        <f t="shared" si="12"/>
        <v>441</v>
      </c>
      <c r="D72" s="523">
        <f t="shared" si="13"/>
        <v>387</v>
      </c>
      <c r="E72" s="518">
        <f t="shared" si="14"/>
        <v>297</v>
      </c>
      <c r="F72" s="47">
        <v>74</v>
      </c>
      <c r="G72" s="594">
        <v>223</v>
      </c>
      <c r="H72" s="927">
        <f t="shared" si="16"/>
        <v>356</v>
      </c>
      <c r="I72" s="47">
        <v>254</v>
      </c>
      <c r="J72" s="47">
        <v>102</v>
      </c>
      <c r="K72" s="518">
        <f t="shared" si="18"/>
        <v>175</v>
      </c>
      <c r="L72" s="47">
        <v>113</v>
      </c>
      <c r="M72" s="47">
        <v>62</v>
      </c>
    </row>
    <row r="73" spans="1:13">
      <c r="A73" s="617" t="s">
        <v>13</v>
      </c>
      <c r="B73" s="43">
        <f t="shared" si="20"/>
        <v>485</v>
      </c>
      <c r="C73" s="43">
        <f t="shared" si="12"/>
        <v>0</v>
      </c>
      <c r="D73" s="523">
        <f t="shared" si="13"/>
        <v>485</v>
      </c>
      <c r="E73" s="518">
        <f t="shared" si="14"/>
        <v>8</v>
      </c>
      <c r="F73" s="47">
        <v>0</v>
      </c>
      <c r="G73" s="594">
        <v>8</v>
      </c>
      <c r="H73" s="927">
        <f t="shared" si="16"/>
        <v>477</v>
      </c>
      <c r="I73" s="47">
        <v>0</v>
      </c>
      <c r="J73" s="47">
        <v>477</v>
      </c>
      <c r="K73" s="518">
        <f t="shared" si="18"/>
        <v>0</v>
      </c>
      <c r="L73" s="47">
        <v>0</v>
      </c>
      <c r="M73" s="47">
        <v>0</v>
      </c>
    </row>
    <row r="74" spans="1:13">
      <c r="A74" s="618" t="s">
        <v>927</v>
      </c>
      <c r="B74" s="44">
        <f t="shared" si="20"/>
        <v>4765</v>
      </c>
      <c r="C74" s="44">
        <f t="shared" si="12"/>
        <v>390</v>
      </c>
      <c r="D74" s="584">
        <f t="shared" si="13"/>
        <v>4375</v>
      </c>
      <c r="E74" s="595">
        <f t="shared" si="14"/>
        <v>1076</v>
      </c>
      <c r="F74" s="49">
        <v>107</v>
      </c>
      <c r="G74" s="596">
        <v>969</v>
      </c>
      <c r="H74" s="597">
        <f t="shared" si="16"/>
        <v>3058</v>
      </c>
      <c r="I74" s="49">
        <v>44</v>
      </c>
      <c r="J74" s="49">
        <v>3014</v>
      </c>
      <c r="K74" s="595">
        <f t="shared" si="18"/>
        <v>631</v>
      </c>
      <c r="L74" s="49">
        <v>239</v>
      </c>
      <c r="M74" s="49">
        <f>387+5</f>
        <v>392</v>
      </c>
    </row>
    <row r="75" spans="1:13">
      <c r="A75" s="17" t="s">
        <v>14</v>
      </c>
    </row>
    <row r="76" spans="1:13">
      <c r="A76" s="599" t="s">
        <v>928</v>
      </c>
    </row>
    <row r="77" spans="1:13">
      <c r="A77" s="600" t="s">
        <v>874</v>
      </c>
      <c r="B77" s="588"/>
      <c r="C77" s="588"/>
    </row>
    <row r="78" spans="1:13">
      <c r="A78" s="600" t="s">
        <v>875</v>
      </c>
      <c r="D78" s="591"/>
      <c r="E78" s="591"/>
      <c r="G78" s="47"/>
    </row>
    <row r="79" spans="1:13">
      <c r="A79" s="600" t="s">
        <v>876</v>
      </c>
      <c r="D79" s="591"/>
      <c r="E79" s="591"/>
      <c r="M79" s="592"/>
    </row>
    <row r="80" spans="1:13">
      <c r="A80" s="598" t="s">
        <v>956</v>
      </c>
      <c r="D80" s="591"/>
      <c r="E80" s="591"/>
    </row>
    <row r="81" spans="1:13">
      <c r="A81" s="600" t="s">
        <v>15</v>
      </c>
    </row>
    <row r="82" spans="1:13">
      <c r="A82" s="600" t="s">
        <v>929</v>
      </c>
      <c r="B82" s="601"/>
      <c r="C82" s="601"/>
      <c r="D82" s="592"/>
      <c r="E82" s="592"/>
      <c r="F82" s="592"/>
      <c r="G82" s="592"/>
      <c r="H82" s="592"/>
      <c r="I82" s="592"/>
      <c r="J82" s="592"/>
      <c r="K82" s="592"/>
      <c r="L82" s="1044"/>
      <c r="M82" s="602"/>
    </row>
  </sheetData>
  <mergeCells count="14">
    <mergeCell ref="A1:M1"/>
    <mergeCell ref="A2:M2"/>
    <mergeCell ref="E4:G4"/>
    <mergeCell ref="H4:J4"/>
    <mergeCell ref="K4:M4"/>
    <mergeCell ref="A4:A5"/>
    <mergeCell ref="B4:D4"/>
    <mergeCell ref="A64:M64"/>
    <mergeCell ref="A65:M65"/>
    <mergeCell ref="A67:A68"/>
    <mergeCell ref="B67:D67"/>
    <mergeCell ref="E67:G67"/>
    <mergeCell ref="H67:J67"/>
    <mergeCell ref="K67:M67"/>
  </mergeCells>
  <pageMargins left="0.7" right="0.7" top="0.75" bottom="0.75" header="0.3" footer="0.3"/>
  <ignoredErrors>
    <ignoredError sqref="H6:K6" formula="1"/>
  </ignoredError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V509"/>
  <sheetViews>
    <sheetView workbookViewId="0">
      <selection activeCell="S36" sqref="S36"/>
    </sheetView>
  </sheetViews>
  <sheetFormatPr defaultColWidth="9.140625" defaultRowHeight="12.75"/>
  <cols>
    <col min="1" max="1" width="29.140625" style="312" customWidth="1"/>
    <col min="2" max="2" width="9.28515625" style="312" customWidth="1"/>
    <col min="3" max="3" width="9.5703125" style="312" customWidth="1"/>
    <col min="4" max="4" width="15.28515625" style="312" customWidth="1"/>
    <col min="5" max="5" width="13" style="312" customWidth="1"/>
    <col min="6" max="6" width="12.42578125" style="312" customWidth="1"/>
    <col min="7" max="7" width="16.7109375" style="312" customWidth="1"/>
    <col min="8" max="14" width="9.140625" style="312" bestFit="1" customWidth="1"/>
    <col min="15" max="15" width="1.7109375" style="312" customWidth="1"/>
    <col min="16" max="16384" width="9.140625" style="312"/>
  </cols>
  <sheetData>
    <row r="1" spans="1:22" s="334" customFormat="1" ht="15.75">
      <c r="A1" s="855" t="s">
        <v>834</v>
      </c>
      <c r="B1" s="856"/>
      <c r="C1" s="856"/>
      <c r="D1" s="856"/>
      <c r="E1" s="856"/>
      <c r="F1" s="856"/>
      <c r="G1" s="856"/>
      <c r="H1" s="856"/>
      <c r="I1" s="856"/>
      <c r="J1" s="856"/>
      <c r="K1" s="856"/>
      <c r="L1" s="856"/>
      <c r="M1" s="856"/>
      <c r="N1" s="857"/>
    </row>
    <row r="2" spans="1:22" s="335" customFormat="1">
      <c r="A2" s="858" t="s">
        <v>833</v>
      </c>
      <c r="B2" s="858"/>
      <c r="C2" s="858"/>
      <c r="D2" s="858"/>
      <c r="E2" s="858"/>
      <c r="F2" s="858"/>
      <c r="G2" s="858"/>
      <c r="H2" s="858"/>
      <c r="I2" s="858"/>
      <c r="J2" s="858"/>
      <c r="K2" s="858"/>
      <c r="L2" s="858"/>
      <c r="M2" s="858"/>
      <c r="N2" s="858"/>
    </row>
    <row r="3" spans="1:22" s="337" customFormat="1">
      <c r="A3" s="336"/>
      <c r="B3" s="336"/>
      <c r="C3" s="336"/>
      <c r="D3" s="336"/>
      <c r="E3" s="336"/>
      <c r="F3" s="336"/>
      <c r="G3" s="336"/>
      <c r="H3" s="336"/>
      <c r="I3" s="336"/>
      <c r="J3" s="336"/>
      <c r="K3" s="336"/>
      <c r="L3" s="336"/>
      <c r="M3" s="336"/>
      <c r="N3" s="336"/>
    </row>
    <row r="4" spans="1:22" s="343" customFormat="1" ht="15.75">
      <c r="A4" s="338"/>
      <c r="B4" s="339"/>
      <c r="C4" s="340"/>
      <c r="D4" s="341" t="s">
        <v>646</v>
      </c>
      <c r="E4" s="859" t="s">
        <v>647</v>
      </c>
      <c r="F4" s="860"/>
      <c r="G4" s="861" t="s">
        <v>648</v>
      </c>
      <c r="H4" s="863" t="s">
        <v>358</v>
      </c>
      <c r="I4" s="864"/>
      <c r="J4" s="865"/>
      <c r="K4" s="869" t="s">
        <v>359</v>
      </c>
      <c r="L4" s="870"/>
      <c r="M4" s="870"/>
      <c r="N4" s="871"/>
      <c r="O4" s="342"/>
    </row>
    <row r="5" spans="1:22" s="343" customFormat="1" ht="31.5">
      <c r="A5" s="344"/>
      <c r="B5" s="345" t="s">
        <v>368</v>
      </c>
      <c r="C5" s="346" t="s">
        <v>363</v>
      </c>
      <c r="D5" s="347" t="s">
        <v>364</v>
      </c>
      <c r="E5" s="872" t="s">
        <v>649</v>
      </c>
      <c r="F5" s="873"/>
      <c r="G5" s="862"/>
      <c r="H5" s="866"/>
      <c r="I5" s="867"/>
      <c r="J5" s="868"/>
      <c r="K5" s="874" t="s">
        <v>366</v>
      </c>
      <c r="L5" s="875"/>
      <c r="M5" s="875"/>
      <c r="N5" s="876"/>
      <c r="O5" s="342"/>
      <c r="P5" s="877" t="s">
        <v>645</v>
      </c>
      <c r="Q5" s="878"/>
      <c r="R5" s="878"/>
      <c r="S5" s="878"/>
      <c r="T5" s="878"/>
      <c r="U5" s="878"/>
      <c r="V5" s="879"/>
    </row>
    <row r="6" spans="1:22" s="343" customFormat="1">
      <c r="A6" s="348" t="s">
        <v>367</v>
      </c>
      <c r="B6" s="349"/>
      <c r="C6" s="350"/>
      <c r="D6" s="351" t="s">
        <v>650</v>
      </c>
      <c r="E6" s="845" t="s">
        <v>651</v>
      </c>
      <c r="F6" s="846"/>
      <c r="G6" s="352"/>
      <c r="H6" s="796" t="s">
        <v>372</v>
      </c>
      <c r="I6" s="797"/>
      <c r="J6" s="798"/>
      <c r="K6" s="847" t="s">
        <v>373</v>
      </c>
      <c r="L6" s="848"/>
      <c r="M6" s="848"/>
      <c r="N6" s="849"/>
      <c r="O6" s="342"/>
      <c r="P6" s="880"/>
      <c r="Q6" s="881"/>
      <c r="R6" s="881"/>
      <c r="S6" s="881"/>
      <c r="T6" s="881"/>
      <c r="U6" s="881"/>
      <c r="V6" s="882"/>
    </row>
    <row r="7" spans="1:22" s="343" customFormat="1">
      <c r="A7" s="348"/>
      <c r="B7" s="349" t="s">
        <v>336</v>
      </c>
      <c r="C7" s="350" t="s">
        <v>376</v>
      </c>
      <c r="D7" s="351" t="s">
        <v>652</v>
      </c>
      <c r="E7" s="850" t="s">
        <v>653</v>
      </c>
      <c r="F7" s="851"/>
      <c r="G7" s="353" t="s">
        <v>371</v>
      </c>
      <c r="H7" s="842"/>
      <c r="I7" s="843"/>
      <c r="J7" s="844"/>
      <c r="K7" s="852" t="s">
        <v>654</v>
      </c>
      <c r="L7" s="853"/>
      <c r="M7" s="853"/>
      <c r="N7" s="854"/>
      <c r="O7" s="342"/>
    </row>
    <row r="8" spans="1:22" s="343" customFormat="1">
      <c r="A8" s="354"/>
      <c r="B8" s="355"/>
      <c r="C8" s="356"/>
      <c r="D8" s="357" t="s">
        <v>379</v>
      </c>
      <c r="E8" s="358" t="s">
        <v>380</v>
      </c>
      <c r="F8" s="359" t="s">
        <v>381</v>
      </c>
      <c r="G8" s="360" t="s">
        <v>380</v>
      </c>
      <c r="H8" s="361" t="s">
        <v>380</v>
      </c>
      <c r="I8" s="274" t="s">
        <v>381</v>
      </c>
      <c r="J8" s="275" t="s">
        <v>382</v>
      </c>
      <c r="K8" s="362" t="s">
        <v>380</v>
      </c>
      <c r="L8" s="363" t="s">
        <v>381</v>
      </c>
      <c r="M8" s="364" t="s">
        <v>382</v>
      </c>
      <c r="N8" s="365" t="s">
        <v>655</v>
      </c>
      <c r="O8" s="366"/>
    </row>
    <row r="9" spans="1:22" s="374" customFormat="1">
      <c r="A9" s="367" t="s">
        <v>4</v>
      </c>
      <c r="B9" s="368">
        <f>B11+B18</f>
        <v>0</v>
      </c>
      <c r="C9" s="369">
        <f t="shared" ref="C9" si="0">C11+C18</f>
        <v>0</v>
      </c>
      <c r="D9" s="298">
        <f>D11+D18</f>
        <v>0</v>
      </c>
      <c r="E9" s="370">
        <v>4376</v>
      </c>
      <c r="F9" s="298">
        <v>2380</v>
      </c>
      <c r="G9" s="370">
        <f t="shared" ref="G9:N9" si="1">G11+G18</f>
        <v>0</v>
      </c>
      <c r="H9" s="370">
        <f t="shared" si="1"/>
        <v>0</v>
      </c>
      <c r="I9" s="298">
        <f t="shared" si="1"/>
        <v>0</v>
      </c>
      <c r="J9" s="371">
        <f t="shared" si="1"/>
        <v>0</v>
      </c>
      <c r="K9" s="298">
        <f t="shared" si="1"/>
        <v>0</v>
      </c>
      <c r="L9" s="298">
        <f t="shared" si="1"/>
        <v>0</v>
      </c>
      <c r="M9" s="298">
        <f t="shared" si="1"/>
        <v>0</v>
      </c>
      <c r="N9" s="372">
        <f t="shared" si="1"/>
        <v>0</v>
      </c>
      <c r="O9" s="373"/>
    </row>
    <row r="10" spans="1:22" s="336" customFormat="1">
      <c r="A10" s="375"/>
      <c r="B10" s="376"/>
      <c r="C10" s="377"/>
      <c r="D10" s="378"/>
      <c r="E10" s="379"/>
      <c r="F10" s="378"/>
      <c r="G10" s="379"/>
      <c r="H10" s="379"/>
      <c r="I10" s="378"/>
      <c r="J10" s="380"/>
      <c r="K10" s="378"/>
      <c r="L10" s="378"/>
      <c r="M10" s="378"/>
      <c r="N10" s="381"/>
      <c r="O10" s="382"/>
    </row>
    <row r="11" spans="1:22" s="374" customFormat="1">
      <c r="A11" s="367" t="s">
        <v>5</v>
      </c>
      <c r="B11" s="368">
        <f>SUM(B12:B16)</f>
        <v>0</v>
      </c>
      <c r="C11" s="369">
        <f t="shared" ref="C11" si="2">SUM(C12:C16)</f>
        <v>0</v>
      </c>
      <c r="D11" s="298">
        <f>SUM(D12:D16)</f>
        <v>0</v>
      </c>
      <c r="E11" s="370">
        <f t="shared" ref="E11:F11" si="3">SUM(E12:E16)</f>
        <v>0</v>
      </c>
      <c r="F11" s="298">
        <f t="shared" si="3"/>
        <v>0</v>
      </c>
      <c r="G11" s="370">
        <f>SUM(G12:G16)</f>
        <v>0</v>
      </c>
      <c r="H11" s="370">
        <f t="shared" ref="H11:J11" si="4">SUM(H12:H16)</f>
        <v>0</v>
      </c>
      <c r="I11" s="298">
        <f t="shared" si="4"/>
        <v>0</v>
      </c>
      <c r="J11" s="371">
        <f t="shared" si="4"/>
        <v>0</v>
      </c>
      <c r="K11" s="298">
        <f>SUM(K12:K16)</f>
        <v>0</v>
      </c>
      <c r="L11" s="298">
        <f t="shared" ref="L11" si="5">SUM(L12:L16)</f>
        <v>0</v>
      </c>
      <c r="M11" s="298">
        <f>SUM(M12:M16)</f>
        <v>0</v>
      </c>
      <c r="N11" s="372">
        <f t="shared" ref="N11" si="6">SUM(N12:N16)</f>
        <v>0</v>
      </c>
      <c r="O11" s="373"/>
    </row>
    <row r="12" spans="1:22" s="374" customFormat="1">
      <c r="A12" s="383" t="s">
        <v>23</v>
      </c>
      <c r="B12" s="384"/>
      <c r="C12" s="385"/>
      <c r="D12" s="386"/>
      <c r="E12" s="387"/>
      <c r="F12" s="386"/>
      <c r="G12" s="387"/>
      <c r="H12" s="387"/>
      <c r="I12" s="386"/>
      <c r="J12" s="388"/>
      <c r="K12" s="386"/>
      <c r="L12" s="386"/>
      <c r="M12" s="386"/>
      <c r="N12" s="389"/>
      <c r="O12" s="373"/>
    </row>
    <row r="13" spans="1:22" s="374" customFormat="1">
      <c r="A13" s="383" t="s">
        <v>26</v>
      </c>
      <c r="B13" s="384"/>
      <c r="C13" s="385"/>
      <c r="D13" s="386"/>
      <c r="E13" s="387"/>
      <c r="F13" s="386"/>
      <c r="G13" s="387"/>
      <c r="H13" s="387"/>
      <c r="I13" s="386"/>
      <c r="J13" s="388"/>
      <c r="K13" s="386"/>
      <c r="L13" s="386"/>
      <c r="M13" s="386"/>
      <c r="N13" s="389"/>
      <c r="O13" s="373"/>
    </row>
    <row r="14" spans="1:22" s="374" customFormat="1">
      <c r="A14" s="383" t="s">
        <v>656</v>
      </c>
      <c r="B14" s="384"/>
      <c r="C14" s="385"/>
      <c r="D14" s="386"/>
      <c r="E14" s="387"/>
      <c r="F14" s="386"/>
      <c r="G14" s="387"/>
      <c r="H14" s="387"/>
      <c r="I14" s="386"/>
      <c r="J14" s="388"/>
      <c r="K14" s="386"/>
      <c r="L14" s="386"/>
      <c r="M14" s="386"/>
      <c r="N14" s="389"/>
      <c r="O14" s="373"/>
    </row>
    <row r="15" spans="1:22" s="374" customFormat="1">
      <c r="A15" s="383" t="s">
        <v>657</v>
      </c>
      <c r="B15" s="384"/>
      <c r="C15" s="385"/>
      <c r="D15" s="386"/>
      <c r="E15" s="387"/>
      <c r="F15" s="386"/>
      <c r="G15" s="387"/>
      <c r="H15" s="387"/>
      <c r="I15" s="386"/>
      <c r="J15" s="388"/>
      <c r="K15" s="386"/>
      <c r="L15" s="386"/>
      <c r="M15" s="386"/>
      <c r="N15" s="389"/>
      <c r="O15" s="373"/>
    </row>
    <row r="16" spans="1:22" s="374" customFormat="1">
      <c r="A16" s="383" t="s">
        <v>658</v>
      </c>
      <c r="B16" s="384"/>
      <c r="C16" s="385"/>
      <c r="D16" s="386"/>
      <c r="E16" s="387"/>
      <c r="F16" s="386"/>
      <c r="G16" s="387"/>
      <c r="H16" s="387"/>
      <c r="I16" s="386"/>
      <c r="J16" s="388"/>
      <c r="K16" s="386"/>
      <c r="L16" s="386"/>
      <c r="M16" s="386"/>
      <c r="N16" s="389"/>
      <c r="O16" s="373"/>
    </row>
    <row r="17" spans="1:15" s="374" customFormat="1">
      <c r="A17" s="390"/>
      <c r="B17" s="391"/>
      <c r="C17" s="392"/>
      <c r="D17" s="294"/>
      <c r="E17" s="393"/>
      <c r="F17" s="294"/>
      <c r="G17" s="393"/>
      <c r="H17" s="393"/>
      <c r="I17" s="294"/>
      <c r="J17" s="394"/>
      <c r="K17" s="294"/>
      <c r="L17" s="294"/>
      <c r="M17" s="294"/>
      <c r="N17" s="395"/>
      <c r="O17" s="373"/>
    </row>
    <row r="18" spans="1:15" s="374" customFormat="1">
      <c r="A18" s="367" t="s">
        <v>257</v>
      </c>
      <c r="B18" s="368">
        <f>B20+B36+B51+B67+B82+B99+B114+B120+B131+B141+B153+B160+B170+B177+B185+B200+B213+B224+B235+B238</f>
        <v>0</v>
      </c>
      <c r="C18" s="369">
        <f>C20+C36+C51+C67+C82+C99+C114+C120+C131+C141+C153+C160+C170+C177+C185+C200+C213+C224+C235+C238</f>
        <v>0</v>
      </c>
      <c r="D18" s="298">
        <f>D20+D36+D51+D67+D82+D99+D114+D120+D131+D141+D153+D160+D170+D177+D185+D200+D213+D224+D235+D238</f>
        <v>0</v>
      </c>
      <c r="E18" s="370">
        <f t="shared" ref="E18:J18" si="7">E20+E36+E51+E67+E82+E99+E114+E120+E131+E141+E153+E160+E170+E177+E185+E200+E213+E224+E235+E238</f>
        <v>0</v>
      </c>
      <c r="F18" s="298">
        <f t="shared" si="7"/>
        <v>0</v>
      </c>
      <c r="G18" s="370">
        <f t="shared" si="7"/>
        <v>0</v>
      </c>
      <c r="H18" s="370">
        <f t="shared" si="7"/>
        <v>0</v>
      </c>
      <c r="I18" s="298">
        <f t="shared" si="7"/>
        <v>0</v>
      </c>
      <c r="J18" s="371">
        <f t="shared" si="7"/>
        <v>0</v>
      </c>
      <c r="K18" s="298">
        <f>K20+K36+K51+K67+K82+K99+K114+K120+K131+K141+K153+K160+K170+K177+K185+K200+K213+K224+K235+K238</f>
        <v>0</v>
      </c>
      <c r="L18" s="298">
        <f t="shared" ref="L18:M18" si="8">L20+L36+L51+L67+L82+L99+L114+L120+L131+L141+L153+L160+L170+L177+L185+L200+L213+L224+L235+L238</f>
        <v>0</v>
      </c>
      <c r="M18" s="298">
        <f t="shared" si="8"/>
        <v>0</v>
      </c>
      <c r="N18" s="372">
        <f>N20+N36+N51+N67+N82+N99+N114+N120+N131+N141+N153+N160+N170+N177+N185+N200+N213+N224+N235+N238</f>
        <v>0</v>
      </c>
      <c r="O18" s="373"/>
    </row>
    <row r="19" spans="1:15" s="374" customFormat="1">
      <c r="A19" s="375"/>
      <c r="B19" s="376"/>
      <c r="C19" s="377"/>
      <c r="D19" s="378"/>
      <c r="E19" s="379"/>
      <c r="F19" s="378"/>
      <c r="G19" s="379"/>
      <c r="H19" s="379"/>
      <c r="I19" s="378"/>
      <c r="J19" s="380"/>
      <c r="K19" s="378"/>
      <c r="L19" s="378"/>
      <c r="M19" s="378"/>
      <c r="N19" s="381"/>
      <c r="O19" s="373"/>
    </row>
    <row r="20" spans="1:15" s="374" customFormat="1">
      <c r="A20" s="367" t="s">
        <v>449</v>
      </c>
      <c r="B20" s="368">
        <f>SUM(B21:B34)</f>
        <v>0</v>
      </c>
      <c r="C20" s="369">
        <f t="shared" ref="C20" si="9">SUM(C21:C34)</f>
        <v>0</v>
      </c>
      <c r="D20" s="298">
        <f>SUM(D21:D34)</f>
        <v>0</v>
      </c>
      <c r="E20" s="370">
        <f t="shared" ref="E20:N20" si="10">SUM(E21:E34)</f>
        <v>0</v>
      </c>
      <c r="F20" s="298">
        <f t="shared" si="10"/>
        <v>0</v>
      </c>
      <c r="G20" s="370">
        <f t="shared" si="10"/>
        <v>0</v>
      </c>
      <c r="H20" s="370">
        <f t="shared" si="10"/>
        <v>0</v>
      </c>
      <c r="I20" s="298">
        <f t="shared" si="10"/>
        <v>0</v>
      </c>
      <c r="J20" s="371">
        <f t="shared" si="10"/>
        <v>0</v>
      </c>
      <c r="K20" s="298">
        <f t="shared" si="10"/>
        <v>0</v>
      </c>
      <c r="L20" s="298">
        <f t="shared" si="10"/>
        <v>0</v>
      </c>
      <c r="M20" s="298">
        <f t="shared" si="10"/>
        <v>0</v>
      </c>
      <c r="N20" s="372">
        <f t="shared" si="10"/>
        <v>0</v>
      </c>
      <c r="O20" s="373"/>
    </row>
    <row r="21" spans="1:15" s="336" customFormat="1">
      <c r="A21" s="383" t="s">
        <v>450</v>
      </c>
      <c r="B21" s="384"/>
      <c r="C21" s="385"/>
      <c r="D21" s="386"/>
      <c r="E21" s="387"/>
      <c r="F21" s="386"/>
      <c r="G21" s="387"/>
      <c r="H21" s="387"/>
      <c r="I21" s="386"/>
      <c r="J21" s="388"/>
      <c r="K21" s="386"/>
      <c r="L21" s="386"/>
      <c r="M21" s="386"/>
      <c r="N21" s="389"/>
      <c r="O21" s="396"/>
    </row>
    <row r="22" spans="1:15" s="336" customFormat="1">
      <c r="A22" s="383" t="s">
        <v>451</v>
      </c>
      <c r="B22" s="384"/>
      <c r="C22" s="385"/>
      <c r="D22" s="386"/>
      <c r="E22" s="387"/>
      <c r="F22" s="386"/>
      <c r="G22" s="387"/>
      <c r="H22" s="387"/>
      <c r="I22" s="386"/>
      <c r="J22" s="388"/>
      <c r="K22" s="386"/>
      <c r="L22" s="386"/>
      <c r="M22" s="386"/>
      <c r="N22" s="389"/>
      <c r="O22" s="396"/>
    </row>
    <row r="23" spans="1:15" s="374" customFormat="1">
      <c r="A23" s="383" t="s">
        <v>452</v>
      </c>
      <c r="B23" s="384"/>
      <c r="C23" s="385"/>
      <c r="D23" s="386"/>
      <c r="E23" s="387"/>
      <c r="F23" s="386"/>
      <c r="G23" s="387"/>
      <c r="H23" s="387"/>
      <c r="I23" s="386"/>
      <c r="J23" s="388"/>
      <c r="K23" s="386"/>
      <c r="L23" s="386"/>
      <c r="M23" s="386"/>
      <c r="N23" s="389"/>
      <c r="O23" s="396"/>
    </row>
    <row r="24" spans="1:15" s="374" customFormat="1">
      <c r="A24" s="383" t="s">
        <v>453</v>
      </c>
      <c r="B24" s="384"/>
      <c r="C24" s="385"/>
      <c r="D24" s="386"/>
      <c r="E24" s="387"/>
      <c r="F24" s="386"/>
      <c r="G24" s="387"/>
      <c r="H24" s="387"/>
      <c r="I24" s="386"/>
      <c r="J24" s="388"/>
      <c r="K24" s="386"/>
      <c r="L24" s="386"/>
      <c r="M24" s="386"/>
      <c r="N24" s="389"/>
      <c r="O24" s="396"/>
    </row>
    <row r="25" spans="1:15" s="374" customFormat="1">
      <c r="A25" s="383" t="s">
        <v>454</v>
      </c>
      <c r="B25" s="384"/>
      <c r="C25" s="385"/>
      <c r="D25" s="386"/>
      <c r="E25" s="387"/>
      <c r="F25" s="386"/>
      <c r="G25" s="387"/>
      <c r="H25" s="387"/>
      <c r="I25" s="386"/>
      <c r="J25" s="388"/>
      <c r="K25" s="386"/>
      <c r="L25" s="386"/>
      <c r="M25" s="386"/>
      <c r="N25" s="389"/>
      <c r="O25" s="396"/>
    </row>
    <row r="26" spans="1:15" s="374" customFormat="1">
      <c r="A26" s="383" t="s">
        <v>455</v>
      </c>
      <c r="B26" s="384"/>
      <c r="C26" s="385"/>
      <c r="D26" s="386"/>
      <c r="E26" s="387"/>
      <c r="F26" s="386"/>
      <c r="G26" s="387"/>
      <c r="H26" s="387"/>
      <c r="I26" s="386"/>
      <c r="J26" s="388"/>
      <c r="K26" s="386"/>
      <c r="L26" s="386"/>
      <c r="M26" s="386"/>
      <c r="N26" s="389"/>
      <c r="O26" s="396"/>
    </row>
    <row r="27" spans="1:15" s="374" customFormat="1">
      <c r="A27" s="383" t="s">
        <v>456</v>
      </c>
      <c r="B27" s="384"/>
      <c r="C27" s="385"/>
      <c r="D27" s="386"/>
      <c r="E27" s="387"/>
      <c r="F27" s="386"/>
      <c r="G27" s="387"/>
      <c r="H27" s="387"/>
      <c r="I27" s="386"/>
      <c r="J27" s="388"/>
      <c r="K27" s="386"/>
      <c r="L27" s="386"/>
      <c r="M27" s="386"/>
      <c r="N27" s="389"/>
      <c r="O27" s="396"/>
    </row>
    <row r="28" spans="1:15" s="374" customFormat="1">
      <c r="A28" s="383" t="s">
        <v>457</v>
      </c>
      <c r="B28" s="384"/>
      <c r="C28" s="385"/>
      <c r="D28" s="386"/>
      <c r="E28" s="387"/>
      <c r="F28" s="386"/>
      <c r="G28" s="387"/>
      <c r="H28" s="387"/>
      <c r="I28" s="386"/>
      <c r="J28" s="388"/>
      <c r="K28" s="386"/>
      <c r="L28" s="386"/>
      <c r="M28" s="386"/>
      <c r="N28" s="389"/>
      <c r="O28" s="396"/>
    </row>
    <row r="29" spans="1:15" s="374" customFormat="1">
      <c r="A29" s="383" t="s">
        <v>458</v>
      </c>
      <c r="B29" s="384"/>
      <c r="C29" s="385"/>
      <c r="D29" s="386"/>
      <c r="E29" s="387"/>
      <c r="F29" s="386"/>
      <c r="G29" s="387"/>
      <c r="H29" s="387"/>
      <c r="I29" s="386"/>
      <c r="J29" s="388"/>
      <c r="K29" s="386"/>
      <c r="L29" s="386"/>
      <c r="M29" s="386"/>
      <c r="N29" s="389"/>
      <c r="O29" s="396"/>
    </row>
    <row r="30" spans="1:15" s="374" customFormat="1">
      <c r="A30" s="383" t="s">
        <v>459</v>
      </c>
      <c r="B30" s="384"/>
      <c r="C30" s="385"/>
      <c r="D30" s="386"/>
      <c r="E30" s="387"/>
      <c r="F30" s="386"/>
      <c r="G30" s="387"/>
      <c r="H30" s="387"/>
      <c r="I30" s="386"/>
      <c r="J30" s="388"/>
      <c r="K30" s="386"/>
      <c r="L30" s="386"/>
      <c r="M30" s="386"/>
      <c r="N30" s="389"/>
      <c r="O30" s="396"/>
    </row>
    <row r="31" spans="1:15" s="374" customFormat="1">
      <c r="A31" s="383" t="s">
        <v>460</v>
      </c>
      <c r="B31" s="384"/>
      <c r="C31" s="385"/>
      <c r="D31" s="386"/>
      <c r="E31" s="387"/>
      <c r="F31" s="386"/>
      <c r="G31" s="387"/>
      <c r="H31" s="387"/>
      <c r="I31" s="386"/>
      <c r="J31" s="388"/>
      <c r="K31" s="386"/>
      <c r="L31" s="386"/>
      <c r="M31" s="386"/>
      <c r="N31" s="389"/>
      <c r="O31" s="373"/>
    </row>
    <row r="32" spans="1:15" s="374" customFormat="1">
      <c r="A32" s="383" t="s">
        <v>461</v>
      </c>
      <c r="B32" s="384"/>
      <c r="C32" s="385"/>
      <c r="D32" s="386"/>
      <c r="E32" s="387"/>
      <c r="F32" s="386"/>
      <c r="G32" s="387"/>
      <c r="H32" s="387"/>
      <c r="I32" s="386"/>
      <c r="J32" s="388"/>
      <c r="K32" s="386"/>
      <c r="L32" s="386"/>
      <c r="M32" s="386"/>
      <c r="N32" s="389"/>
      <c r="O32" s="373"/>
    </row>
    <row r="33" spans="1:15" s="374" customFormat="1">
      <c r="A33" s="383" t="s">
        <v>462</v>
      </c>
      <c r="B33" s="384"/>
      <c r="C33" s="385"/>
      <c r="D33" s="386"/>
      <c r="E33" s="387"/>
      <c r="F33" s="386"/>
      <c r="G33" s="387"/>
      <c r="H33" s="387"/>
      <c r="I33" s="386"/>
      <c r="J33" s="388"/>
      <c r="K33" s="386"/>
      <c r="L33" s="386"/>
      <c r="M33" s="386"/>
      <c r="N33" s="389"/>
      <c r="O33" s="373"/>
    </row>
    <row r="34" spans="1:15" s="374" customFormat="1">
      <c r="A34" s="383" t="s">
        <v>463</v>
      </c>
      <c r="B34" s="384"/>
      <c r="C34" s="385"/>
      <c r="D34" s="386"/>
      <c r="E34" s="387"/>
      <c r="F34" s="386"/>
      <c r="G34" s="387"/>
      <c r="H34" s="387"/>
      <c r="I34" s="386"/>
      <c r="J34" s="388"/>
      <c r="K34" s="386"/>
      <c r="L34" s="386"/>
      <c r="M34" s="386"/>
      <c r="N34" s="389"/>
      <c r="O34" s="373"/>
    </row>
    <row r="35" spans="1:15" s="374" customFormat="1">
      <c r="A35" s="383"/>
      <c r="B35" s="391"/>
      <c r="C35" s="392"/>
      <c r="D35" s="294"/>
      <c r="E35" s="393"/>
      <c r="F35" s="294"/>
      <c r="G35" s="393"/>
      <c r="H35" s="393"/>
      <c r="I35" s="294"/>
      <c r="J35" s="394"/>
      <c r="K35" s="294"/>
      <c r="L35" s="294"/>
      <c r="M35" s="294"/>
      <c r="N35" s="395"/>
      <c r="O35" s="373"/>
    </row>
    <row r="36" spans="1:15" s="374" customFormat="1">
      <c r="A36" s="367" t="s">
        <v>464</v>
      </c>
      <c r="B36" s="368">
        <f>SUM(B37:B49)</f>
        <v>0</v>
      </c>
      <c r="C36" s="369">
        <f t="shared" ref="C36" si="11">SUM(C37:C49)</f>
        <v>0</v>
      </c>
      <c r="D36" s="298">
        <f>SUM(D37:D49)</f>
        <v>0</v>
      </c>
      <c r="E36" s="370">
        <f t="shared" ref="E36:N36" si="12">SUM(E37:E49)</f>
        <v>0</v>
      </c>
      <c r="F36" s="298">
        <f t="shared" si="12"/>
        <v>0</v>
      </c>
      <c r="G36" s="370">
        <f t="shared" si="12"/>
        <v>0</v>
      </c>
      <c r="H36" s="370">
        <f t="shared" si="12"/>
        <v>0</v>
      </c>
      <c r="I36" s="298">
        <f t="shared" si="12"/>
        <v>0</v>
      </c>
      <c r="J36" s="371">
        <f t="shared" si="12"/>
        <v>0</v>
      </c>
      <c r="K36" s="298">
        <f t="shared" si="12"/>
        <v>0</v>
      </c>
      <c r="L36" s="298">
        <f t="shared" si="12"/>
        <v>0</v>
      </c>
      <c r="M36" s="298">
        <f t="shared" si="12"/>
        <v>0</v>
      </c>
      <c r="N36" s="372">
        <f t="shared" si="12"/>
        <v>0</v>
      </c>
      <c r="O36" s="373"/>
    </row>
    <row r="37" spans="1:15" s="374" customFormat="1">
      <c r="A37" s="383" t="s">
        <v>659</v>
      </c>
      <c r="B37" s="384"/>
      <c r="C37" s="385"/>
      <c r="D37" s="386"/>
      <c r="E37" s="387"/>
      <c r="F37" s="386"/>
      <c r="G37" s="387"/>
      <c r="H37" s="387"/>
      <c r="I37" s="386"/>
      <c r="J37" s="388"/>
      <c r="K37" s="386"/>
      <c r="L37" s="386"/>
      <c r="M37" s="386"/>
      <c r="N37" s="389"/>
      <c r="O37" s="373"/>
    </row>
    <row r="38" spans="1:15" s="398" customFormat="1">
      <c r="A38" s="383" t="s">
        <v>660</v>
      </c>
      <c r="B38" s="384"/>
      <c r="C38" s="385"/>
      <c r="D38" s="386"/>
      <c r="E38" s="387"/>
      <c r="F38" s="386"/>
      <c r="G38" s="387"/>
      <c r="H38" s="387"/>
      <c r="I38" s="386"/>
      <c r="J38" s="388"/>
      <c r="K38" s="386"/>
      <c r="L38" s="386"/>
      <c r="M38" s="386"/>
      <c r="N38" s="389"/>
      <c r="O38" s="397"/>
    </row>
    <row r="39" spans="1:15" s="374" customFormat="1">
      <c r="A39" s="383" t="s">
        <v>661</v>
      </c>
      <c r="B39" s="384"/>
      <c r="C39" s="385"/>
      <c r="D39" s="386"/>
      <c r="E39" s="387"/>
      <c r="F39" s="386"/>
      <c r="G39" s="387"/>
      <c r="H39" s="387"/>
      <c r="I39" s="386"/>
      <c r="J39" s="388"/>
      <c r="K39" s="386"/>
      <c r="L39" s="386"/>
      <c r="M39" s="386"/>
      <c r="N39" s="389"/>
      <c r="O39" s="373"/>
    </row>
    <row r="40" spans="1:15" s="374" customFormat="1">
      <c r="A40" s="383" t="s">
        <v>662</v>
      </c>
      <c r="B40" s="384"/>
      <c r="C40" s="385"/>
      <c r="D40" s="386"/>
      <c r="E40" s="387"/>
      <c r="F40" s="386"/>
      <c r="G40" s="387"/>
      <c r="H40" s="387"/>
      <c r="I40" s="386"/>
      <c r="J40" s="388"/>
      <c r="K40" s="386"/>
      <c r="L40" s="386"/>
      <c r="M40" s="386"/>
      <c r="N40" s="389"/>
      <c r="O40" s="373"/>
    </row>
    <row r="41" spans="1:15" s="374" customFormat="1">
      <c r="A41" s="383" t="s">
        <v>663</v>
      </c>
      <c r="B41" s="384"/>
      <c r="C41" s="385"/>
      <c r="D41" s="386"/>
      <c r="E41" s="387"/>
      <c r="F41" s="386"/>
      <c r="G41" s="387"/>
      <c r="H41" s="387"/>
      <c r="I41" s="386"/>
      <c r="J41" s="388"/>
      <c r="K41" s="386"/>
      <c r="L41" s="386"/>
      <c r="M41" s="386"/>
      <c r="N41" s="389"/>
      <c r="O41" s="373"/>
    </row>
    <row r="42" spans="1:15" s="374" customFormat="1">
      <c r="A42" s="383" t="s">
        <v>664</v>
      </c>
      <c r="B42" s="384"/>
      <c r="C42" s="385"/>
      <c r="D42" s="386"/>
      <c r="E42" s="387"/>
      <c r="F42" s="386"/>
      <c r="G42" s="387"/>
      <c r="H42" s="387"/>
      <c r="I42" s="386"/>
      <c r="J42" s="388"/>
      <c r="K42" s="386"/>
      <c r="L42" s="386"/>
      <c r="M42" s="386"/>
      <c r="N42" s="389"/>
      <c r="O42" s="373"/>
    </row>
    <row r="43" spans="1:15" s="374" customFormat="1">
      <c r="A43" s="383" t="s">
        <v>665</v>
      </c>
      <c r="B43" s="384"/>
      <c r="C43" s="385"/>
      <c r="D43" s="386"/>
      <c r="E43" s="387"/>
      <c r="F43" s="386"/>
      <c r="G43" s="387"/>
      <c r="H43" s="387"/>
      <c r="I43" s="386"/>
      <c r="J43" s="388"/>
      <c r="K43" s="386"/>
      <c r="L43" s="386"/>
      <c r="M43" s="386"/>
      <c r="N43" s="389"/>
      <c r="O43" s="373"/>
    </row>
    <row r="44" spans="1:15" s="374" customFormat="1">
      <c r="A44" s="383" t="s">
        <v>666</v>
      </c>
      <c r="B44" s="384"/>
      <c r="C44" s="385"/>
      <c r="D44" s="386"/>
      <c r="E44" s="387"/>
      <c r="F44" s="386"/>
      <c r="G44" s="387"/>
      <c r="H44" s="387"/>
      <c r="I44" s="386"/>
      <c r="J44" s="388"/>
      <c r="K44" s="386"/>
      <c r="L44" s="386"/>
      <c r="M44" s="386"/>
      <c r="N44" s="389"/>
      <c r="O44" s="373"/>
    </row>
    <row r="45" spans="1:15" s="374" customFormat="1">
      <c r="A45" s="383" t="s">
        <v>667</v>
      </c>
      <c r="B45" s="384"/>
      <c r="C45" s="385"/>
      <c r="D45" s="386"/>
      <c r="E45" s="387"/>
      <c r="F45" s="386"/>
      <c r="G45" s="387"/>
      <c r="H45" s="387"/>
      <c r="I45" s="386"/>
      <c r="J45" s="388"/>
      <c r="K45" s="386"/>
      <c r="L45" s="386"/>
      <c r="M45" s="386"/>
      <c r="N45" s="389"/>
      <c r="O45" s="373"/>
    </row>
    <row r="46" spans="1:15" s="374" customFormat="1">
      <c r="A46" s="383" t="s">
        <v>668</v>
      </c>
      <c r="B46" s="384"/>
      <c r="C46" s="385"/>
      <c r="D46" s="386"/>
      <c r="E46" s="387"/>
      <c r="F46" s="386"/>
      <c r="G46" s="387"/>
      <c r="H46" s="387"/>
      <c r="I46" s="386"/>
      <c r="J46" s="388"/>
      <c r="K46" s="386"/>
      <c r="L46" s="386"/>
      <c r="M46" s="386"/>
      <c r="N46" s="389"/>
      <c r="O46" s="373"/>
    </row>
    <row r="47" spans="1:15" s="374" customFormat="1">
      <c r="A47" s="383" t="s">
        <v>669</v>
      </c>
      <c r="B47" s="384"/>
      <c r="C47" s="385"/>
      <c r="D47" s="386"/>
      <c r="E47" s="387"/>
      <c r="F47" s="386"/>
      <c r="G47" s="387"/>
      <c r="H47" s="387"/>
      <c r="I47" s="386"/>
      <c r="J47" s="388"/>
      <c r="K47" s="386"/>
      <c r="L47" s="386"/>
      <c r="M47" s="386"/>
      <c r="N47" s="389"/>
      <c r="O47" s="373"/>
    </row>
    <row r="48" spans="1:15" s="374" customFormat="1">
      <c r="A48" s="383" t="s">
        <v>670</v>
      </c>
      <c r="B48" s="384"/>
      <c r="C48" s="385"/>
      <c r="D48" s="386"/>
      <c r="E48" s="387"/>
      <c r="F48" s="386"/>
      <c r="G48" s="387"/>
      <c r="H48" s="387"/>
      <c r="I48" s="386"/>
      <c r="J48" s="388"/>
      <c r="K48" s="386"/>
      <c r="L48" s="386"/>
      <c r="M48" s="386"/>
      <c r="N48" s="389"/>
      <c r="O48" s="373"/>
    </row>
    <row r="49" spans="1:15" s="374" customFormat="1">
      <c r="A49" s="383" t="s">
        <v>671</v>
      </c>
      <c r="B49" s="384"/>
      <c r="C49" s="385"/>
      <c r="D49" s="386"/>
      <c r="E49" s="387"/>
      <c r="F49" s="386"/>
      <c r="G49" s="387"/>
      <c r="H49" s="387"/>
      <c r="I49" s="386"/>
      <c r="J49" s="388"/>
      <c r="K49" s="386"/>
      <c r="L49" s="386"/>
      <c r="M49" s="386"/>
      <c r="N49" s="389"/>
      <c r="O49" s="373"/>
    </row>
    <row r="50" spans="1:15" s="336" customFormat="1">
      <c r="A50" s="367"/>
      <c r="B50" s="399"/>
      <c r="C50" s="400"/>
      <c r="D50" s="401"/>
      <c r="E50" s="402"/>
      <c r="F50" s="401"/>
      <c r="G50" s="402"/>
      <c r="H50" s="402"/>
      <c r="I50" s="401"/>
      <c r="J50" s="403"/>
      <c r="K50" s="401"/>
      <c r="L50" s="401"/>
      <c r="M50" s="401"/>
      <c r="N50" s="404"/>
      <c r="O50" s="382"/>
    </row>
    <row r="51" spans="1:15" s="374" customFormat="1">
      <c r="A51" s="367" t="s">
        <v>481</v>
      </c>
      <c r="B51" s="368">
        <f>SUM(B52:B65)</f>
        <v>0</v>
      </c>
      <c r="C51" s="369">
        <f t="shared" ref="C51" si="13">SUM(C52:C65)</f>
        <v>0</v>
      </c>
      <c r="D51" s="298">
        <f>SUM(D52:D65)</f>
        <v>0</v>
      </c>
      <c r="E51" s="370">
        <f t="shared" ref="E51:M51" si="14">SUM(E52:E65)</f>
        <v>0</v>
      </c>
      <c r="F51" s="298">
        <f t="shared" si="14"/>
        <v>0</v>
      </c>
      <c r="G51" s="370">
        <f t="shared" si="14"/>
        <v>0</v>
      </c>
      <c r="H51" s="370">
        <f t="shared" si="14"/>
        <v>0</v>
      </c>
      <c r="I51" s="298">
        <f t="shared" si="14"/>
        <v>0</v>
      </c>
      <c r="J51" s="371">
        <f t="shared" si="14"/>
        <v>0</v>
      </c>
      <c r="K51" s="298">
        <f t="shared" si="14"/>
        <v>0</v>
      </c>
      <c r="L51" s="298">
        <f t="shared" si="14"/>
        <v>0</v>
      </c>
      <c r="M51" s="298">
        <f t="shared" si="14"/>
        <v>0</v>
      </c>
      <c r="N51" s="372">
        <f>SUM(N52:N65)</f>
        <v>0</v>
      </c>
      <c r="O51" s="373"/>
    </row>
    <row r="52" spans="1:15" s="374" customFormat="1">
      <c r="A52" s="383" t="s">
        <v>672</v>
      </c>
      <c r="B52" s="384"/>
      <c r="C52" s="385"/>
      <c r="D52" s="386"/>
      <c r="E52" s="387"/>
      <c r="F52" s="386"/>
      <c r="G52" s="387"/>
      <c r="H52" s="387"/>
      <c r="I52" s="386"/>
      <c r="J52" s="388"/>
      <c r="K52" s="386"/>
      <c r="L52" s="386"/>
      <c r="M52" s="386"/>
      <c r="N52" s="389"/>
      <c r="O52" s="373"/>
    </row>
    <row r="53" spans="1:15" s="374" customFormat="1">
      <c r="A53" s="383" t="s">
        <v>673</v>
      </c>
      <c r="B53" s="384"/>
      <c r="C53" s="385"/>
      <c r="D53" s="386"/>
      <c r="E53" s="387"/>
      <c r="F53" s="386"/>
      <c r="G53" s="387"/>
      <c r="H53" s="387"/>
      <c r="I53" s="386"/>
      <c r="J53" s="388"/>
      <c r="K53" s="386"/>
      <c r="L53" s="386"/>
      <c r="M53" s="386"/>
      <c r="N53" s="389"/>
      <c r="O53" s="373"/>
    </row>
    <row r="54" spans="1:15" s="374" customFormat="1">
      <c r="A54" s="383" t="s">
        <v>674</v>
      </c>
      <c r="B54" s="384"/>
      <c r="C54" s="385"/>
      <c r="D54" s="386"/>
      <c r="E54" s="387"/>
      <c r="F54" s="386"/>
      <c r="G54" s="387"/>
      <c r="H54" s="387"/>
      <c r="I54" s="386"/>
      <c r="J54" s="388"/>
      <c r="K54" s="386"/>
      <c r="L54" s="386"/>
      <c r="M54" s="386"/>
      <c r="N54" s="389"/>
      <c r="O54" s="373"/>
    </row>
    <row r="55" spans="1:15" s="374" customFormat="1">
      <c r="A55" s="383" t="s">
        <v>675</v>
      </c>
      <c r="B55" s="384"/>
      <c r="C55" s="385"/>
      <c r="D55" s="386"/>
      <c r="E55" s="387"/>
      <c r="F55" s="386"/>
      <c r="G55" s="387"/>
      <c r="H55" s="387"/>
      <c r="I55" s="386"/>
      <c r="J55" s="388"/>
      <c r="K55" s="386"/>
      <c r="L55" s="386"/>
      <c r="M55" s="386"/>
      <c r="N55" s="389"/>
      <c r="O55" s="373"/>
    </row>
    <row r="56" spans="1:15" s="374" customFormat="1">
      <c r="A56" s="383" t="s">
        <v>676</v>
      </c>
      <c r="B56" s="384"/>
      <c r="C56" s="385"/>
      <c r="D56" s="386"/>
      <c r="E56" s="387"/>
      <c r="F56" s="386"/>
      <c r="G56" s="387"/>
      <c r="H56" s="387"/>
      <c r="I56" s="386"/>
      <c r="J56" s="388"/>
      <c r="K56" s="386"/>
      <c r="L56" s="386"/>
      <c r="M56" s="386"/>
      <c r="N56" s="389"/>
      <c r="O56" s="373"/>
    </row>
    <row r="57" spans="1:15" s="374" customFormat="1">
      <c r="A57" s="383" t="s">
        <v>677</v>
      </c>
      <c r="B57" s="384"/>
      <c r="C57" s="385"/>
      <c r="D57" s="386"/>
      <c r="E57" s="387"/>
      <c r="F57" s="386"/>
      <c r="G57" s="387"/>
      <c r="H57" s="387"/>
      <c r="I57" s="386"/>
      <c r="J57" s="388"/>
      <c r="K57" s="386"/>
      <c r="L57" s="386"/>
      <c r="M57" s="386"/>
      <c r="N57" s="389"/>
      <c r="O57" s="373"/>
    </row>
    <row r="58" spans="1:15" s="374" customFormat="1">
      <c r="A58" s="383" t="s">
        <v>678</v>
      </c>
      <c r="B58" s="384"/>
      <c r="C58" s="385"/>
      <c r="D58" s="386"/>
      <c r="E58" s="387"/>
      <c r="F58" s="386"/>
      <c r="G58" s="387"/>
      <c r="H58" s="387"/>
      <c r="I58" s="386"/>
      <c r="J58" s="388"/>
      <c r="K58" s="386"/>
      <c r="L58" s="386"/>
      <c r="M58" s="386"/>
      <c r="N58" s="389"/>
      <c r="O58" s="373"/>
    </row>
    <row r="59" spans="1:15" s="374" customFormat="1">
      <c r="A59" s="383" t="s">
        <v>679</v>
      </c>
      <c r="B59" s="384"/>
      <c r="C59" s="385"/>
      <c r="D59" s="386"/>
      <c r="E59" s="387"/>
      <c r="F59" s="386"/>
      <c r="G59" s="387"/>
      <c r="H59" s="387"/>
      <c r="I59" s="386"/>
      <c r="J59" s="388"/>
      <c r="K59" s="386"/>
      <c r="L59" s="386"/>
      <c r="M59" s="386"/>
      <c r="N59" s="389"/>
      <c r="O59" s="373"/>
    </row>
    <row r="60" spans="1:15" s="374" customFormat="1">
      <c r="A60" s="383" t="s">
        <v>680</v>
      </c>
      <c r="B60" s="384"/>
      <c r="C60" s="385"/>
      <c r="D60" s="386"/>
      <c r="E60" s="387"/>
      <c r="F60" s="386"/>
      <c r="G60" s="387"/>
      <c r="H60" s="387"/>
      <c r="I60" s="386"/>
      <c r="J60" s="388"/>
      <c r="K60" s="386"/>
      <c r="L60" s="386"/>
      <c r="M60" s="386"/>
      <c r="N60" s="389"/>
      <c r="O60" s="373"/>
    </row>
    <row r="61" spans="1:15" s="374" customFormat="1">
      <c r="A61" s="383" t="s">
        <v>681</v>
      </c>
      <c r="B61" s="384"/>
      <c r="C61" s="385"/>
      <c r="D61" s="386"/>
      <c r="E61" s="387"/>
      <c r="F61" s="386"/>
      <c r="G61" s="387"/>
      <c r="H61" s="387"/>
      <c r="I61" s="386"/>
      <c r="J61" s="388"/>
      <c r="K61" s="386"/>
      <c r="L61" s="386"/>
      <c r="M61" s="386"/>
      <c r="N61" s="389"/>
      <c r="O61" s="373"/>
    </row>
    <row r="62" spans="1:15" s="374" customFormat="1">
      <c r="A62" s="383" t="s">
        <v>682</v>
      </c>
      <c r="B62" s="384"/>
      <c r="C62" s="385"/>
      <c r="D62" s="386"/>
      <c r="E62" s="387"/>
      <c r="F62" s="386"/>
      <c r="G62" s="387"/>
      <c r="H62" s="387"/>
      <c r="I62" s="386"/>
      <c r="J62" s="388"/>
      <c r="K62" s="386"/>
      <c r="L62" s="386"/>
      <c r="M62" s="386"/>
      <c r="N62" s="389"/>
      <c r="O62" s="373"/>
    </row>
    <row r="63" spans="1:15" s="374" customFormat="1">
      <c r="A63" s="383" t="s">
        <v>683</v>
      </c>
      <c r="B63" s="384"/>
      <c r="C63" s="385"/>
      <c r="D63" s="386"/>
      <c r="E63" s="387"/>
      <c r="F63" s="386"/>
      <c r="G63" s="387"/>
      <c r="H63" s="387"/>
      <c r="I63" s="386"/>
      <c r="J63" s="388"/>
      <c r="K63" s="386"/>
      <c r="L63" s="386"/>
      <c r="M63" s="386"/>
      <c r="N63" s="389"/>
      <c r="O63" s="373"/>
    </row>
    <row r="64" spans="1:15" s="374" customFormat="1">
      <c r="A64" s="383" t="s">
        <v>684</v>
      </c>
      <c r="B64" s="384"/>
      <c r="C64" s="385"/>
      <c r="D64" s="386"/>
      <c r="E64" s="387"/>
      <c r="F64" s="386"/>
      <c r="G64" s="387"/>
      <c r="H64" s="387"/>
      <c r="I64" s="386"/>
      <c r="J64" s="388"/>
      <c r="K64" s="386"/>
      <c r="L64" s="386"/>
      <c r="M64" s="386"/>
      <c r="N64" s="389"/>
      <c r="O64" s="373"/>
    </row>
    <row r="65" spans="1:15" s="374" customFormat="1">
      <c r="A65" s="383" t="s">
        <v>685</v>
      </c>
      <c r="B65" s="384"/>
      <c r="C65" s="385"/>
      <c r="D65" s="386"/>
      <c r="E65" s="387"/>
      <c r="F65" s="386"/>
      <c r="G65" s="387"/>
      <c r="H65" s="387"/>
      <c r="I65" s="386"/>
      <c r="J65" s="388"/>
      <c r="K65" s="386"/>
      <c r="L65" s="386"/>
      <c r="M65" s="386"/>
      <c r="N65" s="389"/>
      <c r="O65" s="373"/>
    </row>
    <row r="66" spans="1:15" s="336" customFormat="1">
      <c r="A66" s="367"/>
      <c r="B66" s="399"/>
      <c r="C66" s="400"/>
      <c r="D66" s="401"/>
      <c r="E66" s="402"/>
      <c r="F66" s="401"/>
      <c r="G66" s="402"/>
      <c r="H66" s="402"/>
      <c r="I66" s="401"/>
      <c r="J66" s="403"/>
      <c r="K66" s="401"/>
      <c r="L66" s="401"/>
      <c r="M66" s="401"/>
      <c r="N66" s="404"/>
      <c r="O66" s="382"/>
    </row>
    <row r="67" spans="1:15" s="374" customFormat="1">
      <c r="A67" s="367" t="s">
        <v>496</v>
      </c>
      <c r="B67" s="368">
        <f>SUM(B68:B80)</f>
        <v>0</v>
      </c>
      <c r="C67" s="369">
        <f t="shared" ref="C67" si="15">SUM(C68:C80)</f>
        <v>0</v>
      </c>
      <c r="D67" s="298">
        <f>SUM(D68:D80)</f>
        <v>0</v>
      </c>
      <c r="E67" s="370">
        <f t="shared" ref="E67:N67" si="16">SUM(E68:E80)</f>
        <v>0</v>
      </c>
      <c r="F67" s="298">
        <f t="shared" si="16"/>
        <v>0</v>
      </c>
      <c r="G67" s="370">
        <f t="shared" si="16"/>
        <v>0</v>
      </c>
      <c r="H67" s="370">
        <f t="shared" si="16"/>
        <v>0</v>
      </c>
      <c r="I67" s="298">
        <f t="shared" si="16"/>
        <v>0</v>
      </c>
      <c r="J67" s="371">
        <f t="shared" si="16"/>
        <v>0</v>
      </c>
      <c r="K67" s="298">
        <f t="shared" si="16"/>
        <v>0</v>
      </c>
      <c r="L67" s="298">
        <f t="shared" si="16"/>
        <v>0</v>
      </c>
      <c r="M67" s="298">
        <f t="shared" si="16"/>
        <v>0</v>
      </c>
      <c r="N67" s="372">
        <f t="shared" si="16"/>
        <v>0</v>
      </c>
      <c r="O67" s="373"/>
    </row>
    <row r="68" spans="1:15" s="374" customFormat="1">
      <c r="A68" s="383" t="s">
        <v>686</v>
      </c>
      <c r="B68" s="384"/>
      <c r="C68" s="385"/>
      <c r="D68" s="386"/>
      <c r="E68" s="387"/>
      <c r="F68" s="386"/>
      <c r="G68" s="387"/>
      <c r="H68" s="387"/>
      <c r="I68" s="386"/>
      <c r="J68" s="388"/>
      <c r="K68" s="386"/>
      <c r="L68" s="386"/>
      <c r="M68" s="386"/>
      <c r="N68" s="389"/>
      <c r="O68" s="373"/>
    </row>
    <row r="69" spans="1:15" s="374" customFormat="1">
      <c r="A69" s="383" t="s">
        <v>687</v>
      </c>
      <c r="B69" s="384"/>
      <c r="C69" s="385"/>
      <c r="D69" s="386"/>
      <c r="E69" s="387"/>
      <c r="F69" s="386"/>
      <c r="G69" s="387"/>
      <c r="H69" s="387"/>
      <c r="I69" s="386"/>
      <c r="J69" s="388"/>
      <c r="K69" s="386"/>
      <c r="L69" s="386"/>
      <c r="M69" s="386"/>
      <c r="N69" s="389"/>
      <c r="O69" s="373"/>
    </row>
    <row r="70" spans="1:15" s="374" customFormat="1">
      <c r="A70" s="383" t="s">
        <v>688</v>
      </c>
      <c r="B70" s="384"/>
      <c r="C70" s="385"/>
      <c r="D70" s="386"/>
      <c r="E70" s="387"/>
      <c r="F70" s="386"/>
      <c r="G70" s="387"/>
      <c r="H70" s="387"/>
      <c r="I70" s="386"/>
      <c r="J70" s="388"/>
      <c r="K70" s="386"/>
      <c r="L70" s="386"/>
      <c r="M70" s="386"/>
      <c r="N70" s="389"/>
      <c r="O70" s="373"/>
    </row>
    <row r="71" spans="1:15" s="374" customFormat="1">
      <c r="A71" s="383" t="s">
        <v>689</v>
      </c>
      <c r="B71" s="384"/>
      <c r="C71" s="385"/>
      <c r="D71" s="386"/>
      <c r="E71" s="387"/>
      <c r="F71" s="386"/>
      <c r="G71" s="387"/>
      <c r="H71" s="387"/>
      <c r="I71" s="386"/>
      <c r="J71" s="388"/>
      <c r="K71" s="386"/>
      <c r="L71" s="386"/>
      <c r="M71" s="386"/>
      <c r="N71" s="389"/>
      <c r="O71" s="373"/>
    </row>
    <row r="72" spans="1:15" s="374" customFormat="1">
      <c r="A72" s="383" t="s">
        <v>690</v>
      </c>
      <c r="B72" s="384"/>
      <c r="C72" s="385"/>
      <c r="D72" s="386"/>
      <c r="E72" s="387"/>
      <c r="F72" s="386"/>
      <c r="G72" s="387"/>
      <c r="H72" s="387"/>
      <c r="I72" s="386"/>
      <c r="J72" s="388"/>
      <c r="K72" s="386"/>
      <c r="L72" s="386"/>
      <c r="M72" s="386"/>
      <c r="N72" s="389"/>
      <c r="O72" s="373"/>
    </row>
    <row r="73" spans="1:15" s="374" customFormat="1">
      <c r="A73" s="383" t="s">
        <v>691</v>
      </c>
      <c r="B73" s="384"/>
      <c r="C73" s="385"/>
      <c r="D73" s="386"/>
      <c r="E73" s="387"/>
      <c r="F73" s="386"/>
      <c r="G73" s="387"/>
      <c r="H73" s="387"/>
      <c r="I73" s="386"/>
      <c r="J73" s="388"/>
      <c r="K73" s="386"/>
      <c r="L73" s="386"/>
      <c r="M73" s="386"/>
      <c r="N73" s="389"/>
      <c r="O73" s="373"/>
    </row>
    <row r="74" spans="1:15" s="374" customFormat="1">
      <c r="A74" s="383" t="s">
        <v>692</v>
      </c>
      <c r="B74" s="384"/>
      <c r="C74" s="385"/>
      <c r="D74" s="386"/>
      <c r="E74" s="387"/>
      <c r="F74" s="386"/>
      <c r="G74" s="387"/>
      <c r="H74" s="387"/>
      <c r="I74" s="386"/>
      <c r="J74" s="388"/>
      <c r="K74" s="386"/>
      <c r="L74" s="386"/>
      <c r="M74" s="386"/>
      <c r="N74" s="389"/>
      <c r="O74" s="373"/>
    </row>
    <row r="75" spans="1:15" s="374" customFormat="1">
      <c r="A75" s="383" t="s">
        <v>693</v>
      </c>
      <c r="B75" s="384"/>
      <c r="C75" s="385"/>
      <c r="D75" s="386"/>
      <c r="E75" s="387"/>
      <c r="F75" s="386"/>
      <c r="G75" s="387"/>
      <c r="H75" s="387"/>
      <c r="I75" s="386"/>
      <c r="J75" s="388"/>
      <c r="K75" s="386"/>
      <c r="L75" s="386"/>
      <c r="M75" s="386"/>
      <c r="N75" s="389"/>
      <c r="O75" s="373"/>
    </row>
    <row r="76" spans="1:15" s="374" customFormat="1">
      <c r="A76" s="383" t="s">
        <v>694</v>
      </c>
      <c r="B76" s="384"/>
      <c r="C76" s="385"/>
      <c r="D76" s="386"/>
      <c r="E76" s="387"/>
      <c r="F76" s="386"/>
      <c r="G76" s="387"/>
      <c r="H76" s="387"/>
      <c r="I76" s="386"/>
      <c r="J76" s="388"/>
      <c r="K76" s="386"/>
      <c r="L76" s="386"/>
      <c r="M76" s="386"/>
      <c r="N76" s="389"/>
      <c r="O76" s="373"/>
    </row>
    <row r="77" spans="1:15" s="374" customFormat="1">
      <c r="A77" s="383" t="s">
        <v>695</v>
      </c>
      <c r="B77" s="384"/>
      <c r="C77" s="385"/>
      <c r="D77" s="386"/>
      <c r="E77" s="387"/>
      <c r="F77" s="386"/>
      <c r="G77" s="387"/>
      <c r="H77" s="387"/>
      <c r="I77" s="386"/>
      <c r="J77" s="388"/>
      <c r="K77" s="386"/>
      <c r="L77" s="386"/>
      <c r="M77" s="386"/>
      <c r="N77" s="389"/>
      <c r="O77" s="373"/>
    </row>
    <row r="78" spans="1:15" s="374" customFormat="1">
      <c r="A78" s="383" t="s">
        <v>696</v>
      </c>
      <c r="B78" s="384"/>
      <c r="C78" s="385"/>
      <c r="D78" s="386"/>
      <c r="E78" s="387"/>
      <c r="F78" s="386"/>
      <c r="G78" s="387"/>
      <c r="H78" s="387"/>
      <c r="I78" s="386"/>
      <c r="J78" s="388"/>
      <c r="K78" s="386"/>
      <c r="L78" s="386"/>
      <c r="M78" s="386"/>
      <c r="N78" s="389"/>
      <c r="O78" s="373"/>
    </row>
    <row r="79" spans="1:15" s="374" customFormat="1">
      <c r="A79" s="383" t="s">
        <v>697</v>
      </c>
      <c r="B79" s="384"/>
      <c r="C79" s="385"/>
      <c r="D79" s="386"/>
      <c r="E79" s="387"/>
      <c r="F79" s="386"/>
      <c r="G79" s="387"/>
      <c r="H79" s="387"/>
      <c r="I79" s="386"/>
      <c r="J79" s="388"/>
      <c r="K79" s="386"/>
      <c r="L79" s="386"/>
      <c r="M79" s="386"/>
      <c r="N79" s="389"/>
      <c r="O79" s="373"/>
    </row>
    <row r="80" spans="1:15" s="374" customFormat="1">
      <c r="A80" s="383" t="s">
        <v>698</v>
      </c>
      <c r="B80" s="384"/>
      <c r="C80" s="385"/>
      <c r="D80" s="386"/>
      <c r="E80" s="387"/>
      <c r="F80" s="386"/>
      <c r="G80" s="387"/>
      <c r="H80" s="387"/>
      <c r="I80" s="386"/>
      <c r="J80" s="388"/>
      <c r="K80" s="386"/>
      <c r="L80" s="386"/>
      <c r="M80" s="386"/>
      <c r="N80" s="389"/>
      <c r="O80" s="373"/>
    </row>
    <row r="81" spans="1:15" s="336" customFormat="1">
      <c r="A81" s="367"/>
      <c r="B81" s="399"/>
      <c r="C81" s="400"/>
      <c r="D81" s="401"/>
      <c r="E81" s="402"/>
      <c r="F81" s="401"/>
      <c r="G81" s="402"/>
      <c r="H81" s="402"/>
      <c r="I81" s="401"/>
      <c r="J81" s="403"/>
      <c r="K81" s="401"/>
      <c r="L81" s="401"/>
      <c r="M81" s="401"/>
      <c r="N81" s="404"/>
      <c r="O81" s="382"/>
    </row>
    <row r="82" spans="1:15" s="374" customFormat="1">
      <c r="A82" s="367" t="s">
        <v>510</v>
      </c>
      <c r="B82" s="368">
        <f>SUM(B83:B97)</f>
        <v>0</v>
      </c>
      <c r="C82" s="369">
        <f t="shared" ref="C82" si="17">SUM(C83:C97)</f>
        <v>0</v>
      </c>
      <c r="D82" s="298">
        <f>SUM(D83:D97)</f>
        <v>0</v>
      </c>
      <c r="E82" s="370">
        <f t="shared" ref="E82:L82" si="18">SUM(E83:E97)</f>
        <v>0</v>
      </c>
      <c r="F82" s="298">
        <f t="shared" si="18"/>
        <v>0</v>
      </c>
      <c r="G82" s="370">
        <f t="shared" si="18"/>
        <v>0</v>
      </c>
      <c r="H82" s="370">
        <f t="shared" si="18"/>
        <v>0</v>
      </c>
      <c r="I82" s="298">
        <f t="shared" si="18"/>
        <v>0</v>
      </c>
      <c r="J82" s="371">
        <f t="shared" si="18"/>
        <v>0</v>
      </c>
      <c r="K82" s="298">
        <f t="shared" si="18"/>
        <v>0</v>
      </c>
      <c r="L82" s="298">
        <f t="shared" si="18"/>
        <v>0</v>
      </c>
      <c r="M82" s="298">
        <f>SUM(M83:M97)</f>
        <v>0</v>
      </c>
      <c r="N82" s="372">
        <f t="shared" ref="N82" si="19">SUM(N83:N97)</f>
        <v>0</v>
      </c>
      <c r="O82" s="373"/>
    </row>
    <row r="83" spans="1:15" s="374" customFormat="1">
      <c r="A83" s="383" t="s">
        <v>699</v>
      </c>
      <c r="B83" s="384"/>
      <c r="C83" s="385"/>
      <c r="D83" s="386"/>
      <c r="E83" s="387"/>
      <c r="F83" s="386"/>
      <c r="G83" s="387"/>
      <c r="H83" s="387"/>
      <c r="I83" s="386"/>
      <c r="J83" s="388"/>
      <c r="K83" s="386"/>
      <c r="L83" s="386"/>
      <c r="M83" s="386"/>
      <c r="N83" s="389"/>
      <c r="O83" s="373"/>
    </row>
    <row r="84" spans="1:15" s="374" customFormat="1">
      <c r="A84" s="383" t="s">
        <v>700</v>
      </c>
      <c r="B84" s="384"/>
      <c r="C84" s="385"/>
      <c r="D84" s="386"/>
      <c r="E84" s="387"/>
      <c r="F84" s="386"/>
      <c r="G84" s="387"/>
      <c r="H84" s="387"/>
      <c r="I84" s="386"/>
      <c r="J84" s="388"/>
      <c r="K84" s="386"/>
      <c r="L84" s="386"/>
      <c r="M84" s="386"/>
      <c r="N84" s="389"/>
      <c r="O84" s="373"/>
    </row>
    <row r="85" spans="1:15" s="374" customFormat="1">
      <c r="A85" s="383" t="s">
        <v>701</v>
      </c>
      <c r="B85" s="384"/>
      <c r="C85" s="385"/>
      <c r="D85" s="386"/>
      <c r="E85" s="387"/>
      <c r="F85" s="386"/>
      <c r="G85" s="387"/>
      <c r="H85" s="387"/>
      <c r="I85" s="386"/>
      <c r="J85" s="388"/>
      <c r="K85" s="386"/>
      <c r="L85" s="386"/>
      <c r="M85" s="386"/>
      <c r="N85" s="389"/>
      <c r="O85" s="373"/>
    </row>
    <row r="86" spans="1:15" s="374" customFormat="1">
      <c r="A86" s="383" t="s">
        <v>702</v>
      </c>
      <c r="B86" s="384"/>
      <c r="C86" s="385"/>
      <c r="D86" s="386"/>
      <c r="E86" s="387"/>
      <c r="F86" s="386"/>
      <c r="G86" s="387"/>
      <c r="H86" s="387"/>
      <c r="I86" s="386"/>
      <c r="J86" s="388"/>
      <c r="K86" s="386"/>
      <c r="L86" s="386"/>
      <c r="M86" s="386"/>
      <c r="N86" s="389"/>
      <c r="O86" s="373"/>
    </row>
    <row r="87" spans="1:15" s="374" customFormat="1">
      <c r="A87" s="383" t="s">
        <v>703</v>
      </c>
      <c r="B87" s="384"/>
      <c r="C87" s="385"/>
      <c r="D87" s="386"/>
      <c r="E87" s="387"/>
      <c r="F87" s="386"/>
      <c r="G87" s="387"/>
      <c r="H87" s="387"/>
      <c r="I87" s="386"/>
      <c r="J87" s="388"/>
      <c r="K87" s="386"/>
      <c r="L87" s="386"/>
      <c r="M87" s="386"/>
      <c r="N87" s="389"/>
      <c r="O87" s="373"/>
    </row>
    <row r="88" spans="1:15" s="374" customFormat="1">
      <c r="A88" s="383" t="s">
        <v>704</v>
      </c>
      <c r="B88" s="384"/>
      <c r="C88" s="385"/>
      <c r="D88" s="386"/>
      <c r="E88" s="387"/>
      <c r="F88" s="386"/>
      <c r="G88" s="387"/>
      <c r="H88" s="387"/>
      <c r="I88" s="386"/>
      <c r="J88" s="388"/>
      <c r="K88" s="386"/>
      <c r="L88" s="386"/>
      <c r="M88" s="386"/>
      <c r="N88" s="389"/>
      <c r="O88" s="373"/>
    </row>
    <row r="89" spans="1:15" s="374" customFormat="1">
      <c r="A89" s="383" t="s">
        <v>520</v>
      </c>
      <c r="B89" s="384"/>
      <c r="C89" s="385"/>
      <c r="D89" s="386"/>
      <c r="E89" s="387"/>
      <c r="F89" s="386"/>
      <c r="G89" s="387"/>
      <c r="H89" s="387"/>
      <c r="I89" s="386"/>
      <c r="J89" s="388"/>
      <c r="K89" s="386"/>
      <c r="L89" s="386"/>
      <c r="M89" s="386"/>
      <c r="N89" s="389"/>
      <c r="O89" s="373"/>
    </row>
    <row r="90" spans="1:15" s="374" customFormat="1">
      <c r="A90" s="383" t="s">
        <v>705</v>
      </c>
      <c r="B90" s="384"/>
      <c r="C90" s="385"/>
      <c r="D90" s="386"/>
      <c r="E90" s="387"/>
      <c r="F90" s="386"/>
      <c r="G90" s="387"/>
      <c r="H90" s="387"/>
      <c r="I90" s="386"/>
      <c r="J90" s="388"/>
      <c r="K90" s="386"/>
      <c r="L90" s="386"/>
      <c r="M90" s="386"/>
      <c r="N90" s="389"/>
      <c r="O90" s="373"/>
    </row>
    <row r="91" spans="1:15" s="374" customFormat="1">
      <c r="A91" s="383" t="s">
        <v>706</v>
      </c>
      <c r="B91" s="384"/>
      <c r="C91" s="385"/>
      <c r="D91" s="386"/>
      <c r="E91" s="387"/>
      <c r="F91" s="386"/>
      <c r="G91" s="387"/>
      <c r="H91" s="387"/>
      <c r="I91" s="386"/>
      <c r="J91" s="388"/>
      <c r="K91" s="386"/>
      <c r="L91" s="386"/>
      <c r="M91" s="386"/>
      <c r="N91" s="389"/>
      <c r="O91" s="373"/>
    </row>
    <row r="92" spans="1:15" s="374" customFormat="1">
      <c r="A92" s="383" t="s">
        <v>521</v>
      </c>
      <c r="B92" s="384"/>
      <c r="C92" s="385"/>
      <c r="D92" s="386"/>
      <c r="E92" s="387"/>
      <c r="F92" s="386"/>
      <c r="G92" s="387"/>
      <c r="H92" s="387"/>
      <c r="I92" s="386"/>
      <c r="J92" s="388"/>
      <c r="K92" s="386"/>
      <c r="L92" s="386"/>
      <c r="M92" s="386"/>
      <c r="N92" s="389"/>
      <c r="O92" s="373"/>
    </row>
    <row r="93" spans="1:15" s="374" customFormat="1">
      <c r="A93" s="383" t="s">
        <v>707</v>
      </c>
      <c r="B93" s="384"/>
      <c r="C93" s="385"/>
      <c r="D93" s="386"/>
      <c r="E93" s="387"/>
      <c r="F93" s="386"/>
      <c r="G93" s="387"/>
      <c r="H93" s="387"/>
      <c r="I93" s="386"/>
      <c r="J93" s="388"/>
      <c r="K93" s="386"/>
      <c r="L93" s="386"/>
      <c r="M93" s="386"/>
      <c r="N93" s="389"/>
      <c r="O93" s="373"/>
    </row>
    <row r="94" spans="1:15" s="374" customFormat="1">
      <c r="A94" s="383" t="s">
        <v>708</v>
      </c>
      <c r="B94" s="384"/>
      <c r="C94" s="385"/>
      <c r="D94" s="386"/>
      <c r="E94" s="387"/>
      <c r="F94" s="386"/>
      <c r="G94" s="387"/>
      <c r="H94" s="387"/>
      <c r="I94" s="386"/>
      <c r="J94" s="388"/>
      <c r="K94" s="386"/>
      <c r="L94" s="386"/>
      <c r="M94" s="386"/>
      <c r="N94" s="389"/>
      <c r="O94" s="373"/>
    </row>
    <row r="95" spans="1:15" s="374" customFormat="1">
      <c r="A95" s="383" t="s">
        <v>709</v>
      </c>
      <c r="B95" s="384"/>
      <c r="C95" s="385"/>
      <c r="D95" s="386"/>
      <c r="E95" s="387"/>
      <c r="F95" s="386"/>
      <c r="G95" s="387"/>
      <c r="H95" s="387"/>
      <c r="I95" s="386"/>
      <c r="J95" s="388"/>
      <c r="K95" s="386"/>
      <c r="L95" s="386"/>
      <c r="M95" s="386"/>
      <c r="N95" s="389"/>
      <c r="O95" s="373"/>
    </row>
    <row r="96" spans="1:15" s="374" customFormat="1">
      <c r="A96" s="383" t="s">
        <v>710</v>
      </c>
      <c r="B96" s="384"/>
      <c r="C96" s="385"/>
      <c r="D96" s="386"/>
      <c r="E96" s="387"/>
      <c r="F96" s="386"/>
      <c r="G96" s="387"/>
      <c r="H96" s="387"/>
      <c r="I96" s="386"/>
      <c r="J96" s="388"/>
      <c r="K96" s="386"/>
      <c r="L96" s="386"/>
      <c r="M96" s="386"/>
      <c r="N96" s="389"/>
      <c r="O96" s="373"/>
    </row>
    <row r="97" spans="1:15" s="374" customFormat="1">
      <c r="A97" s="383" t="s">
        <v>711</v>
      </c>
      <c r="B97" s="384"/>
      <c r="C97" s="385"/>
      <c r="D97" s="386"/>
      <c r="E97" s="387"/>
      <c r="F97" s="386"/>
      <c r="G97" s="387"/>
      <c r="H97" s="387"/>
      <c r="I97" s="386"/>
      <c r="J97" s="388"/>
      <c r="K97" s="386"/>
      <c r="L97" s="386"/>
      <c r="M97" s="386"/>
      <c r="N97" s="389"/>
      <c r="O97" s="373"/>
    </row>
    <row r="98" spans="1:15" s="336" customFormat="1">
      <c r="A98" s="367"/>
      <c r="B98" s="399"/>
      <c r="C98" s="400"/>
      <c r="D98" s="401"/>
      <c r="E98" s="402"/>
      <c r="F98" s="401"/>
      <c r="G98" s="402"/>
      <c r="H98" s="402"/>
      <c r="I98" s="401"/>
      <c r="J98" s="403"/>
      <c r="K98" s="401"/>
      <c r="L98" s="401"/>
      <c r="M98" s="401"/>
      <c r="N98" s="404"/>
      <c r="O98" s="382"/>
    </row>
    <row r="99" spans="1:15" s="374" customFormat="1">
      <c r="A99" s="367" t="s">
        <v>526</v>
      </c>
      <c r="B99" s="368">
        <f>SUM(B100:B112)</f>
        <v>0</v>
      </c>
      <c r="C99" s="369">
        <f t="shared" ref="C99" si="20">SUM(C100:C112)</f>
        <v>0</v>
      </c>
      <c r="D99" s="298">
        <f>SUM(D100:D112)</f>
        <v>0</v>
      </c>
      <c r="E99" s="370">
        <f t="shared" ref="E99:N99" si="21">SUM(E100:E112)</f>
        <v>0</v>
      </c>
      <c r="F99" s="298">
        <f t="shared" si="21"/>
        <v>0</v>
      </c>
      <c r="G99" s="370">
        <f t="shared" si="21"/>
        <v>0</v>
      </c>
      <c r="H99" s="370">
        <f t="shared" si="21"/>
        <v>0</v>
      </c>
      <c r="I99" s="298">
        <f t="shared" si="21"/>
        <v>0</v>
      </c>
      <c r="J99" s="371">
        <f t="shared" si="21"/>
        <v>0</v>
      </c>
      <c r="K99" s="298">
        <f t="shared" si="21"/>
        <v>0</v>
      </c>
      <c r="L99" s="298">
        <f t="shared" si="21"/>
        <v>0</v>
      </c>
      <c r="M99" s="298">
        <f t="shared" si="21"/>
        <v>0</v>
      </c>
      <c r="N99" s="372">
        <f t="shared" si="21"/>
        <v>0</v>
      </c>
      <c r="O99" s="373"/>
    </row>
    <row r="100" spans="1:15" s="374" customFormat="1">
      <c r="A100" s="383" t="s">
        <v>712</v>
      </c>
      <c r="B100" s="384"/>
      <c r="C100" s="385"/>
      <c r="D100" s="386"/>
      <c r="E100" s="387"/>
      <c r="F100" s="386"/>
      <c r="G100" s="387"/>
      <c r="H100" s="387"/>
      <c r="I100" s="386"/>
      <c r="J100" s="388"/>
      <c r="K100" s="386"/>
      <c r="L100" s="386"/>
      <c r="M100" s="386"/>
      <c r="N100" s="389"/>
      <c r="O100" s="373"/>
    </row>
    <row r="101" spans="1:15" s="374" customFormat="1">
      <c r="A101" s="383" t="s">
        <v>713</v>
      </c>
      <c r="B101" s="384"/>
      <c r="C101" s="385"/>
      <c r="D101" s="386"/>
      <c r="E101" s="387"/>
      <c r="F101" s="386"/>
      <c r="G101" s="387"/>
      <c r="H101" s="387"/>
      <c r="I101" s="386"/>
      <c r="J101" s="388"/>
      <c r="K101" s="386"/>
      <c r="L101" s="386"/>
      <c r="M101" s="386"/>
      <c r="N101" s="389"/>
      <c r="O101" s="373"/>
    </row>
    <row r="102" spans="1:15" s="374" customFormat="1">
      <c r="A102" s="383" t="s">
        <v>714</v>
      </c>
      <c r="B102" s="384"/>
      <c r="C102" s="385"/>
      <c r="D102" s="386"/>
      <c r="E102" s="387"/>
      <c r="F102" s="386"/>
      <c r="G102" s="387"/>
      <c r="H102" s="387"/>
      <c r="I102" s="386"/>
      <c r="J102" s="388"/>
      <c r="K102" s="386"/>
      <c r="L102" s="386"/>
      <c r="M102" s="386"/>
      <c r="N102" s="389"/>
      <c r="O102" s="373"/>
    </row>
    <row r="103" spans="1:15" s="374" customFormat="1">
      <c r="A103" s="383" t="s">
        <v>715</v>
      </c>
      <c r="B103" s="384"/>
      <c r="C103" s="385"/>
      <c r="D103" s="386"/>
      <c r="E103" s="387"/>
      <c r="F103" s="386"/>
      <c r="G103" s="387"/>
      <c r="H103" s="387"/>
      <c r="I103" s="386"/>
      <c r="J103" s="388"/>
      <c r="K103" s="386"/>
      <c r="L103" s="386"/>
      <c r="M103" s="386"/>
      <c r="N103" s="389"/>
      <c r="O103" s="373"/>
    </row>
    <row r="104" spans="1:15" s="374" customFormat="1">
      <c r="A104" s="383" t="s">
        <v>716</v>
      </c>
      <c r="B104" s="384"/>
      <c r="C104" s="385"/>
      <c r="D104" s="386"/>
      <c r="E104" s="387"/>
      <c r="F104" s="386"/>
      <c r="G104" s="387"/>
      <c r="H104" s="387"/>
      <c r="I104" s="386"/>
      <c r="J104" s="388"/>
      <c r="K104" s="386"/>
      <c r="L104" s="386"/>
      <c r="M104" s="386"/>
      <c r="N104" s="389"/>
      <c r="O104" s="373"/>
    </row>
    <row r="105" spans="1:15" s="374" customFormat="1">
      <c r="A105" s="383" t="s">
        <v>717</v>
      </c>
      <c r="B105" s="384"/>
      <c r="C105" s="385"/>
      <c r="D105" s="386"/>
      <c r="E105" s="387"/>
      <c r="F105" s="386"/>
      <c r="G105" s="387"/>
      <c r="H105" s="387"/>
      <c r="I105" s="386"/>
      <c r="J105" s="388"/>
      <c r="K105" s="386"/>
      <c r="L105" s="386"/>
      <c r="M105" s="386"/>
      <c r="N105" s="389"/>
      <c r="O105" s="373"/>
    </row>
    <row r="106" spans="1:15" s="374" customFormat="1">
      <c r="A106" s="383" t="s">
        <v>718</v>
      </c>
      <c r="B106" s="384"/>
      <c r="C106" s="385"/>
      <c r="D106" s="386"/>
      <c r="E106" s="387"/>
      <c r="F106" s="386"/>
      <c r="G106" s="387"/>
      <c r="H106" s="387"/>
      <c r="I106" s="386"/>
      <c r="J106" s="388"/>
      <c r="K106" s="386"/>
      <c r="L106" s="386"/>
      <c r="M106" s="386"/>
      <c r="N106" s="389"/>
      <c r="O106" s="373"/>
    </row>
    <row r="107" spans="1:15" s="374" customFormat="1">
      <c r="A107" s="383" t="s">
        <v>719</v>
      </c>
      <c r="B107" s="384"/>
      <c r="C107" s="385"/>
      <c r="D107" s="386"/>
      <c r="E107" s="387"/>
      <c r="F107" s="386"/>
      <c r="G107" s="387"/>
      <c r="H107" s="387"/>
      <c r="I107" s="386"/>
      <c r="J107" s="388"/>
      <c r="K107" s="386"/>
      <c r="L107" s="386"/>
      <c r="M107" s="386"/>
      <c r="N107" s="389"/>
      <c r="O107" s="373"/>
    </row>
    <row r="108" spans="1:15" s="374" customFormat="1">
      <c r="A108" s="383" t="s">
        <v>720</v>
      </c>
      <c r="B108" s="384"/>
      <c r="C108" s="385"/>
      <c r="D108" s="386"/>
      <c r="E108" s="387"/>
      <c r="F108" s="386"/>
      <c r="G108" s="387"/>
      <c r="H108" s="387"/>
      <c r="I108" s="386"/>
      <c r="J108" s="388"/>
      <c r="K108" s="386"/>
      <c r="L108" s="386"/>
      <c r="M108" s="386"/>
      <c r="N108" s="389"/>
      <c r="O108" s="373"/>
    </row>
    <row r="109" spans="1:15" s="374" customFormat="1">
      <c r="A109" s="383" t="s">
        <v>721</v>
      </c>
      <c r="B109" s="384"/>
      <c r="C109" s="385"/>
      <c r="D109" s="386"/>
      <c r="E109" s="387"/>
      <c r="F109" s="386"/>
      <c r="G109" s="387"/>
      <c r="H109" s="387"/>
      <c r="I109" s="386"/>
      <c r="J109" s="388"/>
      <c r="K109" s="386"/>
      <c r="L109" s="386"/>
      <c r="M109" s="386"/>
      <c r="N109" s="389"/>
      <c r="O109" s="373"/>
    </row>
    <row r="110" spans="1:15" s="374" customFormat="1">
      <c r="A110" s="383" t="s">
        <v>722</v>
      </c>
      <c r="B110" s="384"/>
      <c r="C110" s="385"/>
      <c r="D110" s="386"/>
      <c r="E110" s="387"/>
      <c r="F110" s="386"/>
      <c r="G110" s="387"/>
      <c r="H110" s="387"/>
      <c r="I110" s="386"/>
      <c r="J110" s="388"/>
      <c r="K110" s="386"/>
      <c r="L110" s="386"/>
      <c r="M110" s="386"/>
      <c r="N110" s="389"/>
      <c r="O110" s="373"/>
    </row>
    <row r="111" spans="1:15" s="374" customFormat="1">
      <c r="A111" s="383" t="s">
        <v>723</v>
      </c>
      <c r="B111" s="384"/>
      <c r="C111" s="385"/>
      <c r="D111" s="386"/>
      <c r="E111" s="387"/>
      <c r="F111" s="386"/>
      <c r="G111" s="387"/>
      <c r="H111" s="387"/>
      <c r="I111" s="386"/>
      <c r="J111" s="388"/>
      <c r="K111" s="386"/>
      <c r="L111" s="386"/>
      <c r="M111" s="386"/>
      <c r="N111" s="389"/>
      <c r="O111" s="373"/>
    </row>
    <row r="112" spans="1:15" s="374" customFormat="1">
      <c r="A112" s="383" t="s">
        <v>674</v>
      </c>
      <c r="B112" s="384"/>
      <c r="C112" s="385"/>
      <c r="D112" s="386"/>
      <c r="E112" s="387"/>
      <c r="F112" s="386"/>
      <c r="G112" s="387"/>
      <c r="H112" s="387"/>
      <c r="I112" s="386"/>
      <c r="J112" s="388"/>
      <c r="K112" s="386"/>
      <c r="L112" s="386"/>
      <c r="M112" s="386"/>
      <c r="N112" s="389"/>
      <c r="O112" s="373"/>
    </row>
    <row r="113" spans="1:15" s="336" customFormat="1">
      <c r="A113" s="367"/>
      <c r="B113" s="399"/>
      <c r="C113" s="400"/>
      <c r="D113" s="401"/>
      <c r="E113" s="402"/>
      <c r="F113" s="401"/>
      <c r="G113" s="402"/>
      <c r="H113" s="402"/>
      <c r="I113" s="401"/>
      <c r="J113" s="403"/>
      <c r="K113" s="401"/>
      <c r="L113" s="401"/>
      <c r="M113" s="401"/>
      <c r="N113" s="404"/>
      <c r="O113" s="382"/>
    </row>
    <row r="114" spans="1:15" s="374" customFormat="1">
      <c r="A114" s="367" t="s">
        <v>539</v>
      </c>
      <c r="B114" s="368">
        <f>SUM(B115:B118)</f>
        <v>0</v>
      </c>
      <c r="C114" s="369">
        <f t="shared" ref="C114" si="22">SUM(C115:C118)</f>
        <v>0</v>
      </c>
      <c r="D114" s="298">
        <f>SUM(D115:D118)</f>
        <v>0</v>
      </c>
      <c r="E114" s="370">
        <f t="shared" ref="E114:N114" si="23">SUM(E115:E118)</f>
        <v>0</v>
      </c>
      <c r="F114" s="298">
        <f t="shared" si="23"/>
        <v>0</v>
      </c>
      <c r="G114" s="370">
        <f t="shared" si="23"/>
        <v>0</v>
      </c>
      <c r="H114" s="370">
        <f t="shared" si="23"/>
        <v>0</v>
      </c>
      <c r="I114" s="298">
        <f t="shared" si="23"/>
        <v>0</v>
      </c>
      <c r="J114" s="371">
        <f t="shared" si="23"/>
        <v>0</v>
      </c>
      <c r="K114" s="298">
        <f t="shared" si="23"/>
        <v>0</v>
      </c>
      <c r="L114" s="298">
        <f t="shared" si="23"/>
        <v>0</v>
      </c>
      <c r="M114" s="298">
        <f t="shared" si="23"/>
        <v>0</v>
      </c>
      <c r="N114" s="372">
        <f t="shared" si="23"/>
        <v>0</v>
      </c>
      <c r="O114" s="373"/>
    </row>
    <row r="115" spans="1:15" s="374" customFormat="1">
      <c r="A115" s="383" t="s">
        <v>540</v>
      </c>
      <c r="B115" s="384"/>
      <c r="C115" s="385"/>
      <c r="D115" s="386"/>
      <c r="E115" s="405"/>
      <c r="F115" s="406"/>
      <c r="G115" s="405"/>
      <c r="H115" s="387"/>
      <c r="I115" s="386"/>
      <c r="J115" s="388"/>
      <c r="K115" s="386"/>
      <c r="L115" s="386"/>
      <c r="M115" s="386"/>
      <c r="N115" s="389"/>
      <c r="O115" s="373"/>
    </row>
    <row r="116" spans="1:15" s="374" customFormat="1">
      <c r="A116" s="383" t="s">
        <v>541</v>
      </c>
      <c r="B116" s="384"/>
      <c r="C116" s="385"/>
      <c r="D116" s="386"/>
      <c r="E116" s="405"/>
      <c r="F116" s="406"/>
      <c r="G116" s="405"/>
      <c r="H116" s="387"/>
      <c r="I116" s="386"/>
      <c r="J116" s="388"/>
      <c r="K116" s="386"/>
      <c r="L116" s="386"/>
      <c r="M116" s="386"/>
      <c r="N116" s="389"/>
      <c r="O116" s="373"/>
    </row>
    <row r="117" spans="1:15" s="374" customFormat="1">
      <c r="A117" s="383" t="s">
        <v>542</v>
      </c>
      <c r="B117" s="384"/>
      <c r="C117" s="385"/>
      <c r="D117" s="386"/>
      <c r="E117" s="405"/>
      <c r="F117" s="406"/>
      <c r="G117" s="405"/>
      <c r="H117" s="387"/>
      <c r="I117" s="386"/>
      <c r="J117" s="388"/>
      <c r="K117" s="386"/>
      <c r="L117" s="386"/>
      <c r="M117" s="386"/>
      <c r="N117" s="389"/>
      <c r="O117" s="373"/>
    </row>
    <row r="118" spans="1:15" s="374" customFormat="1">
      <c r="A118" s="383" t="s">
        <v>543</v>
      </c>
      <c r="B118" s="384"/>
      <c r="C118" s="385"/>
      <c r="D118" s="386"/>
      <c r="E118" s="405"/>
      <c r="F118" s="406"/>
      <c r="G118" s="405"/>
      <c r="H118" s="387"/>
      <c r="I118" s="386"/>
      <c r="J118" s="388"/>
      <c r="K118" s="386"/>
      <c r="L118" s="386"/>
      <c r="M118" s="386"/>
      <c r="N118" s="389"/>
      <c r="O118" s="373"/>
    </row>
    <row r="119" spans="1:15" s="336" customFormat="1">
      <c r="A119" s="367"/>
      <c r="B119" s="399"/>
      <c r="C119" s="400"/>
      <c r="D119" s="401"/>
      <c r="E119" s="402"/>
      <c r="F119" s="401"/>
      <c r="G119" s="402"/>
      <c r="H119" s="402"/>
      <c r="I119" s="401"/>
      <c r="J119" s="403"/>
      <c r="K119" s="401"/>
      <c r="L119" s="401"/>
      <c r="M119" s="401"/>
      <c r="N119" s="404"/>
      <c r="O119" s="382"/>
    </row>
    <row r="120" spans="1:15" s="374" customFormat="1">
      <c r="A120" s="367" t="s">
        <v>544</v>
      </c>
      <c r="B120" s="368">
        <f>SUM(B121:B129)</f>
        <v>0</v>
      </c>
      <c r="C120" s="369">
        <f t="shared" ref="C120" si="24">SUM(C121:C129)</f>
        <v>0</v>
      </c>
      <c r="D120" s="298">
        <f>SUM(D121:D129)</f>
        <v>0</v>
      </c>
      <c r="E120" s="370">
        <f t="shared" ref="E120:N120" si="25">SUM(E121:E129)</f>
        <v>0</v>
      </c>
      <c r="F120" s="298">
        <f t="shared" si="25"/>
        <v>0</v>
      </c>
      <c r="G120" s="370">
        <f t="shared" si="25"/>
        <v>0</v>
      </c>
      <c r="H120" s="370">
        <f t="shared" si="25"/>
        <v>0</v>
      </c>
      <c r="I120" s="298">
        <f t="shared" si="25"/>
        <v>0</v>
      </c>
      <c r="J120" s="371">
        <f t="shared" si="25"/>
        <v>0</v>
      </c>
      <c r="K120" s="298">
        <f t="shared" si="25"/>
        <v>0</v>
      </c>
      <c r="L120" s="298">
        <f t="shared" si="25"/>
        <v>0</v>
      </c>
      <c r="M120" s="298">
        <f t="shared" si="25"/>
        <v>0</v>
      </c>
      <c r="N120" s="372">
        <f t="shared" si="25"/>
        <v>0</v>
      </c>
      <c r="O120" s="373"/>
    </row>
    <row r="121" spans="1:15" s="374" customFormat="1">
      <c r="A121" s="383" t="s">
        <v>724</v>
      </c>
      <c r="B121" s="384"/>
      <c r="C121" s="385"/>
      <c r="D121" s="386"/>
      <c r="E121" s="387"/>
      <c r="F121" s="386"/>
      <c r="G121" s="387"/>
      <c r="H121" s="387"/>
      <c r="I121" s="386"/>
      <c r="J121" s="388"/>
      <c r="K121" s="386"/>
      <c r="L121" s="386"/>
      <c r="M121" s="386"/>
      <c r="N121" s="389"/>
      <c r="O121" s="373"/>
    </row>
    <row r="122" spans="1:15" s="374" customFormat="1">
      <c r="A122" s="383" t="s">
        <v>725</v>
      </c>
      <c r="B122" s="384"/>
      <c r="C122" s="385"/>
      <c r="D122" s="386"/>
      <c r="E122" s="387"/>
      <c r="F122" s="386"/>
      <c r="G122" s="387"/>
      <c r="H122" s="387"/>
      <c r="I122" s="386"/>
      <c r="J122" s="388"/>
      <c r="K122" s="386"/>
      <c r="L122" s="386"/>
      <c r="M122" s="386"/>
      <c r="N122" s="389"/>
      <c r="O122" s="373"/>
    </row>
    <row r="123" spans="1:15" s="374" customFormat="1">
      <c r="A123" s="383" t="s">
        <v>726</v>
      </c>
      <c r="B123" s="384"/>
      <c r="C123" s="385"/>
      <c r="D123" s="386"/>
      <c r="E123" s="387"/>
      <c r="F123" s="386"/>
      <c r="G123" s="387"/>
      <c r="H123" s="387"/>
      <c r="I123" s="386"/>
      <c r="J123" s="388"/>
      <c r="K123" s="386"/>
      <c r="L123" s="386"/>
      <c r="M123" s="386"/>
      <c r="N123" s="389"/>
      <c r="O123" s="373"/>
    </row>
    <row r="124" spans="1:15" s="374" customFormat="1">
      <c r="A124" s="383" t="s">
        <v>727</v>
      </c>
      <c r="B124" s="384"/>
      <c r="C124" s="385"/>
      <c r="D124" s="386"/>
      <c r="E124" s="387"/>
      <c r="F124" s="386"/>
      <c r="G124" s="387"/>
      <c r="H124" s="387"/>
      <c r="I124" s="386"/>
      <c r="J124" s="388"/>
      <c r="K124" s="386"/>
      <c r="L124" s="386"/>
      <c r="M124" s="386"/>
      <c r="N124" s="389"/>
      <c r="O124" s="373"/>
    </row>
    <row r="125" spans="1:15" s="374" customFormat="1">
      <c r="A125" s="383" t="s">
        <v>728</v>
      </c>
      <c r="B125" s="384"/>
      <c r="C125" s="385"/>
      <c r="D125" s="386"/>
      <c r="E125" s="387"/>
      <c r="F125" s="386"/>
      <c r="G125" s="387"/>
      <c r="H125" s="387"/>
      <c r="I125" s="386"/>
      <c r="J125" s="388"/>
      <c r="K125" s="386"/>
      <c r="L125" s="386"/>
      <c r="M125" s="386"/>
      <c r="N125" s="389"/>
      <c r="O125" s="373"/>
    </row>
    <row r="126" spans="1:15" s="374" customFormat="1">
      <c r="A126" s="383" t="s">
        <v>729</v>
      </c>
      <c r="B126" s="384"/>
      <c r="C126" s="385"/>
      <c r="D126" s="386"/>
      <c r="E126" s="387"/>
      <c r="F126" s="386"/>
      <c r="G126" s="387"/>
      <c r="H126" s="387"/>
      <c r="I126" s="386"/>
      <c r="J126" s="388"/>
      <c r="K126" s="386"/>
      <c r="L126" s="386"/>
      <c r="M126" s="386"/>
      <c r="N126" s="389"/>
      <c r="O126" s="373"/>
    </row>
    <row r="127" spans="1:15" s="374" customFormat="1">
      <c r="A127" s="383" t="s">
        <v>730</v>
      </c>
      <c r="B127" s="384"/>
      <c r="C127" s="385"/>
      <c r="D127" s="386"/>
      <c r="E127" s="387"/>
      <c r="F127" s="386"/>
      <c r="G127" s="387"/>
      <c r="H127" s="387"/>
      <c r="I127" s="386"/>
      <c r="J127" s="388"/>
      <c r="K127" s="386"/>
      <c r="L127" s="386"/>
      <c r="M127" s="386"/>
      <c r="N127" s="389"/>
      <c r="O127" s="373"/>
    </row>
    <row r="128" spans="1:15" s="374" customFormat="1">
      <c r="A128" s="383" t="s">
        <v>731</v>
      </c>
      <c r="B128" s="384"/>
      <c r="C128" s="385"/>
      <c r="D128" s="386"/>
      <c r="E128" s="387"/>
      <c r="F128" s="386"/>
      <c r="G128" s="387"/>
      <c r="H128" s="387"/>
      <c r="I128" s="386"/>
      <c r="J128" s="388"/>
      <c r="K128" s="386"/>
      <c r="L128" s="386"/>
      <c r="M128" s="386"/>
      <c r="N128" s="389"/>
      <c r="O128" s="373"/>
    </row>
    <row r="129" spans="1:15" s="374" customFormat="1">
      <c r="A129" s="383" t="s">
        <v>732</v>
      </c>
      <c r="B129" s="384"/>
      <c r="C129" s="385"/>
      <c r="D129" s="386"/>
      <c r="E129" s="387"/>
      <c r="F129" s="386"/>
      <c r="G129" s="387"/>
      <c r="H129" s="387"/>
      <c r="I129" s="386"/>
      <c r="J129" s="388"/>
      <c r="K129" s="386"/>
      <c r="L129" s="386"/>
      <c r="M129" s="386"/>
      <c r="N129" s="389"/>
      <c r="O129" s="373"/>
    </row>
    <row r="130" spans="1:15" s="336" customFormat="1">
      <c r="A130" s="367"/>
      <c r="B130" s="407"/>
      <c r="C130" s="408"/>
      <c r="D130" s="409"/>
      <c r="E130" s="410"/>
      <c r="F130" s="409"/>
      <c r="G130" s="410"/>
      <c r="H130" s="410"/>
      <c r="I130" s="409"/>
      <c r="J130" s="411"/>
      <c r="K130" s="409"/>
      <c r="L130" s="409"/>
      <c r="M130" s="409"/>
      <c r="N130" s="412"/>
      <c r="O130" s="382"/>
    </row>
    <row r="131" spans="1:15" s="374" customFormat="1">
      <c r="A131" s="367" t="s">
        <v>554</v>
      </c>
      <c r="B131" s="368">
        <f>SUM(B132:B139)</f>
        <v>0</v>
      </c>
      <c r="C131" s="369">
        <f t="shared" ref="C131" si="26">SUM(C132:C139)</f>
        <v>0</v>
      </c>
      <c r="D131" s="298">
        <f>SUM(D132:D139)</f>
        <v>0</v>
      </c>
      <c r="E131" s="370">
        <f t="shared" ref="E131:N131" si="27">SUM(E132:E139)</f>
        <v>0</v>
      </c>
      <c r="F131" s="298">
        <f t="shared" si="27"/>
        <v>0</v>
      </c>
      <c r="G131" s="370">
        <f t="shared" si="27"/>
        <v>0</v>
      </c>
      <c r="H131" s="370">
        <f t="shared" si="27"/>
        <v>0</v>
      </c>
      <c r="I131" s="298">
        <f t="shared" si="27"/>
        <v>0</v>
      </c>
      <c r="J131" s="371">
        <f t="shared" si="27"/>
        <v>0</v>
      </c>
      <c r="K131" s="298">
        <f t="shared" si="27"/>
        <v>0</v>
      </c>
      <c r="L131" s="298">
        <f t="shared" si="27"/>
        <v>0</v>
      </c>
      <c r="M131" s="298">
        <f t="shared" si="27"/>
        <v>0</v>
      </c>
      <c r="N131" s="372">
        <f t="shared" si="27"/>
        <v>0</v>
      </c>
      <c r="O131" s="373"/>
    </row>
    <row r="132" spans="1:15" s="374" customFormat="1">
      <c r="A132" s="383" t="s">
        <v>733</v>
      </c>
      <c r="B132" s="391"/>
      <c r="C132" s="392"/>
      <c r="D132" s="294"/>
      <c r="E132" s="393"/>
      <c r="F132" s="294"/>
      <c r="G132" s="393"/>
      <c r="H132" s="393"/>
      <c r="I132" s="294"/>
      <c r="J132" s="394"/>
      <c r="K132" s="294"/>
      <c r="L132" s="294"/>
      <c r="M132" s="294"/>
      <c r="N132" s="395"/>
      <c r="O132" s="373"/>
    </row>
    <row r="133" spans="1:15" s="374" customFormat="1">
      <c r="A133" s="383" t="s">
        <v>734</v>
      </c>
      <c r="B133" s="391"/>
      <c r="C133" s="392"/>
      <c r="D133" s="294"/>
      <c r="E133" s="393"/>
      <c r="F133" s="294"/>
      <c r="G133" s="393"/>
      <c r="H133" s="393"/>
      <c r="I133" s="294"/>
      <c r="J133" s="394"/>
      <c r="K133" s="294"/>
      <c r="L133" s="294"/>
      <c r="M133" s="294"/>
      <c r="N133" s="395"/>
      <c r="O133" s="373"/>
    </row>
    <row r="134" spans="1:15" s="374" customFormat="1">
      <c r="A134" s="383" t="s">
        <v>735</v>
      </c>
      <c r="B134" s="391"/>
      <c r="C134" s="392"/>
      <c r="D134" s="294"/>
      <c r="E134" s="393"/>
      <c r="F134" s="294"/>
      <c r="G134" s="393"/>
      <c r="H134" s="393"/>
      <c r="I134" s="294"/>
      <c r="J134" s="394"/>
      <c r="K134" s="294"/>
      <c r="L134" s="294"/>
      <c r="M134" s="294"/>
      <c r="N134" s="395"/>
      <c r="O134" s="373"/>
    </row>
    <row r="135" spans="1:15" s="374" customFormat="1">
      <c r="A135" s="383" t="s">
        <v>736</v>
      </c>
      <c r="B135" s="391"/>
      <c r="C135" s="392"/>
      <c r="D135" s="294"/>
      <c r="E135" s="393"/>
      <c r="F135" s="294"/>
      <c r="G135" s="393"/>
      <c r="H135" s="393"/>
      <c r="I135" s="294"/>
      <c r="J135" s="394"/>
      <c r="K135" s="294"/>
      <c r="L135" s="294"/>
      <c r="M135" s="294"/>
      <c r="N135" s="395"/>
      <c r="O135" s="373"/>
    </row>
    <row r="136" spans="1:15" s="374" customFormat="1">
      <c r="A136" s="383" t="s">
        <v>737</v>
      </c>
      <c r="B136" s="391"/>
      <c r="C136" s="392"/>
      <c r="D136" s="294"/>
      <c r="E136" s="393"/>
      <c r="F136" s="294"/>
      <c r="G136" s="393"/>
      <c r="H136" s="393"/>
      <c r="I136" s="294"/>
      <c r="J136" s="394"/>
      <c r="K136" s="294"/>
      <c r="L136" s="294"/>
      <c r="M136" s="294"/>
      <c r="N136" s="395"/>
      <c r="O136" s="373"/>
    </row>
    <row r="137" spans="1:15" s="374" customFormat="1">
      <c r="A137" s="383" t="s">
        <v>738</v>
      </c>
      <c r="B137" s="391"/>
      <c r="C137" s="392"/>
      <c r="D137" s="294"/>
      <c r="E137" s="393"/>
      <c r="F137" s="294"/>
      <c r="G137" s="393"/>
      <c r="H137" s="393"/>
      <c r="I137" s="294"/>
      <c r="J137" s="394"/>
      <c r="K137" s="294"/>
      <c r="L137" s="294"/>
      <c r="M137" s="294"/>
      <c r="N137" s="395"/>
      <c r="O137" s="373"/>
    </row>
    <row r="138" spans="1:15" s="374" customFormat="1">
      <c r="A138" s="383" t="s">
        <v>739</v>
      </c>
      <c r="B138" s="391"/>
      <c r="C138" s="392"/>
      <c r="D138" s="294"/>
      <c r="E138" s="393"/>
      <c r="F138" s="294"/>
      <c r="G138" s="393"/>
      <c r="H138" s="393"/>
      <c r="I138" s="294"/>
      <c r="J138" s="394"/>
      <c r="K138" s="294"/>
      <c r="L138" s="294"/>
      <c r="M138" s="294"/>
      <c r="N138" s="395"/>
      <c r="O138" s="373"/>
    </row>
    <row r="139" spans="1:15" s="374" customFormat="1">
      <c r="A139" s="383" t="s">
        <v>740</v>
      </c>
      <c r="B139" s="391"/>
      <c r="C139" s="392"/>
      <c r="D139" s="294"/>
      <c r="E139" s="393"/>
      <c r="F139" s="294"/>
      <c r="G139" s="393"/>
      <c r="H139" s="393"/>
      <c r="I139" s="294"/>
      <c r="J139" s="394"/>
      <c r="K139" s="294"/>
      <c r="L139" s="294"/>
      <c r="M139" s="294"/>
      <c r="N139" s="395"/>
      <c r="O139" s="373"/>
    </row>
    <row r="140" spans="1:15" s="336" customFormat="1">
      <c r="A140" s="367"/>
      <c r="B140" s="399"/>
      <c r="C140" s="400"/>
      <c r="D140" s="401"/>
      <c r="E140" s="402"/>
      <c r="F140" s="401"/>
      <c r="G140" s="402"/>
      <c r="H140" s="402"/>
      <c r="I140" s="401"/>
      <c r="J140" s="403"/>
      <c r="K140" s="401"/>
      <c r="L140" s="401"/>
      <c r="M140" s="401"/>
      <c r="N140" s="404"/>
      <c r="O140" s="382"/>
    </row>
    <row r="141" spans="1:15" s="374" customFormat="1">
      <c r="A141" s="367" t="s">
        <v>562</v>
      </c>
      <c r="B141" s="368">
        <f>SUM(B142:B151)</f>
        <v>0</v>
      </c>
      <c r="C141" s="369">
        <f t="shared" ref="C141" si="28">SUM(C142:C151)</f>
        <v>0</v>
      </c>
      <c r="D141" s="298">
        <f>SUM(D142:D151)</f>
        <v>0</v>
      </c>
      <c r="E141" s="370">
        <f t="shared" ref="E141:N141" si="29">SUM(E142:E151)</f>
        <v>0</v>
      </c>
      <c r="F141" s="298">
        <f t="shared" si="29"/>
        <v>0</v>
      </c>
      <c r="G141" s="370">
        <f t="shared" si="29"/>
        <v>0</v>
      </c>
      <c r="H141" s="370">
        <f t="shared" si="29"/>
        <v>0</v>
      </c>
      <c r="I141" s="298">
        <f t="shared" si="29"/>
        <v>0</v>
      </c>
      <c r="J141" s="371">
        <f t="shared" si="29"/>
        <v>0</v>
      </c>
      <c r="K141" s="298">
        <f t="shared" si="29"/>
        <v>0</v>
      </c>
      <c r="L141" s="298">
        <f t="shared" si="29"/>
        <v>0</v>
      </c>
      <c r="M141" s="298">
        <f t="shared" si="29"/>
        <v>0</v>
      </c>
      <c r="N141" s="372">
        <f t="shared" si="29"/>
        <v>0</v>
      </c>
      <c r="O141" s="373"/>
    </row>
    <row r="142" spans="1:15" s="374" customFormat="1">
      <c r="A142" s="383" t="s">
        <v>741</v>
      </c>
      <c r="B142" s="384"/>
      <c r="C142" s="385"/>
      <c r="D142" s="386"/>
      <c r="E142" s="387"/>
      <c r="F142" s="386"/>
      <c r="G142" s="387"/>
      <c r="H142" s="387"/>
      <c r="I142" s="386"/>
      <c r="J142" s="388"/>
      <c r="K142" s="386"/>
      <c r="L142" s="386"/>
      <c r="M142" s="386"/>
      <c r="N142" s="389"/>
      <c r="O142" s="373"/>
    </row>
    <row r="143" spans="1:15" s="374" customFormat="1">
      <c r="A143" s="383" t="s">
        <v>563</v>
      </c>
      <c r="B143" s="384"/>
      <c r="C143" s="385"/>
      <c r="D143" s="386"/>
      <c r="E143" s="387"/>
      <c r="F143" s="386"/>
      <c r="G143" s="387"/>
      <c r="H143" s="387"/>
      <c r="I143" s="386"/>
      <c r="J143" s="388"/>
      <c r="K143" s="386"/>
      <c r="L143" s="386"/>
      <c r="M143" s="386"/>
      <c r="N143" s="389"/>
      <c r="O143" s="373"/>
    </row>
    <row r="144" spans="1:15" s="374" customFormat="1">
      <c r="A144" s="383" t="s">
        <v>474</v>
      </c>
      <c r="B144" s="384"/>
      <c r="C144" s="385"/>
      <c r="D144" s="386"/>
      <c r="E144" s="387"/>
      <c r="F144" s="386"/>
      <c r="G144" s="387"/>
      <c r="H144" s="387"/>
      <c r="I144" s="386"/>
      <c r="J144" s="388"/>
      <c r="K144" s="386"/>
      <c r="L144" s="386"/>
      <c r="M144" s="386"/>
      <c r="N144" s="389"/>
      <c r="O144" s="373"/>
    </row>
    <row r="145" spans="1:15" s="374" customFormat="1">
      <c r="A145" s="383" t="s">
        <v>565</v>
      </c>
      <c r="B145" s="384"/>
      <c r="C145" s="385"/>
      <c r="D145" s="386"/>
      <c r="E145" s="387"/>
      <c r="F145" s="386"/>
      <c r="G145" s="387"/>
      <c r="H145" s="387"/>
      <c r="I145" s="386"/>
      <c r="J145" s="388"/>
      <c r="K145" s="386"/>
      <c r="L145" s="386"/>
      <c r="M145" s="386"/>
      <c r="N145" s="389"/>
      <c r="O145" s="373"/>
    </row>
    <row r="146" spans="1:15" s="374" customFormat="1">
      <c r="A146" s="383" t="s">
        <v>566</v>
      </c>
      <c r="B146" s="384"/>
      <c r="C146" s="385"/>
      <c r="D146" s="386"/>
      <c r="E146" s="387"/>
      <c r="F146" s="386"/>
      <c r="G146" s="387"/>
      <c r="H146" s="387"/>
      <c r="I146" s="386"/>
      <c r="J146" s="388"/>
      <c r="K146" s="386"/>
      <c r="L146" s="386"/>
      <c r="M146" s="386"/>
      <c r="N146" s="389"/>
      <c r="O146" s="373"/>
    </row>
    <row r="147" spans="1:15" s="374" customFormat="1">
      <c r="A147" s="383" t="s">
        <v>567</v>
      </c>
      <c r="B147" s="384"/>
      <c r="C147" s="385"/>
      <c r="D147" s="386"/>
      <c r="E147" s="387"/>
      <c r="F147" s="386"/>
      <c r="G147" s="387"/>
      <c r="H147" s="387"/>
      <c r="I147" s="386"/>
      <c r="J147" s="388"/>
      <c r="K147" s="386"/>
      <c r="L147" s="386"/>
      <c r="M147" s="386"/>
      <c r="N147" s="389"/>
      <c r="O147" s="373"/>
    </row>
    <row r="148" spans="1:15" s="374" customFormat="1">
      <c r="A148" s="383" t="s">
        <v>568</v>
      </c>
      <c r="B148" s="384"/>
      <c r="C148" s="385"/>
      <c r="D148" s="386"/>
      <c r="E148" s="387"/>
      <c r="F148" s="386"/>
      <c r="G148" s="387"/>
      <c r="H148" s="387"/>
      <c r="I148" s="386"/>
      <c r="J148" s="388"/>
      <c r="K148" s="386"/>
      <c r="L148" s="386"/>
      <c r="M148" s="386"/>
      <c r="N148" s="389"/>
      <c r="O148" s="373"/>
    </row>
    <row r="149" spans="1:15" s="374" customFormat="1">
      <c r="A149" s="383" t="s">
        <v>457</v>
      </c>
      <c r="B149" s="384"/>
      <c r="C149" s="385"/>
      <c r="D149" s="386"/>
      <c r="E149" s="387"/>
      <c r="F149" s="386"/>
      <c r="G149" s="387"/>
      <c r="H149" s="387"/>
      <c r="I149" s="386"/>
      <c r="J149" s="388"/>
      <c r="K149" s="386"/>
      <c r="L149" s="386"/>
      <c r="M149" s="386"/>
      <c r="N149" s="389"/>
      <c r="O149" s="373"/>
    </row>
    <row r="150" spans="1:15" s="374" customFormat="1">
      <c r="A150" s="383" t="s">
        <v>569</v>
      </c>
      <c r="B150" s="384"/>
      <c r="C150" s="385"/>
      <c r="D150" s="386"/>
      <c r="E150" s="387"/>
      <c r="F150" s="386"/>
      <c r="G150" s="387"/>
      <c r="H150" s="387"/>
      <c r="I150" s="386"/>
      <c r="J150" s="388"/>
      <c r="K150" s="386"/>
      <c r="L150" s="386"/>
      <c r="M150" s="386"/>
      <c r="N150" s="389"/>
      <c r="O150" s="373"/>
    </row>
    <row r="151" spans="1:15" s="374" customFormat="1">
      <c r="A151" s="383" t="s">
        <v>570</v>
      </c>
      <c r="B151" s="384"/>
      <c r="C151" s="385"/>
      <c r="D151" s="386"/>
      <c r="E151" s="387"/>
      <c r="F151" s="386"/>
      <c r="G151" s="387"/>
      <c r="H151" s="387"/>
      <c r="I151" s="386"/>
      <c r="J151" s="388"/>
      <c r="K151" s="386"/>
      <c r="L151" s="386"/>
      <c r="M151" s="386"/>
      <c r="N151" s="389"/>
      <c r="O151" s="373"/>
    </row>
    <row r="152" spans="1:15" s="336" customFormat="1">
      <c r="A152" s="367"/>
      <c r="B152" s="399"/>
      <c r="C152" s="400"/>
      <c r="D152" s="401"/>
      <c r="E152" s="402"/>
      <c r="F152" s="401"/>
      <c r="G152" s="402"/>
      <c r="H152" s="402"/>
      <c r="I152" s="401"/>
      <c r="J152" s="403"/>
      <c r="K152" s="401"/>
      <c r="L152" s="401"/>
      <c r="M152" s="401"/>
      <c r="N152" s="404"/>
      <c r="O152" s="382"/>
    </row>
    <row r="153" spans="1:15" s="374" customFormat="1">
      <c r="A153" s="367" t="s">
        <v>571</v>
      </c>
      <c r="B153" s="368">
        <f>SUM(B154:B158)</f>
        <v>0</v>
      </c>
      <c r="C153" s="369">
        <f t="shared" ref="C153:N153" si="30">SUM(C154:C158)</f>
        <v>0</v>
      </c>
      <c r="D153" s="298">
        <f t="shared" si="30"/>
        <v>0</v>
      </c>
      <c r="E153" s="370">
        <f t="shared" si="30"/>
        <v>0</v>
      </c>
      <c r="F153" s="298">
        <f t="shared" si="30"/>
        <v>0</v>
      </c>
      <c r="G153" s="370">
        <f t="shared" si="30"/>
        <v>0</v>
      </c>
      <c r="H153" s="370">
        <f t="shared" si="30"/>
        <v>0</v>
      </c>
      <c r="I153" s="298">
        <f t="shared" si="30"/>
        <v>0</v>
      </c>
      <c r="J153" s="371">
        <f t="shared" si="30"/>
        <v>0</v>
      </c>
      <c r="K153" s="298">
        <f t="shared" si="30"/>
        <v>0</v>
      </c>
      <c r="L153" s="298">
        <f t="shared" si="30"/>
        <v>0</v>
      </c>
      <c r="M153" s="298">
        <f t="shared" si="30"/>
        <v>0</v>
      </c>
      <c r="N153" s="372">
        <f t="shared" si="30"/>
        <v>0</v>
      </c>
      <c r="O153" s="373"/>
    </row>
    <row r="154" spans="1:15" s="374" customFormat="1">
      <c r="A154" s="383" t="s">
        <v>572</v>
      </c>
      <c r="B154" s="384"/>
      <c r="C154" s="385"/>
      <c r="D154" s="386"/>
      <c r="E154" s="387"/>
      <c r="F154" s="386"/>
      <c r="G154" s="387"/>
      <c r="H154" s="387"/>
      <c r="I154" s="386"/>
      <c r="J154" s="388"/>
      <c r="K154" s="386"/>
      <c r="L154" s="386"/>
      <c r="M154" s="386"/>
      <c r="N154" s="389"/>
      <c r="O154" s="373"/>
    </row>
    <row r="155" spans="1:15" s="374" customFormat="1">
      <c r="A155" s="383" t="s">
        <v>574</v>
      </c>
      <c r="B155" s="384"/>
      <c r="C155" s="385"/>
      <c r="D155" s="386"/>
      <c r="E155" s="387"/>
      <c r="F155" s="386"/>
      <c r="G155" s="387"/>
      <c r="H155" s="387"/>
      <c r="I155" s="386"/>
      <c r="J155" s="388"/>
      <c r="K155" s="386"/>
      <c r="L155" s="386"/>
      <c r="M155" s="386"/>
      <c r="N155" s="389"/>
      <c r="O155" s="373"/>
    </row>
    <row r="156" spans="1:15" s="374" customFormat="1">
      <c r="A156" s="383" t="s">
        <v>575</v>
      </c>
      <c r="B156" s="384"/>
      <c r="C156" s="385"/>
      <c r="D156" s="386"/>
      <c r="E156" s="387"/>
      <c r="F156" s="386"/>
      <c r="G156" s="387"/>
      <c r="H156" s="387"/>
      <c r="I156" s="386"/>
      <c r="J156" s="388"/>
      <c r="K156" s="386"/>
      <c r="L156" s="386"/>
      <c r="M156" s="386"/>
      <c r="N156" s="389"/>
      <c r="O156" s="373"/>
    </row>
    <row r="157" spans="1:15" s="374" customFormat="1">
      <c r="A157" s="383" t="s">
        <v>576</v>
      </c>
      <c r="B157" s="384"/>
      <c r="C157" s="385"/>
      <c r="D157" s="386"/>
      <c r="E157" s="387"/>
      <c r="F157" s="386"/>
      <c r="G157" s="387"/>
      <c r="H157" s="387"/>
      <c r="I157" s="386"/>
      <c r="J157" s="388"/>
      <c r="K157" s="386"/>
      <c r="L157" s="386"/>
      <c r="M157" s="386"/>
      <c r="N157" s="389"/>
      <c r="O157" s="373"/>
    </row>
    <row r="158" spans="1:15" s="374" customFormat="1">
      <c r="A158" s="383" t="s">
        <v>742</v>
      </c>
      <c r="B158" s="391"/>
      <c r="C158" s="392"/>
      <c r="D158" s="294"/>
      <c r="E158" s="393"/>
      <c r="F158" s="294"/>
      <c r="G158" s="393"/>
      <c r="H158" s="393"/>
      <c r="I158" s="294"/>
      <c r="J158" s="394"/>
      <c r="K158" s="294"/>
      <c r="L158" s="294"/>
      <c r="M158" s="294"/>
      <c r="N158" s="395"/>
      <c r="O158" s="373"/>
    </row>
    <row r="159" spans="1:15" s="336" customFormat="1">
      <c r="A159" s="367"/>
      <c r="B159" s="399"/>
      <c r="C159" s="400"/>
      <c r="D159" s="401"/>
      <c r="E159" s="402"/>
      <c r="F159" s="401"/>
      <c r="G159" s="402"/>
      <c r="H159" s="402"/>
      <c r="I159" s="401"/>
      <c r="J159" s="403"/>
      <c r="K159" s="401"/>
      <c r="L159" s="401"/>
      <c r="M159" s="401"/>
      <c r="N159" s="404"/>
      <c r="O159" s="382"/>
    </row>
    <row r="160" spans="1:15" s="374" customFormat="1">
      <c r="A160" s="367" t="s">
        <v>577</v>
      </c>
      <c r="B160" s="368">
        <f>SUM(B161:B168)</f>
        <v>0</v>
      </c>
      <c r="C160" s="369">
        <f t="shared" ref="C160" si="31">SUM(C161:C168)</f>
        <v>0</v>
      </c>
      <c r="D160" s="298">
        <f>SUM(D161:D168)</f>
        <v>0</v>
      </c>
      <c r="E160" s="370">
        <f t="shared" ref="E160:N160" si="32">SUM(E161:E168)</f>
        <v>0</v>
      </c>
      <c r="F160" s="298">
        <f t="shared" si="32"/>
        <v>0</v>
      </c>
      <c r="G160" s="370">
        <f t="shared" si="32"/>
        <v>0</v>
      </c>
      <c r="H160" s="370">
        <f t="shared" si="32"/>
        <v>0</v>
      </c>
      <c r="I160" s="298">
        <f t="shared" si="32"/>
        <v>0</v>
      </c>
      <c r="J160" s="371">
        <f t="shared" si="32"/>
        <v>0</v>
      </c>
      <c r="K160" s="298">
        <f t="shared" si="32"/>
        <v>0</v>
      </c>
      <c r="L160" s="298">
        <f t="shared" si="32"/>
        <v>0</v>
      </c>
      <c r="M160" s="298">
        <f t="shared" si="32"/>
        <v>0</v>
      </c>
      <c r="N160" s="372">
        <f t="shared" si="32"/>
        <v>0</v>
      </c>
      <c r="O160" s="373"/>
    </row>
    <row r="161" spans="1:15" s="374" customFormat="1">
      <c r="A161" s="383" t="s">
        <v>578</v>
      </c>
      <c r="B161" s="384"/>
      <c r="C161" s="385"/>
      <c r="D161" s="386"/>
      <c r="E161" s="387"/>
      <c r="F161" s="386"/>
      <c r="G161" s="387"/>
      <c r="H161" s="387"/>
      <c r="I161" s="386"/>
      <c r="J161" s="388"/>
      <c r="K161" s="386"/>
      <c r="L161" s="386"/>
      <c r="M161" s="386"/>
      <c r="N161" s="389"/>
      <c r="O161" s="373"/>
    </row>
    <row r="162" spans="1:15" s="374" customFormat="1">
      <c r="A162" s="383" t="s">
        <v>579</v>
      </c>
      <c r="B162" s="384"/>
      <c r="C162" s="385"/>
      <c r="D162" s="386"/>
      <c r="E162" s="387"/>
      <c r="F162" s="386"/>
      <c r="G162" s="387"/>
      <c r="H162" s="387"/>
      <c r="I162" s="386"/>
      <c r="J162" s="388"/>
      <c r="K162" s="386"/>
      <c r="L162" s="386"/>
      <c r="M162" s="386"/>
      <c r="N162" s="389"/>
      <c r="O162" s="373"/>
    </row>
    <row r="163" spans="1:15" s="374" customFormat="1">
      <c r="A163" s="383" t="s">
        <v>580</v>
      </c>
      <c r="B163" s="384"/>
      <c r="C163" s="385"/>
      <c r="D163" s="386"/>
      <c r="E163" s="387"/>
      <c r="F163" s="386"/>
      <c r="G163" s="387"/>
      <c r="H163" s="387"/>
      <c r="I163" s="386"/>
      <c r="J163" s="388"/>
      <c r="K163" s="386"/>
      <c r="L163" s="386"/>
      <c r="M163" s="386"/>
      <c r="N163" s="389"/>
      <c r="O163" s="373"/>
    </row>
    <row r="164" spans="1:15" s="374" customFormat="1">
      <c r="A164" s="383" t="s">
        <v>581</v>
      </c>
      <c r="B164" s="384"/>
      <c r="C164" s="385"/>
      <c r="D164" s="386"/>
      <c r="E164" s="387"/>
      <c r="F164" s="386"/>
      <c r="G164" s="387"/>
      <c r="H164" s="387"/>
      <c r="I164" s="386"/>
      <c r="J164" s="388"/>
      <c r="K164" s="386"/>
      <c r="L164" s="386"/>
      <c r="M164" s="386"/>
      <c r="N164" s="389"/>
      <c r="O164" s="373"/>
    </row>
    <row r="165" spans="1:15" s="374" customFormat="1">
      <c r="A165" s="383" t="s">
        <v>582</v>
      </c>
      <c r="B165" s="384"/>
      <c r="C165" s="385"/>
      <c r="D165" s="386"/>
      <c r="E165" s="387"/>
      <c r="F165" s="386"/>
      <c r="G165" s="387"/>
      <c r="H165" s="387"/>
      <c r="I165" s="386"/>
      <c r="J165" s="388"/>
      <c r="K165" s="386"/>
      <c r="L165" s="386"/>
      <c r="M165" s="386"/>
      <c r="N165" s="389"/>
      <c r="O165" s="373"/>
    </row>
    <row r="166" spans="1:15" s="374" customFormat="1">
      <c r="A166" s="383" t="s">
        <v>583</v>
      </c>
      <c r="B166" s="384"/>
      <c r="C166" s="385"/>
      <c r="D166" s="386"/>
      <c r="E166" s="387"/>
      <c r="F166" s="386"/>
      <c r="G166" s="387"/>
      <c r="H166" s="387"/>
      <c r="I166" s="386"/>
      <c r="J166" s="388"/>
      <c r="K166" s="386"/>
      <c r="L166" s="386"/>
      <c r="M166" s="386"/>
      <c r="N166" s="389"/>
      <c r="O166" s="373"/>
    </row>
    <row r="167" spans="1:15" s="374" customFormat="1">
      <c r="A167" s="383" t="s">
        <v>584</v>
      </c>
      <c r="B167" s="384"/>
      <c r="C167" s="385"/>
      <c r="D167" s="386"/>
      <c r="E167" s="387"/>
      <c r="F167" s="386"/>
      <c r="G167" s="387"/>
      <c r="H167" s="387"/>
      <c r="I167" s="386"/>
      <c r="J167" s="388"/>
      <c r="K167" s="386"/>
      <c r="L167" s="386"/>
      <c r="M167" s="386"/>
      <c r="N167" s="389"/>
      <c r="O167" s="373"/>
    </row>
    <row r="168" spans="1:15" s="374" customFormat="1">
      <c r="A168" s="383" t="s">
        <v>522</v>
      </c>
      <c r="B168" s="384"/>
      <c r="C168" s="385"/>
      <c r="D168" s="386"/>
      <c r="E168" s="387"/>
      <c r="F168" s="386"/>
      <c r="G168" s="387"/>
      <c r="H168" s="387"/>
      <c r="I168" s="386"/>
      <c r="J168" s="388"/>
      <c r="K168" s="386"/>
      <c r="L168" s="386"/>
      <c r="M168" s="386"/>
      <c r="N168" s="389"/>
      <c r="O168" s="373"/>
    </row>
    <row r="169" spans="1:15" s="374" customFormat="1">
      <c r="A169" s="383"/>
      <c r="B169" s="413"/>
      <c r="C169" s="414"/>
      <c r="D169" s="415"/>
      <c r="E169" s="416"/>
      <c r="F169" s="415"/>
      <c r="G169" s="416"/>
      <c r="H169" s="416"/>
      <c r="I169" s="415"/>
      <c r="J169" s="417"/>
      <c r="K169" s="415"/>
      <c r="L169" s="415"/>
      <c r="M169" s="415"/>
      <c r="N169" s="418"/>
      <c r="O169" s="373"/>
    </row>
    <row r="170" spans="1:15" s="374" customFormat="1">
      <c r="A170" s="367" t="s">
        <v>585</v>
      </c>
      <c r="B170" s="368">
        <f>SUM(B171:B175)</f>
        <v>0</v>
      </c>
      <c r="C170" s="369">
        <f t="shared" ref="C170:N170" si="33">SUM(C171:C175)</f>
        <v>0</v>
      </c>
      <c r="D170" s="298">
        <f t="shared" si="33"/>
        <v>0</v>
      </c>
      <c r="E170" s="370">
        <f t="shared" si="33"/>
        <v>0</v>
      </c>
      <c r="F170" s="298">
        <f t="shared" si="33"/>
        <v>0</v>
      </c>
      <c r="G170" s="370">
        <f t="shared" si="33"/>
        <v>0</v>
      </c>
      <c r="H170" s="370">
        <f t="shared" si="33"/>
        <v>0</v>
      </c>
      <c r="I170" s="298">
        <f t="shared" si="33"/>
        <v>0</v>
      </c>
      <c r="J170" s="371">
        <f t="shared" si="33"/>
        <v>0</v>
      </c>
      <c r="K170" s="298">
        <f t="shared" si="33"/>
        <v>0</v>
      </c>
      <c r="L170" s="298">
        <f t="shared" si="33"/>
        <v>0</v>
      </c>
      <c r="M170" s="298">
        <f t="shared" si="33"/>
        <v>0</v>
      </c>
      <c r="N170" s="372">
        <f t="shared" si="33"/>
        <v>0</v>
      </c>
      <c r="O170" s="373"/>
    </row>
    <row r="171" spans="1:15" s="374" customFormat="1">
      <c r="A171" s="383" t="s">
        <v>743</v>
      </c>
      <c r="B171" s="384"/>
      <c r="C171" s="385"/>
      <c r="D171" s="386"/>
      <c r="E171" s="387"/>
      <c r="F171" s="386"/>
      <c r="G171" s="387"/>
      <c r="H171" s="387"/>
      <c r="I171" s="386"/>
      <c r="J171" s="388"/>
      <c r="K171" s="386"/>
      <c r="L171" s="386"/>
      <c r="M171" s="386"/>
      <c r="N171" s="389"/>
      <c r="O171" s="373"/>
    </row>
    <row r="172" spans="1:15" s="374" customFormat="1">
      <c r="A172" s="383" t="s">
        <v>744</v>
      </c>
      <c r="B172" s="384"/>
      <c r="C172" s="385"/>
      <c r="D172" s="386"/>
      <c r="E172" s="387"/>
      <c r="F172" s="386"/>
      <c r="G172" s="387"/>
      <c r="H172" s="387"/>
      <c r="I172" s="386"/>
      <c r="J172" s="388"/>
      <c r="K172" s="386"/>
      <c r="L172" s="386"/>
      <c r="M172" s="386"/>
      <c r="N172" s="389"/>
      <c r="O172" s="373"/>
    </row>
    <row r="173" spans="1:15" s="374" customFormat="1">
      <c r="A173" s="383" t="s">
        <v>505</v>
      </c>
      <c r="B173" s="384"/>
      <c r="C173" s="385"/>
      <c r="D173" s="386"/>
      <c r="E173" s="387"/>
      <c r="F173" s="386"/>
      <c r="G173" s="387"/>
      <c r="H173" s="387"/>
      <c r="I173" s="386"/>
      <c r="J173" s="388"/>
      <c r="K173" s="386"/>
      <c r="L173" s="386"/>
      <c r="M173" s="386"/>
      <c r="N173" s="389"/>
      <c r="O173" s="373"/>
    </row>
    <row r="174" spans="1:15" s="374" customFormat="1">
      <c r="A174" s="383" t="s">
        <v>745</v>
      </c>
      <c r="B174" s="384"/>
      <c r="C174" s="385"/>
      <c r="D174" s="386"/>
      <c r="E174" s="387"/>
      <c r="F174" s="386"/>
      <c r="G174" s="387"/>
      <c r="H174" s="387"/>
      <c r="I174" s="386"/>
      <c r="J174" s="388"/>
      <c r="K174" s="386"/>
      <c r="L174" s="386"/>
      <c r="M174" s="386"/>
      <c r="N174" s="389"/>
      <c r="O174" s="373"/>
    </row>
    <row r="175" spans="1:15" s="374" customFormat="1">
      <c r="A175" s="383" t="s">
        <v>746</v>
      </c>
      <c r="B175" s="384"/>
      <c r="C175" s="385"/>
      <c r="D175" s="386"/>
      <c r="E175" s="387"/>
      <c r="F175" s="386"/>
      <c r="G175" s="387"/>
      <c r="H175" s="387"/>
      <c r="I175" s="386"/>
      <c r="J175" s="388"/>
      <c r="K175" s="386"/>
      <c r="L175" s="386"/>
      <c r="M175" s="386"/>
      <c r="N175" s="389"/>
      <c r="O175" s="373"/>
    </row>
    <row r="176" spans="1:15" s="374" customFormat="1">
      <c r="A176" s="383"/>
      <c r="B176" s="413"/>
      <c r="C176" s="414"/>
      <c r="D176" s="415"/>
      <c r="E176" s="416"/>
      <c r="F176" s="415"/>
      <c r="G176" s="416"/>
      <c r="H176" s="416"/>
      <c r="I176" s="415"/>
      <c r="J176" s="417"/>
      <c r="K176" s="415"/>
      <c r="L176" s="415"/>
      <c r="M176" s="415"/>
      <c r="N176" s="418"/>
      <c r="O176" s="373"/>
    </row>
    <row r="177" spans="1:15" s="374" customFormat="1">
      <c r="A177" s="367" t="s">
        <v>590</v>
      </c>
      <c r="B177" s="368">
        <f>SUM(B178:B183)</f>
        <v>0</v>
      </c>
      <c r="C177" s="369">
        <f t="shared" ref="C177:N177" si="34">SUM(C178:C183)</f>
        <v>0</v>
      </c>
      <c r="D177" s="298">
        <f t="shared" si="34"/>
        <v>0</v>
      </c>
      <c r="E177" s="370">
        <f t="shared" si="34"/>
        <v>0</v>
      </c>
      <c r="F177" s="298">
        <f t="shared" si="34"/>
        <v>0</v>
      </c>
      <c r="G177" s="370">
        <f t="shared" si="34"/>
        <v>0</v>
      </c>
      <c r="H177" s="370">
        <f t="shared" si="34"/>
        <v>0</v>
      </c>
      <c r="I177" s="298">
        <f t="shared" si="34"/>
        <v>0</v>
      </c>
      <c r="J177" s="371">
        <f t="shared" si="34"/>
        <v>0</v>
      </c>
      <c r="K177" s="298">
        <f t="shared" si="34"/>
        <v>0</v>
      </c>
      <c r="L177" s="298">
        <f t="shared" si="34"/>
        <v>0</v>
      </c>
      <c r="M177" s="298">
        <f t="shared" si="34"/>
        <v>0</v>
      </c>
      <c r="N177" s="372">
        <f t="shared" si="34"/>
        <v>0</v>
      </c>
      <c r="O177" s="373"/>
    </row>
    <row r="178" spans="1:15" s="374" customFormat="1">
      <c r="A178" s="383" t="s">
        <v>747</v>
      </c>
      <c r="B178" s="384"/>
      <c r="C178" s="385"/>
      <c r="D178" s="386"/>
      <c r="E178" s="387"/>
      <c r="F178" s="386"/>
      <c r="G178" s="387"/>
      <c r="H178" s="387"/>
      <c r="I178" s="386"/>
      <c r="J178" s="388"/>
      <c r="K178" s="386"/>
      <c r="L178" s="386"/>
      <c r="M178" s="386"/>
      <c r="N178" s="389"/>
      <c r="O178" s="373"/>
    </row>
    <row r="179" spans="1:15" s="374" customFormat="1">
      <c r="A179" s="383" t="s">
        <v>748</v>
      </c>
      <c r="B179" s="384"/>
      <c r="C179" s="385"/>
      <c r="D179" s="386"/>
      <c r="E179" s="387"/>
      <c r="F179" s="386"/>
      <c r="G179" s="387"/>
      <c r="H179" s="387"/>
      <c r="I179" s="386"/>
      <c r="J179" s="388"/>
      <c r="K179" s="386"/>
      <c r="L179" s="386"/>
      <c r="M179" s="386"/>
      <c r="N179" s="389"/>
      <c r="O179" s="373"/>
    </row>
    <row r="180" spans="1:15" s="374" customFormat="1">
      <c r="A180" s="383" t="s">
        <v>749</v>
      </c>
      <c r="B180" s="384"/>
      <c r="C180" s="385"/>
      <c r="D180" s="386"/>
      <c r="E180" s="387"/>
      <c r="F180" s="386"/>
      <c r="G180" s="387"/>
      <c r="H180" s="387"/>
      <c r="I180" s="386"/>
      <c r="J180" s="388"/>
      <c r="K180" s="386"/>
      <c r="L180" s="386"/>
      <c r="M180" s="386"/>
      <c r="N180" s="389"/>
      <c r="O180" s="373"/>
    </row>
    <row r="181" spans="1:15" s="374" customFormat="1">
      <c r="A181" s="383" t="s">
        <v>750</v>
      </c>
      <c r="B181" s="384"/>
      <c r="C181" s="385"/>
      <c r="D181" s="386"/>
      <c r="E181" s="387"/>
      <c r="F181" s="386"/>
      <c r="G181" s="387"/>
      <c r="H181" s="387"/>
      <c r="I181" s="386"/>
      <c r="J181" s="388"/>
      <c r="K181" s="386"/>
      <c r="L181" s="386"/>
      <c r="M181" s="386"/>
      <c r="N181" s="389"/>
      <c r="O181" s="373"/>
    </row>
    <row r="182" spans="1:15" s="374" customFormat="1">
      <c r="A182" s="383" t="s">
        <v>751</v>
      </c>
      <c r="B182" s="384"/>
      <c r="C182" s="385"/>
      <c r="D182" s="386"/>
      <c r="E182" s="387"/>
      <c r="F182" s="386"/>
      <c r="G182" s="387"/>
      <c r="H182" s="387"/>
      <c r="I182" s="386"/>
      <c r="J182" s="388"/>
      <c r="K182" s="386"/>
      <c r="L182" s="386"/>
      <c r="M182" s="386"/>
      <c r="N182" s="389"/>
      <c r="O182" s="373"/>
    </row>
    <row r="183" spans="1:15" s="374" customFormat="1">
      <c r="A183" s="383" t="s">
        <v>752</v>
      </c>
      <c r="B183" s="384"/>
      <c r="C183" s="385"/>
      <c r="D183" s="386"/>
      <c r="E183" s="387"/>
      <c r="F183" s="386"/>
      <c r="G183" s="387"/>
      <c r="H183" s="387"/>
      <c r="I183" s="386"/>
      <c r="J183" s="388"/>
      <c r="K183" s="386"/>
      <c r="L183" s="386"/>
      <c r="M183" s="386"/>
      <c r="N183" s="389"/>
      <c r="O183" s="373"/>
    </row>
    <row r="184" spans="1:15" s="374" customFormat="1">
      <c r="A184" s="383"/>
      <c r="B184" s="413"/>
      <c r="C184" s="414"/>
      <c r="D184" s="415"/>
      <c r="E184" s="416"/>
      <c r="F184" s="415"/>
      <c r="G184" s="416"/>
      <c r="H184" s="416"/>
      <c r="I184" s="415"/>
      <c r="J184" s="417"/>
      <c r="K184" s="415"/>
      <c r="L184" s="415"/>
      <c r="M184" s="415"/>
      <c r="N184" s="418"/>
      <c r="O184" s="373"/>
    </row>
    <row r="185" spans="1:15" s="374" customFormat="1">
      <c r="A185" s="367" t="s">
        <v>597</v>
      </c>
      <c r="B185" s="368">
        <f>SUM(B186:B198)</f>
        <v>0</v>
      </c>
      <c r="C185" s="369">
        <f t="shared" ref="C185:N185" si="35">SUM(C186:C198)</f>
        <v>0</v>
      </c>
      <c r="D185" s="298">
        <f t="shared" si="35"/>
        <v>0</v>
      </c>
      <c r="E185" s="370">
        <f t="shared" si="35"/>
        <v>0</v>
      </c>
      <c r="F185" s="298">
        <f t="shared" si="35"/>
        <v>0</v>
      </c>
      <c r="G185" s="370">
        <f t="shared" si="35"/>
        <v>0</v>
      </c>
      <c r="H185" s="370">
        <f t="shared" si="35"/>
        <v>0</v>
      </c>
      <c r="I185" s="298">
        <f t="shared" si="35"/>
        <v>0</v>
      </c>
      <c r="J185" s="371">
        <f t="shared" si="35"/>
        <v>0</v>
      </c>
      <c r="K185" s="298">
        <f t="shared" si="35"/>
        <v>0</v>
      </c>
      <c r="L185" s="298">
        <f t="shared" si="35"/>
        <v>0</v>
      </c>
      <c r="M185" s="298">
        <f t="shared" si="35"/>
        <v>0</v>
      </c>
      <c r="N185" s="372">
        <f t="shared" si="35"/>
        <v>0</v>
      </c>
      <c r="O185" s="373"/>
    </row>
    <row r="186" spans="1:15" s="374" customFormat="1">
      <c r="A186" s="383" t="s">
        <v>753</v>
      </c>
      <c r="B186" s="384"/>
      <c r="C186" s="385"/>
      <c r="D186" s="386"/>
      <c r="E186" s="387"/>
      <c r="F186" s="386"/>
      <c r="G186" s="387"/>
      <c r="H186" s="387"/>
      <c r="I186" s="386"/>
      <c r="J186" s="388"/>
      <c r="K186" s="386"/>
      <c r="L186" s="386"/>
      <c r="M186" s="386"/>
      <c r="N186" s="389"/>
      <c r="O186" s="373"/>
    </row>
    <row r="187" spans="1:15" s="374" customFormat="1">
      <c r="A187" s="383" t="s">
        <v>754</v>
      </c>
      <c r="B187" s="384"/>
      <c r="C187" s="385"/>
      <c r="D187" s="386"/>
      <c r="E187" s="387"/>
      <c r="F187" s="386"/>
      <c r="G187" s="387"/>
      <c r="H187" s="387"/>
      <c r="I187" s="386"/>
      <c r="J187" s="388"/>
      <c r="K187" s="386"/>
      <c r="L187" s="386"/>
      <c r="M187" s="386"/>
      <c r="N187" s="389"/>
      <c r="O187" s="373"/>
    </row>
    <row r="188" spans="1:15" s="374" customFormat="1">
      <c r="A188" s="383" t="s">
        <v>755</v>
      </c>
      <c r="B188" s="384"/>
      <c r="C188" s="385"/>
      <c r="D188" s="386"/>
      <c r="E188" s="387"/>
      <c r="F188" s="386"/>
      <c r="G188" s="387"/>
      <c r="H188" s="387"/>
      <c r="I188" s="386"/>
      <c r="J188" s="388"/>
      <c r="K188" s="386"/>
      <c r="L188" s="386"/>
      <c r="M188" s="386"/>
      <c r="N188" s="389"/>
      <c r="O188" s="373"/>
    </row>
    <row r="189" spans="1:15" s="374" customFormat="1">
      <c r="A189" s="383" t="s">
        <v>756</v>
      </c>
      <c r="B189" s="384"/>
      <c r="C189" s="385"/>
      <c r="D189" s="386"/>
      <c r="E189" s="387"/>
      <c r="F189" s="386"/>
      <c r="G189" s="387"/>
      <c r="H189" s="387"/>
      <c r="I189" s="386"/>
      <c r="J189" s="388"/>
      <c r="K189" s="386"/>
      <c r="L189" s="386"/>
      <c r="M189" s="386"/>
      <c r="N189" s="389"/>
      <c r="O189" s="373"/>
    </row>
    <row r="190" spans="1:15" s="374" customFormat="1">
      <c r="A190" s="383" t="s">
        <v>757</v>
      </c>
      <c r="B190" s="384"/>
      <c r="C190" s="385"/>
      <c r="D190" s="386"/>
      <c r="E190" s="387"/>
      <c r="F190" s="386"/>
      <c r="G190" s="387"/>
      <c r="H190" s="387"/>
      <c r="I190" s="386"/>
      <c r="J190" s="388"/>
      <c r="K190" s="386"/>
      <c r="L190" s="386"/>
      <c r="M190" s="386"/>
      <c r="N190" s="389"/>
      <c r="O190" s="373"/>
    </row>
    <row r="191" spans="1:15" s="374" customFormat="1">
      <c r="A191" s="383" t="s">
        <v>758</v>
      </c>
      <c r="B191" s="384"/>
      <c r="C191" s="385"/>
      <c r="D191" s="386"/>
      <c r="E191" s="387"/>
      <c r="F191" s="386"/>
      <c r="G191" s="387"/>
      <c r="H191" s="387"/>
      <c r="I191" s="386"/>
      <c r="J191" s="388"/>
      <c r="K191" s="386"/>
      <c r="L191" s="386"/>
      <c r="M191" s="386"/>
      <c r="N191" s="389"/>
      <c r="O191" s="373"/>
    </row>
    <row r="192" spans="1:15" s="374" customFormat="1">
      <c r="A192" s="383" t="s">
        <v>759</v>
      </c>
      <c r="B192" s="384"/>
      <c r="C192" s="385"/>
      <c r="D192" s="386"/>
      <c r="E192" s="387"/>
      <c r="F192" s="386"/>
      <c r="G192" s="387"/>
      <c r="H192" s="387"/>
      <c r="I192" s="386"/>
      <c r="J192" s="388"/>
      <c r="K192" s="386"/>
      <c r="L192" s="386"/>
      <c r="M192" s="386"/>
      <c r="N192" s="389"/>
      <c r="O192" s="373"/>
    </row>
    <row r="193" spans="1:15" s="374" customFormat="1">
      <c r="A193" s="383" t="s">
        <v>760</v>
      </c>
      <c r="B193" s="384"/>
      <c r="C193" s="385"/>
      <c r="D193" s="386"/>
      <c r="E193" s="387"/>
      <c r="F193" s="386"/>
      <c r="G193" s="387"/>
      <c r="H193" s="387"/>
      <c r="I193" s="386"/>
      <c r="J193" s="388"/>
      <c r="K193" s="386"/>
      <c r="L193" s="386"/>
      <c r="M193" s="386"/>
      <c r="N193" s="389"/>
      <c r="O193" s="373"/>
    </row>
    <row r="194" spans="1:15" s="374" customFormat="1">
      <c r="A194" s="383" t="s">
        <v>761</v>
      </c>
      <c r="B194" s="384"/>
      <c r="C194" s="385"/>
      <c r="D194" s="386"/>
      <c r="E194" s="387"/>
      <c r="F194" s="386"/>
      <c r="G194" s="387"/>
      <c r="H194" s="387"/>
      <c r="I194" s="386"/>
      <c r="J194" s="388"/>
      <c r="K194" s="386"/>
      <c r="L194" s="386"/>
      <c r="M194" s="386"/>
      <c r="N194" s="389"/>
      <c r="O194" s="373"/>
    </row>
    <row r="195" spans="1:15" s="374" customFormat="1">
      <c r="A195" s="383" t="s">
        <v>762</v>
      </c>
      <c r="B195" s="384"/>
      <c r="C195" s="385"/>
      <c r="D195" s="386"/>
      <c r="E195" s="387"/>
      <c r="F195" s="386"/>
      <c r="G195" s="387"/>
      <c r="H195" s="387"/>
      <c r="I195" s="386"/>
      <c r="J195" s="388"/>
      <c r="K195" s="386"/>
      <c r="L195" s="386"/>
      <c r="M195" s="386"/>
      <c r="N195" s="389"/>
      <c r="O195" s="373"/>
    </row>
    <row r="196" spans="1:15" s="374" customFormat="1">
      <c r="A196" s="383" t="s">
        <v>598</v>
      </c>
      <c r="B196" s="384"/>
      <c r="C196" s="385"/>
      <c r="D196" s="386"/>
      <c r="E196" s="387"/>
      <c r="F196" s="386"/>
      <c r="G196" s="387"/>
      <c r="H196" s="387"/>
      <c r="I196" s="386"/>
      <c r="J196" s="388"/>
      <c r="K196" s="386"/>
      <c r="L196" s="386"/>
      <c r="M196" s="386"/>
      <c r="N196" s="389"/>
      <c r="O196" s="373"/>
    </row>
    <row r="197" spans="1:15" s="374" customFormat="1">
      <c r="A197" s="383" t="s">
        <v>763</v>
      </c>
      <c r="B197" s="384"/>
      <c r="C197" s="385"/>
      <c r="D197" s="386"/>
      <c r="E197" s="387"/>
      <c r="F197" s="386"/>
      <c r="G197" s="387"/>
      <c r="H197" s="387"/>
      <c r="I197" s="386"/>
      <c r="J197" s="388"/>
      <c r="K197" s="386"/>
      <c r="L197" s="386"/>
      <c r="M197" s="386"/>
      <c r="N197" s="389"/>
      <c r="O197" s="373"/>
    </row>
    <row r="198" spans="1:15" s="374" customFormat="1">
      <c r="A198" s="383" t="s">
        <v>764</v>
      </c>
      <c r="B198" s="384"/>
      <c r="C198" s="385"/>
      <c r="D198" s="386"/>
      <c r="E198" s="387"/>
      <c r="F198" s="386"/>
      <c r="G198" s="387"/>
      <c r="H198" s="387"/>
      <c r="I198" s="386"/>
      <c r="J198" s="388"/>
      <c r="K198" s="386"/>
      <c r="L198" s="386"/>
      <c r="M198" s="386"/>
      <c r="N198" s="389"/>
      <c r="O198" s="373"/>
    </row>
    <row r="199" spans="1:15" s="336" customFormat="1">
      <c r="A199" s="367"/>
      <c r="B199" s="399"/>
      <c r="C199" s="400"/>
      <c r="D199" s="401"/>
      <c r="E199" s="402"/>
      <c r="F199" s="401"/>
      <c r="G199" s="402"/>
      <c r="H199" s="402"/>
      <c r="I199" s="401"/>
      <c r="J199" s="403"/>
      <c r="K199" s="401"/>
      <c r="L199" s="401"/>
      <c r="M199" s="401"/>
      <c r="N199" s="404"/>
      <c r="O199" s="382"/>
    </row>
    <row r="200" spans="1:15" s="374" customFormat="1">
      <c r="A200" s="367" t="s">
        <v>609</v>
      </c>
      <c r="B200" s="368">
        <f>SUM(B201:B211)</f>
        <v>0</v>
      </c>
      <c r="C200" s="369">
        <f t="shared" ref="C200" si="36">SUM(C201:C211)</f>
        <v>0</v>
      </c>
      <c r="D200" s="298">
        <f>SUM(D201:D212)</f>
        <v>0</v>
      </c>
      <c r="E200" s="370">
        <f t="shared" ref="E200:N200" si="37">SUM(E201:E211)</f>
        <v>0</v>
      </c>
      <c r="F200" s="298">
        <f t="shared" si="37"/>
        <v>0</v>
      </c>
      <c r="G200" s="370">
        <f t="shared" si="37"/>
        <v>0</v>
      </c>
      <c r="H200" s="370">
        <f t="shared" si="37"/>
        <v>0</v>
      </c>
      <c r="I200" s="298">
        <f t="shared" si="37"/>
        <v>0</v>
      </c>
      <c r="J200" s="371">
        <f t="shared" si="37"/>
        <v>0</v>
      </c>
      <c r="K200" s="298">
        <f t="shared" si="37"/>
        <v>0</v>
      </c>
      <c r="L200" s="298">
        <f t="shared" si="37"/>
        <v>0</v>
      </c>
      <c r="M200" s="298">
        <f t="shared" si="37"/>
        <v>0</v>
      </c>
      <c r="N200" s="372">
        <f t="shared" si="37"/>
        <v>0</v>
      </c>
      <c r="O200" s="373"/>
    </row>
    <row r="201" spans="1:15" s="374" customFormat="1">
      <c r="A201" s="383" t="s">
        <v>765</v>
      </c>
      <c r="B201" s="384"/>
      <c r="C201" s="385"/>
      <c r="D201" s="386"/>
      <c r="E201" s="387"/>
      <c r="F201" s="386"/>
      <c r="G201" s="387"/>
      <c r="H201" s="387"/>
      <c r="I201" s="386"/>
      <c r="J201" s="388"/>
      <c r="K201" s="386"/>
      <c r="L201" s="386"/>
      <c r="M201" s="386"/>
      <c r="N201" s="389"/>
      <c r="O201" s="373"/>
    </row>
    <row r="202" spans="1:15" s="374" customFormat="1">
      <c r="A202" s="383" t="s">
        <v>766</v>
      </c>
      <c r="B202" s="384"/>
      <c r="C202" s="385"/>
      <c r="D202" s="386"/>
      <c r="E202" s="387"/>
      <c r="F202" s="386"/>
      <c r="G202" s="387"/>
      <c r="H202" s="387"/>
      <c r="I202" s="386"/>
      <c r="J202" s="388"/>
      <c r="K202" s="386"/>
      <c r="L202" s="386"/>
      <c r="M202" s="386"/>
      <c r="N202" s="389"/>
      <c r="O202" s="373"/>
    </row>
    <row r="203" spans="1:15" s="374" customFormat="1">
      <c r="A203" s="383" t="s">
        <v>612</v>
      </c>
      <c r="B203" s="384"/>
      <c r="C203" s="385"/>
      <c r="D203" s="386"/>
      <c r="E203" s="387"/>
      <c r="F203" s="386"/>
      <c r="G203" s="387"/>
      <c r="H203" s="387"/>
      <c r="I203" s="386"/>
      <c r="J203" s="388"/>
      <c r="K203" s="386"/>
      <c r="L203" s="386"/>
      <c r="M203" s="386"/>
      <c r="N203" s="389"/>
      <c r="O203" s="373"/>
    </row>
    <row r="204" spans="1:15" s="374" customFormat="1">
      <c r="A204" s="383" t="s">
        <v>767</v>
      </c>
      <c r="B204" s="384"/>
      <c r="C204" s="385"/>
      <c r="D204" s="386"/>
      <c r="E204" s="387"/>
      <c r="F204" s="386"/>
      <c r="G204" s="387"/>
      <c r="H204" s="387"/>
      <c r="I204" s="386"/>
      <c r="J204" s="388"/>
      <c r="K204" s="386"/>
      <c r="L204" s="386"/>
      <c r="M204" s="386"/>
      <c r="N204" s="389"/>
      <c r="O204" s="373"/>
    </row>
    <row r="205" spans="1:15" s="374" customFormat="1">
      <c r="A205" s="383" t="s">
        <v>768</v>
      </c>
      <c r="B205" s="384"/>
      <c r="C205" s="385"/>
      <c r="D205" s="386"/>
      <c r="E205" s="387"/>
      <c r="F205" s="386"/>
      <c r="G205" s="387"/>
      <c r="H205" s="387"/>
      <c r="I205" s="386"/>
      <c r="J205" s="388"/>
      <c r="K205" s="386"/>
      <c r="L205" s="386"/>
      <c r="M205" s="386"/>
      <c r="N205" s="389"/>
      <c r="O205" s="373"/>
    </row>
    <row r="206" spans="1:15" s="374" customFormat="1">
      <c r="A206" s="383" t="s">
        <v>769</v>
      </c>
      <c r="B206" s="384"/>
      <c r="C206" s="385"/>
      <c r="D206" s="386"/>
      <c r="E206" s="387"/>
      <c r="F206" s="386"/>
      <c r="G206" s="387"/>
      <c r="H206" s="387"/>
      <c r="I206" s="386"/>
      <c r="J206" s="388"/>
      <c r="K206" s="386"/>
      <c r="L206" s="386"/>
      <c r="M206" s="386"/>
      <c r="N206" s="389"/>
      <c r="O206" s="373"/>
    </row>
    <row r="207" spans="1:15" s="374" customFormat="1">
      <c r="A207" s="383" t="s">
        <v>770</v>
      </c>
      <c r="B207" s="384"/>
      <c r="C207" s="385"/>
      <c r="D207" s="386"/>
      <c r="E207" s="387"/>
      <c r="F207" s="386"/>
      <c r="G207" s="387"/>
      <c r="H207" s="387"/>
      <c r="I207" s="386"/>
      <c r="J207" s="388"/>
      <c r="K207" s="386"/>
      <c r="L207" s="386"/>
      <c r="M207" s="386"/>
      <c r="N207" s="389"/>
      <c r="O207" s="373"/>
    </row>
    <row r="208" spans="1:15" s="374" customFormat="1">
      <c r="A208" s="383" t="s">
        <v>617</v>
      </c>
      <c r="B208" s="384"/>
      <c r="C208" s="385"/>
      <c r="D208" s="386"/>
      <c r="E208" s="387"/>
      <c r="F208" s="386"/>
      <c r="G208" s="387"/>
      <c r="H208" s="387"/>
      <c r="I208" s="386"/>
      <c r="J208" s="388"/>
      <c r="K208" s="386"/>
      <c r="L208" s="386"/>
      <c r="M208" s="386"/>
      <c r="N208" s="389"/>
      <c r="O208" s="373"/>
    </row>
    <row r="209" spans="1:15" s="374" customFormat="1">
      <c r="A209" s="383" t="s">
        <v>771</v>
      </c>
      <c r="B209" s="384"/>
      <c r="C209" s="385"/>
      <c r="D209" s="386"/>
      <c r="E209" s="387"/>
      <c r="F209" s="386"/>
      <c r="G209" s="387"/>
      <c r="H209" s="387"/>
      <c r="I209" s="386"/>
      <c r="J209" s="388"/>
      <c r="K209" s="386"/>
      <c r="L209" s="386"/>
      <c r="M209" s="386"/>
      <c r="N209" s="389"/>
      <c r="O209" s="373"/>
    </row>
    <row r="210" spans="1:15" s="374" customFormat="1">
      <c r="A210" s="383" t="s">
        <v>772</v>
      </c>
      <c r="B210" s="384"/>
      <c r="C210" s="385"/>
      <c r="D210" s="386"/>
      <c r="E210" s="387"/>
      <c r="F210" s="386"/>
      <c r="G210" s="387"/>
      <c r="H210" s="387"/>
      <c r="I210" s="386"/>
      <c r="J210" s="388"/>
      <c r="K210" s="386"/>
      <c r="L210" s="386"/>
      <c r="M210" s="386"/>
      <c r="N210" s="389"/>
      <c r="O210" s="373"/>
    </row>
    <row r="211" spans="1:15" s="374" customFormat="1">
      <c r="A211" s="383" t="s">
        <v>773</v>
      </c>
      <c r="B211" s="384"/>
      <c r="C211" s="385"/>
      <c r="D211" s="386"/>
      <c r="E211" s="387"/>
      <c r="F211" s="386"/>
      <c r="G211" s="387"/>
      <c r="H211" s="387"/>
      <c r="I211" s="386"/>
      <c r="J211" s="388"/>
      <c r="K211" s="386"/>
      <c r="L211" s="386"/>
      <c r="M211" s="386"/>
      <c r="N211" s="389"/>
      <c r="O211" s="373"/>
    </row>
    <row r="212" spans="1:15" s="336" customFormat="1">
      <c r="A212" s="419"/>
      <c r="B212" s="399"/>
      <c r="C212" s="400"/>
      <c r="D212" s="401"/>
      <c r="E212" s="402"/>
      <c r="F212" s="401"/>
      <c r="G212" s="402"/>
      <c r="H212" s="402"/>
      <c r="I212" s="401"/>
      <c r="J212" s="403"/>
      <c r="K212" s="401"/>
      <c r="L212" s="401"/>
      <c r="M212" s="401"/>
      <c r="N212" s="404"/>
      <c r="O212" s="382"/>
    </row>
    <row r="213" spans="1:15" s="374" customFormat="1">
      <c r="A213" s="367" t="s">
        <v>622</v>
      </c>
      <c r="B213" s="368">
        <f>SUM(B214:B222)</f>
        <v>0</v>
      </c>
      <c r="C213" s="369">
        <f t="shared" ref="C213:N213" si="38">SUM(C214:C222)</f>
        <v>0</v>
      </c>
      <c r="D213" s="298">
        <f t="shared" si="38"/>
        <v>0</v>
      </c>
      <c r="E213" s="370">
        <f t="shared" si="38"/>
        <v>0</v>
      </c>
      <c r="F213" s="298">
        <f t="shared" si="38"/>
        <v>0</v>
      </c>
      <c r="G213" s="370">
        <f t="shared" si="38"/>
        <v>0</v>
      </c>
      <c r="H213" s="370">
        <f t="shared" si="38"/>
        <v>0</v>
      </c>
      <c r="I213" s="298">
        <f t="shared" si="38"/>
        <v>0</v>
      </c>
      <c r="J213" s="371">
        <f t="shared" si="38"/>
        <v>0</v>
      </c>
      <c r="K213" s="298">
        <f t="shared" si="38"/>
        <v>0</v>
      </c>
      <c r="L213" s="298">
        <f t="shared" si="38"/>
        <v>0</v>
      </c>
      <c r="M213" s="298">
        <f t="shared" si="38"/>
        <v>0</v>
      </c>
      <c r="N213" s="372">
        <f t="shared" si="38"/>
        <v>0</v>
      </c>
      <c r="O213" s="373"/>
    </row>
    <row r="214" spans="1:15" s="374" customFormat="1">
      <c r="A214" s="383" t="s">
        <v>774</v>
      </c>
      <c r="B214" s="384"/>
      <c r="C214" s="385"/>
      <c r="D214" s="386"/>
      <c r="E214" s="387"/>
      <c r="F214" s="386"/>
      <c r="G214" s="387"/>
      <c r="H214" s="387"/>
      <c r="I214" s="386"/>
      <c r="J214" s="388"/>
      <c r="K214" s="386"/>
      <c r="L214" s="386"/>
      <c r="M214" s="386"/>
      <c r="N214" s="389"/>
      <c r="O214" s="373"/>
    </row>
    <row r="215" spans="1:15" s="374" customFormat="1">
      <c r="A215" s="383" t="s">
        <v>624</v>
      </c>
      <c r="B215" s="384"/>
      <c r="C215" s="385"/>
      <c r="D215" s="386"/>
      <c r="E215" s="387"/>
      <c r="F215" s="386"/>
      <c r="G215" s="387"/>
      <c r="H215" s="387"/>
      <c r="I215" s="386"/>
      <c r="J215" s="388"/>
      <c r="K215" s="386"/>
      <c r="L215" s="386"/>
      <c r="M215" s="386"/>
      <c r="N215" s="389"/>
      <c r="O215" s="373"/>
    </row>
    <row r="216" spans="1:15" s="374" customFormat="1">
      <c r="A216" s="383" t="s">
        <v>775</v>
      </c>
      <c r="B216" s="384"/>
      <c r="C216" s="385"/>
      <c r="D216" s="386"/>
      <c r="E216" s="387"/>
      <c r="F216" s="386"/>
      <c r="G216" s="387"/>
      <c r="H216" s="387"/>
      <c r="I216" s="386"/>
      <c r="J216" s="388"/>
      <c r="K216" s="386"/>
      <c r="L216" s="386"/>
      <c r="M216" s="386"/>
      <c r="N216" s="389"/>
      <c r="O216" s="373"/>
    </row>
    <row r="217" spans="1:15" s="374" customFormat="1">
      <c r="A217" s="383" t="s">
        <v>776</v>
      </c>
      <c r="B217" s="384"/>
      <c r="C217" s="385"/>
      <c r="D217" s="386"/>
      <c r="E217" s="387"/>
      <c r="F217" s="386"/>
      <c r="G217" s="387"/>
      <c r="H217" s="387"/>
      <c r="I217" s="386"/>
      <c r="J217" s="388"/>
      <c r="K217" s="386"/>
      <c r="L217" s="386"/>
      <c r="M217" s="386"/>
      <c r="N217" s="389"/>
      <c r="O217" s="373"/>
    </row>
    <row r="218" spans="1:15" s="374" customFormat="1">
      <c r="A218" s="383" t="s">
        <v>777</v>
      </c>
      <c r="B218" s="384"/>
      <c r="C218" s="385"/>
      <c r="D218" s="386"/>
      <c r="E218" s="387"/>
      <c r="F218" s="386"/>
      <c r="G218" s="387"/>
      <c r="H218" s="387"/>
      <c r="I218" s="386"/>
      <c r="J218" s="388"/>
      <c r="K218" s="386"/>
      <c r="L218" s="386"/>
      <c r="M218" s="386"/>
      <c r="N218" s="389"/>
      <c r="O218" s="373"/>
    </row>
    <row r="219" spans="1:15" s="374" customFormat="1">
      <c r="A219" s="383" t="s">
        <v>778</v>
      </c>
      <c r="B219" s="384"/>
      <c r="C219" s="385"/>
      <c r="D219" s="386"/>
      <c r="E219" s="387"/>
      <c r="F219" s="386"/>
      <c r="G219" s="387"/>
      <c r="H219" s="387"/>
      <c r="I219" s="386"/>
      <c r="J219" s="388"/>
      <c r="K219" s="386"/>
      <c r="L219" s="386"/>
      <c r="M219" s="386"/>
      <c r="N219" s="389"/>
      <c r="O219" s="373"/>
    </row>
    <row r="220" spans="1:15" s="374" customFormat="1">
      <c r="A220" s="383" t="s">
        <v>779</v>
      </c>
      <c r="B220" s="384"/>
      <c r="C220" s="385"/>
      <c r="D220" s="386"/>
      <c r="E220" s="387"/>
      <c r="F220" s="386"/>
      <c r="G220" s="387"/>
      <c r="H220" s="387"/>
      <c r="I220" s="386"/>
      <c r="J220" s="388"/>
      <c r="K220" s="386"/>
      <c r="L220" s="386"/>
      <c r="M220" s="386"/>
      <c r="N220" s="389"/>
      <c r="O220" s="373"/>
    </row>
    <row r="221" spans="1:15" s="374" customFormat="1">
      <c r="A221" s="383" t="s">
        <v>628</v>
      </c>
      <c r="B221" s="384"/>
      <c r="C221" s="385"/>
      <c r="D221" s="386"/>
      <c r="E221" s="387"/>
      <c r="F221" s="386"/>
      <c r="G221" s="387"/>
      <c r="H221" s="387"/>
      <c r="I221" s="386"/>
      <c r="J221" s="388"/>
      <c r="K221" s="386"/>
      <c r="L221" s="386"/>
      <c r="M221" s="386"/>
      <c r="N221" s="389"/>
      <c r="O221" s="373"/>
    </row>
    <row r="222" spans="1:15" s="374" customFormat="1">
      <c r="A222" s="383" t="s">
        <v>780</v>
      </c>
      <c r="B222" s="384"/>
      <c r="C222" s="385"/>
      <c r="D222" s="386"/>
      <c r="E222" s="387"/>
      <c r="F222" s="386"/>
      <c r="G222" s="387"/>
      <c r="H222" s="387"/>
      <c r="I222" s="386"/>
      <c r="J222" s="388"/>
      <c r="K222" s="386"/>
      <c r="L222" s="386"/>
      <c r="M222" s="386"/>
      <c r="N222" s="389"/>
      <c r="O222" s="373"/>
    </row>
    <row r="223" spans="1:15" s="336" customFormat="1">
      <c r="A223" s="367"/>
      <c r="B223" s="399"/>
      <c r="C223" s="400"/>
      <c r="D223" s="401"/>
      <c r="E223" s="402"/>
      <c r="F223" s="401"/>
      <c r="G223" s="402"/>
      <c r="H223" s="402"/>
      <c r="I223" s="401"/>
      <c r="J223" s="403"/>
      <c r="K223" s="401"/>
      <c r="L223" s="401"/>
      <c r="M223" s="401"/>
      <c r="N223" s="404"/>
      <c r="O223" s="382"/>
    </row>
    <row r="224" spans="1:15" s="374" customFormat="1">
      <c r="A224" s="367" t="s">
        <v>630</v>
      </c>
      <c r="B224" s="368">
        <f>SUM(B225:B233)</f>
        <v>0</v>
      </c>
      <c r="C224" s="369">
        <f t="shared" ref="C224:N224" si="39">SUM(C225:C233)</f>
        <v>0</v>
      </c>
      <c r="D224" s="298">
        <f t="shared" si="39"/>
        <v>0</v>
      </c>
      <c r="E224" s="370">
        <f t="shared" si="39"/>
        <v>0</v>
      </c>
      <c r="F224" s="298">
        <f t="shared" si="39"/>
        <v>0</v>
      </c>
      <c r="G224" s="370">
        <f t="shared" si="39"/>
        <v>0</v>
      </c>
      <c r="H224" s="370">
        <f t="shared" si="39"/>
        <v>0</v>
      </c>
      <c r="I224" s="298">
        <f t="shared" si="39"/>
        <v>0</v>
      </c>
      <c r="J224" s="371">
        <f t="shared" si="39"/>
        <v>0</v>
      </c>
      <c r="K224" s="298">
        <f t="shared" si="39"/>
        <v>0</v>
      </c>
      <c r="L224" s="298">
        <f t="shared" si="39"/>
        <v>0</v>
      </c>
      <c r="M224" s="298">
        <f t="shared" si="39"/>
        <v>0</v>
      </c>
      <c r="N224" s="372">
        <f t="shared" si="39"/>
        <v>0</v>
      </c>
      <c r="O224" s="373"/>
    </row>
    <row r="225" spans="1:15" s="374" customFormat="1">
      <c r="A225" s="383" t="s">
        <v>573</v>
      </c>
      <c r="B225" s="384"/>
      <c r="C225" s="385"/>
      <c r="D225" s="386"/>
      <c r="E225" s="387"/>
      <c r="F225" s="386"/>
      <c r="G225" s="387"/>
      <c r="H225" s="387"/>
      <c r="I225" s="386"/>
      <c r="J225" s="388"/>
      <c r="K225" s="386"/>
      <c r="L225" s="386"/>
      <c r="M225" s="386"/>
      <c r="N225" s="389"/>
      <c r="O225" s="373"/>
    </row>
    <row r="226" spans="1:15" s="374" customFormat="1">
      <c r="A226" s="383" t="s">
        <v>631</v>
      </c>
      <c r="B226" s="384"/>
      <c r="C226" s="385"/>
      <c r="D226" s="386"/>
      <c r="E226" s="387"/>
      <c r="F226" s="386"/>
      <c r="G226" s="387"/>
      <c r="H226" s="387"/>
      <c r="I226" s="386"/>
      <c r="J226" s="388"/>
      <c r="K226" s="386"/>
      <c r="L226" s="386"/>
      <c r="M226" s="386"/>
      <c r="N226" s="389"/>
      <c r="O226" s="373"/>
    </row>
    <row r="227" spans="1:15" s="374" customFormat="1">
      <c r="A227" s="383" t="s">
        <v>632</v>
      </c>
      <c r="B227" s="384"/>
      <c r="C227" s="385"/>
      <c r="D227" s="386"/>
      <c r="E227" s="387"/>
      <c r="F227" s="386"/>
      <c r="G227" s="387"/>
      <c r="H227" s="387"/>
      <c r="I227" s="386"/>
      <c r="J227" s="388"/>
      <c r="K227" s="386"/>
      <c r="L227" s="386"/>
      <c r="M227" s="386"/>
      <c r="N227" s="389"/>
      <c r="O227" s="373"/>
    </row>
    <row r="228" spans="1:15" s="374" customFormat="1">
      <c r="A228" s="383" t="s">
        <v>633</v>
      </c>
      <c r="B228" s="384"/>
      <c r="C228" s="385"/>
      <c r="D228" s="386"/>
      <c r="E228" s="387"/>
      <c r="F228" s="386"/>
      <c r="G228" s="387"/>
      <c r="H228" s="387"/>
      <c r="I228" s="386"/>
      <c r="J228" s="388"/>
      <c r="K228" s="386"/>
      <c r="L228" s="386"/>
      <c r="M228" s="386"/>
      <c r="N228" s="389"/>
      <c r="O228" s="373"/>
    </row>
    <row r="229" spans="1:15" s="374" customFormat="1">
      <c r="A229" s="383" t="s">
        <v>513</v>
      </c>
      <c r="B229" s="384"/>
      <c r="C229" s="385"/>
      <c r="D229" s="386"/>
      <c r="E229" s="387"/>
      <c r="F229" s="386"/>
      <c r="G229" s="387"/>
      <c r="H229" s="387"/>
      <c r="I229" s="386"/>
      <c r="J229" s="388"/>
      <c r="K229" s="386"/>
      <c r="L229" s="386"/>
      <c r="M229" s="386"/>
      <c r="N229" s="389"/>
      <c r="O229" s="373"/>
    </row>
    <row r="230" spans="1:15" s="374" customFormat="1">
      <c r="A230" s="383" t="s">
        <v>634</v>
      </c>
      <c r="B230" s="384"/>
      <c r="C230" s="385"/>
      <c r="D230" s="386"/>
      <c r="E230" s="387"/>
      <c r="F230" s="386"/>
      <c r="G230" s="387"/>
      <c r="H230" s="387"/>
      <c r="I230" s="386"/>
      <c r="J230" s="388"/>
      <c r="K230" s="386"/>
      <c r="L230" s="386"/>
      <c r="M230" s="386"/>
      <c r="N230" s="389"/>
      <c r="O230" s="373"/>
    </row>
    <row r="231" spans="1:15" s="374" customFormat="1">
      <c r="A231" s="383" t="s">
        <v>635</v>
      </c>
      <c r="B231" s="384"/>
      <c r="C231" s="385"/>
      <c r="D231" s="386"/>
      <c r="E231" s="387"/>
      <c r="F231" s="386"/>
      <c r="G231" s="387"/>
      <c r="H231" s="387"/>
      <c r="I231" s="386"/>
      <c r="J231" s="388"/>
      <c r="K231" s="386"/>
      <c r="L231" s="386"/>
      <c r="M231" s="386"/>
      <c r="N231" s="389"/>
      <c r="O231" s="373"/>
    </row>
    <row r="232" spans="1:15" s="374" customFormat="1">
      <c r="A232" s="383" t="s">
        <v>636</v>
      </c>
      <c r="B232" s="384"/>
      <c r="C232" s="385"/>
      <c r="D232" s="386"/>
      <c r="E232" s="387"/>
      <c r="F232" s="386"/>
      <c r="G232" s="387"/>
      <c r="H232" s="387"/>
      <c r="I232" s="386"/>
      <c r="J232" s="388"/>
      <c r="K232" s="386"/>
      <c r="L232" s="386"/>
      <c r="M232" s="386"/>
      <c r="N232" s="389"/>
      <c r="O232" s="373"/>
    </row>
    <row r="233" spans="1:15" s="374" customFormat="1">
      <c r="A233" s="383" t="s">
        <v>637</v>
      </c>
      <c r="B233" s="384"/>
      <c r="C233" s="385"/>
      <c r="D233" s="386"/>
      <c r="E233" s="387"/>
      <c r="F233" s="386"/>
      <c r="G233" s="387"/>
      <c r="H233" s="387"/>
      <c r="I233" s="386"/>
      <c r="J233" s="388"/>
      <c r="K233" s="386"/>
      <c r="L233" s="386"/>
      <c r="M233" s="386"/>
      <c r="N233" s="389"/>
      <c r="O233" s="373"/>
    </row>
    <row r="234" spans="1:15" s="336" customFormat="1">
      <c r="A234" s="367"/>
      <c r="B234" s="399"/>
      <c r="C234" s="400"/>
      <c r="D234" s="401"/>
      <c r="E234" s="402"/>
      <c r="F234" s="401"/>
      <c r="G234" s="402"/>
      <c r="H234" s="402"/>
      <c r="I234" s="401"/>
      <c r="J234" s="403"/>
      <c r="K234" s="401"/>
      <c r="L234" s="401"/>
      <c r="M234" s="401"/>
      <c r="N234" s="404"/>
      <c r="O234" s="382"/>
    </row>
    <row r="235" spans="1:15" s="374" customFormat="1">
      <c r="A235" s="367" t="s">
        <v>638</v>
      </c>
      <c r="B235" s="368">
        <f>B236</f>
        <v>0</v>
      </c>
      <c r="C235" s="369">
        <f t="shared" ref="C235:N235" si="40">C236</f>
        <v>0</v>
      </c>
      <c r="D235" s="298">
        <f t="shared" si="40"/>
        <v>0</v>
      </c>
      <c r="E235" s="370">
        <f t="shared" si="40"/>
        <v>0</v>
      </c>
      <c r="F235" s="298">
        <f t="shared" si="40"/>
        <v>0</v>
      </c>
      <c r="G235" s="370">
        <f t="shared" si="40"/>
        <v>0</v>
      </c>
      <c r="H235" s="370">
        <f t="shared" si="40"/>
        <v>0</v>
      </c>
      <c r="I235" s="298">
        <f t="shared" si="40"/>
        <v>0</v>
      </c>
      <c r="J235" s="371">
        <f t="shared" si="40"/>
        <v>0</v>
      </c>
      <c r="K235" s="298">
        <f t="shared" si="40"/>
        <v>0</v>
      </c>
      <c r="L235" s="298">
        <f t="shared" si="40"/>
        <v>0</v>
      </c>
      <c r="M235" s="298">
        <f t="shared" si="40"/>
        <v>0</v>
      </c>
      <c r="N235" s="372">
        <f t="shared" si="40"/>
        <v>0</v>
      </c>
      <c r="O235" s="373"/>
    </row>
    <row r="236" spans="1:15" s="374" customFormat="1">
      <c r="A236" s="383" t="s">
        <v>639</v>
      </c>
      <c r="B236" s="384"/>
      <c r="C236" s="385"/>
      <c r="D236" s="386"/>
      <c r="E236" s="387"/>
      <c r="F236" s="386"/>
      <c r="G236" s="387"/>
      <c r="H236" s="387"/>
      <c r="I236" s="386"/>
      <c r="J236" s="388"/>
      <c r="K236" s="386"/>
      <c r="L236" s="386"/>
      <c r="M236" s="386"/>
      <c r="N236" s="389"/>
      <c r="O236" s="373"/>
    </row>
    <row r="237" spans="1:15" s="427" customFormat="1">
      <c r="A237" s="419"/>
      <c r="B237" s="420"/>
      <c r="C237" s="421"/>
      <c r="D237" s="422"/>
      <c r="E237" s="423"/>
      <c r="F237" s="422"/>
      <c r="G237" s="423"/>
      <c r="H237" s="423"/>
      <c r="I237" s="422"/>
      <c r="J237" s="424"/>
      <c r="K237" s="422"/>
      <c r="L237" s="422"/>
      <c r="M237" s="422"/>
      <c r="N237" s="425"/>
      <c r="O237" s="426"/>
    </row>
    <row r="238" spans="1:15" s="374" customFormat="1">
      <c r="A238" s="367" t="s">
        <v>640</v>
      </c>
      <c r="B238" s="368">
        <f>SUM(B239:B244)</f>
        <v>0</v>
      </c>
      <c r="C238" s="369">
        <f t="shared" ref="C238" si="41">SUM(C239:C244)</f>
        <v>0</v>
      </c>
      <c r="D238" s="298">
        <f>SUM(D239:D244)</f>
        <v>0</v>
      </c>
      <c r="E238" s="370">
        <f t="shared" ref="E238:N238" si="42">SUM(E239:E244)</f>
        <v>0</v>
      </c>
      <c r="F238" s="298">
        <f t="shared" si="42"/>
        <v>0</v>
      </c>
      <c r="G238" s="370">
        <f t="shared" si="42"/>
        <v>0</v>
      </c>
      <c r="H238" s="370">
        <f t="shared" si="42"/>
        <v>0</v>
      </c>
      <c r="I238" s="298">
        <f t="shared" si="42"/>
        <v>0</v>
      </c>
      <c r="J238" s="371">
        <f t="shared" si="42"/>
        <v>0</v>
      </c>
      <c r="K238" s="298">
        <f t="shared" si="42"/>
        <v>0</v>
      </c>
      <c r="L238" s="298">
        <f t="shared" si="42"/>
        <v>0</v>
      </c>
      <c r="M238" s="298">
        <f t="shared" si="42"/>
        <v>0</v>
      </c>
      <c r="N238" s="372">
        <f t="shared" si="42"/>
        <v>0</v>
      </c>
      <c r="O238" s="373"/>
    </row>
    <row r="239" spans="1:15" s="374" customFormat="1">
      <c r="A239" s="383" t="s">
        <v>619</v>
      </c>
      <c r="B239" s="384"/>
      <c r="C239" s="385"/>
      <c r="D239" s="386"/>
      <c r="E239" s="387"/>
      <c r="F239" s="386"/>
      <c r="G239" s="387"/>
      <c r="H239" s="387"/>
      <c r="I239" s="386"/>
      <c r="J239" s="388"/>
      <c r="K239" s="386"/>
      <c r="L239" s="386"/>
      <c r="M239" s="386"/>
      <c r="N239" s="389"/>
      <c r="O239" s="373"/>
    </row>
    <row r="240" spans="1:15" s="374" customFormat="1">
      <c r="A240" s="383" t="s">
        <v>641</v>
      </c>
      <c r="B240" s="384"/>
      <c r="C240" s="385"/>
      <c r="D240" s="386"/>
      <c r="E240" s="387"/>
      <c r="F240" s="386"/>
      <c r="G240" s="387"/>
      <c r="H240" s="387"/>
      <c r="I240" s="386"/>
      <c r="J240" s="388"/>
      <c r="K240" s="386"/>
      <c r="L240" s="386"/>
      <c r="M240" s="386"/>
      <c r="N240" s="389"/>
      <c r="O240" s="373"/>
    </row>
    <row r="241" spans="1:15" s="374" customFormat="1">
      <c r="A241" s="383" t="s">
        <v>781</v>
      </c>
      <c r="B241" s="384"/>
      <c r="C241" s="385"/>
      <c r="D241" s="386"/>
      <c r="E241" s="387"/>
      <c r="F241" s="386"/>
      <c r="G241" s="387"/>
      <c r="H241" s="387"/>
      <c r="I241" s="386"/>
      <c r="J241" s="388"/>
      <c r="K241" s="386"/>
      <c r="L241" s="386"/>
      <c r="M241" s="386"/>
      <c r="N241" s="389"/>
      <c r="O241" s="373"/>
    </row>
    <row r="242" spans="1:15" s="374" customFormat="1">
      <c r="A242" s="383" t="s">
        <v>485</v>
      </c>
      <c r="B242" s="384"/>
      <c r="C242" s="385"/>
      <c r="D242" s="386"/>
      <c r="E242" s="387"/>
      <c r="F242" s="386"/>
      <c r="G242" s="387"/>
      <c r="H242" s="387"/>
      <c r="I242" s="386"/>
      <c r="J242" s="388"/>
      <c r="K242" s="386"/>
      <c r="L242" s="386"/>
      <c r="M242" s="386"/>
      <c r="N242" s="389"/>
      <c r="O242" s="373"/>
    </row>
    <row r="243" spans="1:15" s="374" customFormat="1">
      <c r="A243" s="383" t="s">
        <v>643</v>
      </c>
      <c r="B243" s="384"/>
      <c r="C243" s="385"/>
      <c r="D243" s="386"/>
      <c r="E243" s="387"/>
      <c r="F243" s="386"/>
      <c r="G243" s="387"/>
      <c r="H243" s="387"/>
      <c r="I243" s="386"/>
      <c r="J243" s="388"/>
      <c r="K243" s="386"/>
      <c r="L243" s="386"/>
      <c r="M243" s="386"/>
      <c r="N243" s="389"/>
      <c r="O243" s="373"/>
    </row>
    <row r="244" spans="1:15" s="374" customFormat="1">
      <c r="A244" s="428" t="s">
        <v>517</v>
      </c>
      <c r="B244" s="429"/>
      <c r="C244" s="430"/>
      <c r="D244" s="431"/>
      <c r="E244" s="432"/>
      <c r="F244" s="431"/>
      <c r="G244" s="432"/>
      <c r="H244" s="432"/>
      <c r="I244" s="431"/>
      <c r="J244" s="433"/>
      <c r="K244" s="431"/>
      <c r="L244" s="431"/>
      <c r="M244" s="431"/>
      <c r="N244" s="434"/>
      <c r="O244" s="373"/>
    </row>
    <row r="245" spans="1:15" s="336" customFormat="1">
      <c r="E245" s="435"/>
      <c r="F245" s="335"/>
      <c r="G245" s="435"/>
      <c r="H245" s="435"/>
      <c r="I245" s="335"/>
      <c r="J245" s="382"/>
      <c r="K245" s="435"/>
      <c r="L245" s="335"/>
      <c r="M245" s="335"/>
      <c r="N245" s="382"/>
      <c r="O245" s="382"/>
    </row>
    <row r="246" spans="1:15" s="439" customFormat="1">
      <c r="A246" s="436" t="s">
        <v>782</v>
      </c>
      <c r="B246" s="437"/>
      <c r="C246" s="437"/>
      <c r="D246" s="437"/>
      <c r="E246" s="438"/>
      <c r="G246" s="440"/>
      <c r="I246" s="441"/>
      <c r="J246" s="442"/>
      <c r="K246" s="440"/>
      <c r="L246" s="441"/>
      <c r="M246" s="441"/>
      <c r="N246" s="442"/>
    </row>
    <row r="247" spans="1:15" s="439" customFormat="1">
      <c r="A247" s="436" t="s">
        <v>783</v>
      </c>
      <c r="B247" s="437"/>
      <c r="C247" s="437"/>
      <c r="D247" s="437"/>
      <c r="E247" s="438"/>
      <c r="G247" s="440"/>
      <c r="H247" s="440"/>
      <c r="I247" s="441"/>
      <c r="J247" s="442"/>
      <c r="K247" s="440"/>
      <c r="L247" s="441"/>
      <c r="M247" s="441"/>
      <c r="N247" s="442"/>
    </row>
    <row r="248" spans="1:15" s="439" customFormat="1">
      <c r="A248" s="436" t="s">
        <v>784</v>
      </c>
      <c r="B248" s="437"/>
      <c r="C248" s="437"/>
      <c r="D248" s="437"/>
      <c r="E248" s="438"/>
      <c r="F248" s="436"/>
      <c r="G248" s="440"/>
      <c r="H248" s="440" t="s">
        <v>785</v>
      </c>
      <c r="I248" s="441"/>
      <c r="J248" s="442"/>
      <c r="K248" s="440"/>
      <c r="L248" s="441"/>
      <c r="M248" s="441"/>
      <c r="N248" s="442"/>
    </row>
    <row r="249" spans="1:15" s="439" customFormat="1">
      <c r="A249" s="436"/>
      <c r="B249" s="437"/>
      <c r="C249" s="437"/>
      <c r="D249" s="437"/>
      <c r="E249" s="438"/>
      <c r="F249" s="436"/>
      <c r="G249" s="440"/>
      <c r="H249" s="440" t="s">
        <v>786</v>
      </c>
      <c r="I249" s="441"/>
      <c r="J249" s="442"/>
      <c r="K249" s="440"/>
      <c r="L249" s="441"/>
      <c r="M249" s="441"/>
      <c r="N249" s="442"/>
    </row>
    <row r="250" spans="1:15">
      <c r="A250" s="443" t="s">
        <v>429</v>
      </c>
      <c r="B250" s="437"/>
      <c r="C250" s="437"/>
      <c r="D250" s="437"/>
      <c r="G250" s="444"/>
      <c r="H250" s="444" t="s">
        <v>787</v>
      </c>
      <c r="I250" s="441"/>
      <c r="J250" s="445"/>
      <c r="K250" s="444"/>
      <c r="L250" s="441"/>
      <c r="M250" s="441"/>
      <c r="N250" s="445"/>
    </row>
    <row r="251" spans="1:15">
      <c r="A251" s="436" t="s">
        <v>788</v>
      </c>
      <c r="B251" s="441"/>
      <c r="C251" s="441"/>
      <c r="D251" s="441"/>
      <c r="E251" s="441"/>
      <c r="F251" s="441"/>
      <c r="H251" s="444"/>
      <c r="I251" s="441"/>
      <c r="J251" s="445"/>
      <c r="L251" s="439"/>
      <c r="M251" s="439"/>
    </row>
    <row r="252" spans="1:15">
      <c r="A252" s="436" t="s">
        <v>789</v>
      </c>
      <c r="E252" s="444"/>
      <c r="F252" s="441"/>
      <c r="I252" s="441"/>
      <c r="J252" s="445"/>
    </row>
    <row r="253" spans="1:15">
      <c r="A253" s="436" t="s">
        <v>790</v>
      </c>
    </row>
    <row r="257" spans="1:15" s="334" customFormat="1" ht="15.75">
      <c r="A257" s="855" t="s">
        <v>791</v>
      </c>
      <c r="B257" s="856"/>
      <c r="C257" s="856"/>
      <c r="D257" s="856"/>
      <c r="E257" s="856"/>
      <c r="F257" s="856"/>
      <c r="G257" s="856"/>
      <c r="H257" s="856"/>
      <c r="I257" s="856"/>
      <c r="J257" s="856"/>
      <c r="K257" s="856"/>
      <c r="L257" s="856"/>
      <c r="M257" s="856"/>
      <c r="N257" s="857"/>
    </row>
    <row r="258" spans="1:15" s="335" customFormat="1">
      <c r="A258" s="858" t="s">
        <v>792</v>
      </c>
      <c r="B258" s="858"/>
      <c r="C258" s="858"/>
      <c r="D258" s="858"/>
      <c r="E258" s="858"/>
      <c r="F258" s="858"/>
      <c r="G258" s="858"/>
      <c r="H258" s="858"/>
      <c r="I258" s="858"/>
      <c r="J258" s="858"/>
      <c r="K258" s="858"/>
      <c r="L258" s="858"/>
      <c r="M258" s="858"/>
      <c r="N258" s="858"/>
    </row>
    <row r="259" spans="1:15" s="337" customFormat="1">
      <c r="A259" s="336"/>
      <c r="B259" s="336"/>
      <c r="C259" s="336"/>
      <c r="D259" s="336"/>
      <c r="E259" s="336"/>
      <c r="F259" s="336"/>
      <c r="G259" s="336"/>
      <c r="H259" s="336"/>
      <c r="I259" s="336"/>
      <c r="J259" s="336"/>
      <c r="K259" s="336"/>
      <c r="L259" s="336"/>
      <c r="M259" s="336"/>
      <c r="N259" s="336"/>
    </row>
    <row r="260" spans="1:15" s="343" customFormat="1" ht="15.75">
      <c r="A260" s="338"/>
      <c r="B260" s="339"/>
      <c r="C260" s="340"/>
      <c r="D260" s="341" t="s">
        <v>646</v>
      </c>
      <c r="E260" s="859" t="s">
        <v>647</v>
      </c>
      <c r="F260" s="860"/>
      <c r="G260" s="861" t="s">
        <v>648</v>
      </c>
      <c r="H260" s="863" t="s">
        <v>358</v>
      </c>
      <c r="I260" s="864"/>
      <c r="J260" s="865"/>
      <c r="K260" s="869" t="s">
        <v>359</v>
      </c>
      <c r="L260" s="870"/>
      <c r="M260" s="870"/>
      <c r="N260" s="871"/>
      <c r="O260" s="342"/>
    </row>
    <row r="261" spans="1:15" s="343" customFormat="1" ht="31.5">
      <c r="A261" s="344"/>
      <c r="B261" s="345" t="s">
        <v>368</v>
      </c>
      <c r="C261" s="346" t="s">
        <v>363</v>
      </c>
      <c r="D261" s="347" t="s">
        <v>364</v>
      </c>
      <c r="E261" s="872" t="s">
        <v>649</v>
      </c>
      <c r="F261" s="873"/>
      <c r="G261" s="862"/>
      <c r="H261" s="866"/>
      <c r="I261" s="867"/>
      <c r="J261" s="868"/>
      <c r="K261" s="874" t="s">
        <v>366</v>
      </c>
      <c r="L261" s="875"/>
      <c r="M261" s="875"/>
      <c r="N261" s="876"/>
      <c r="O261" s="342"/>
    </row>
    <row r="262" spans="1:15" s="343" customFormat="1">
      <c r="A262" s="348" t="s">
        <v>367</v>
      </c>
      <c r="B262" s="349"/>
      <c r="C262" s="350"/>
      <c r="D262" s="351" t="s">
        <v>650</v>
      </c>
      <c r="E262" s="845" t="s">
        <v>651</v>
      </c>
      <c r="F262" s="846"/>
      <c r="G262" s="352"/>
      <c r="H262" s="796" t="s">
        <v>372</v>
      </c>
      <c r="I262" s="797"/>
      <c r="J262" s="798"/>
      <c r="K262" s="847" t="s">
        <v>373</v>
      </c>
      <c r="L262" s="848"/>
      <c r="M262" s="848"/>
      <c r="N262" s="849"/>
      <c r="O262" s="342"/>
    </row>
    <row r="263" spans="1:15" s="343" customFormat="1">
      <c r="A263" s="348"/>
      <c r="B263" s="349" t="s">
        <v>336</v>
      </c>
      <c r="C263" s="350" t="s">
        <v>376</v>
      </c>
      <c r="D263" s="351" t="s">
        <v>652</v>
      </c>
      <c r="E263" s="850" t="s">
        <v>653</v>
      </c>
      <c r="F263" s="851"/>
      <c r="G263" s="353" t="s">
        <v>371</v>
      </c>
      <c r="H263" s="842"/>
      <c r="I263" s="843"/>
      <c r="J263" s="844"/>
      <c r="K263" s="852" t="s">
        <v>654</v>
      </c>
      <c r="L263" s="853"/>
      <c r="M263" s="853"/>
      <c r="N263" s="854"/>
      <c r="O263" s="342"/>
    </row>
    <row r="264" spans="1:15" s="343" customFormat="1">
      <c r="A264" s="354"/>
      <c r="B264" s="355"/>
      <c r="C264" s="356"/>
      <c r="D264" s="357" t="s">
        <v>379</v>
      </c>
      <c r="E264" s="358" t="s">
        <v>380</v>
      </c>
      <c r="F264" s="359" t="s">
        <v>381</v>
      </c>
      <c r="G264" s="360" t="s">
        <v>380</v>
      </c>
      <c r="H264" s="361" t="s">
        <v>380</v>
      </c>
      <c r="I264" s="274" t="s">
        <v>381</v>
      </c>
      <c r="J264" s="275" t="s">
        <v>382</v>
      </c>
      <c r="K264" s="362" t="s">
        <v>380</v>
      </c>
      <c r="L264" s="363" t="s">
        <v>381</v>
      </c>
      <c r="M264" s="364" t="s">
        <v>382</v>
      </c>
      <c r="N264" s="365" t="s">
        <v>655</v>
      </c>
      <c r="O264" s="366"/>
    </row>
    <row r="265" spans="1:15" s="374" customFormat="1">
      <c r="A265" s="367" t="s">
        <v>4</v>
      </c>
      <c r="B265" s="368">
        <f>B267+B274</f>
        <v>6906</v>
      </c>
      <c r="C265" s="369">
        <f t="shared" ref="C265:N265" si="43">C267+C274</f>
        <v>7101</v>
      </c>
      <c r="D265" s="298">
        <f>D267+D274</f>
        <v>7209</v>
      </c>
      <c r="E265" s="370">
        <v>4376</v>
      </c>
      <c r="F265" s="298">
        <v>2380</v>
      </c>
      <c r="G265" s="370">
        <f t="shared" si="43"/>
        <v>7209</v>
      </c>
      <c r="H265" s="370">
        <f t="shared" si="43"/>
        <v>7230</v>
      </c>
      <c r="I265" s="298">
        <f t="shared" si="43"/>
        <v>7243</v>
      </c>
      <c r="J265" s="371">
        <f t="shared" si="43"/>
        <v>7243</v>
      </c>
      <c r="K265" s="298">
        <f t="shared" si="43"/>
        <v>1074</v>
      </c>
      <c r="L265" s="298">
        <f t="shared" si="43"/>
        <v>7232</v>
      </c>
      <c r="M265" s="298">
        <f t="shared" si="43"/>
        <v>7251</v>
      </c>
      <c r="N265" s="372">
        <f t="shared" si="43"/>
        <v>7246</v>
      </c>
      <c r="O265" s="373"/>
    </row>
    <row r="266" spans="1:15" s="336" customFormat="1">
      <c r="A266" s="375"/>
      <c r="B266" s="376"/>
      <c r="C266" s="377"/>
      <c r="D266" s="378"/>
      <c r="E266" s="379"/>
      <c r="F266" s="378"/>
      <c r="G266" s="379"/>
      <c r="H266" s="379"/>
      <c r="I266" s="378"/>
      <c r="J266" s="380"/>
      <c r="K266" s="378"/>
      <c r="L266" s="378"/>
      <c r="M266" s="378"/>
      <c r="N266" s="381"/>
      <c r="O266" s="382"/>
    </row>
    <row r="267" spans="1:15" s="374" customFormat="1">
      <c r="A267" s="367" t="s">
        <v>5</v>
      </c>
      <c r="B267" s="368">
        <f>SUM(B268:B272)</f>
        <v>2476</v>
      </c>
      <c r="C267" s="369">
        <f t="shared" ref="C267:N267" si="44">SUM(C268:C272)</f>
        <v>2589</v>
      </c>
      <c r="D267" s="298">
        <f>SUM(D268:D272)</f>
        <v>4548</v>
      </c>
      <c r="E267" s="370">
        <f t="shared" si="44"/>
        <v>0</v>
      </c>
      <c r="F267" s="298">
        <f t="shared" si="44"/>
        <v>0</v>
      </c>
      <c r="G267" s="370">
        <f>SUM(G268:G272)</f>
        <v>4548</v>
      </c>
      <c r="H267" s="370">
        <f t="shared" si="44"/>
        <v>2614</v>
      </c>
      <c r="I267" s="298">
        <f t="shared" si="44"/>
        <v>2633</v>
      </c>
      <c r="J267" s="371">
        <f t="shared" si="44"/>
        <v>2627</v>
      </c>
      <c r="K267" s="298">
        <f>SUM(K268:K272)</f>
        <v>501</v>
      </c>
      <c r="L267" s="298">
        <f t="shared" si="44"/>
        <v>2616</v>
      </c>
      <c r="M267" s="298">
        <f>SUM(M268:M272)</f>
        <v>2633</v>
      </c>
      <c r="N267" s="372">
        <f t="shared" si="44"/>
        <v>2627</v>
      </c>
      <c r="O267" s="373"/>
    </row>
    <row r="268" spans="1:15" s="374" customFormat="1">
      <c r="A268" s="383" t="s">
        <v>23</v>
      </c>
      <c r="B268" s="391"/>
      <c r="C268" s="392"/>
      <c r="D268" s="294">
        <v>2610</v>
      </c>
      <c r="E268" s="393"/>
      <c r="F268" s="294"/>
      <c r="G268" s="393">
        <v>2610</v>
      </c>
      <c r="H268" s="393"/>
      <c r="I268" s="294"/>
      <c r="J268" s="394"/>
      <c r="K268" s="294">
        <v>0</v>
      </c>
      <c r="L268" s="294">
        <v>0</v>
      </c>
      <c r="M268" s="294">
        <v>0</v>
      </c>
      <c r="N268" s="395">
        <v>0</v>
      </c>
      <c r="O268" s="373"/>
    </row>
    <row r="269" spans="1:15" s="374" customFormat="1">
      <c r="A269" s="383" t="s">
        <v>26</v>
      </c>
      <c r="B269" s="391">
        <v>462</v>
      </c>
      <c r="C269" s="392">
        <v>344</v>
      </c>
      <c r="D269" s="294">
        <v>1746</v>
      </c>
      <c r="E269" s="393"/>
      <c r="F269" s="294"/>
      <c r="G269" s="393">
        <v>1746</v>
      </c>
      <c r="H269" s="393">
        <v>514</v>
      </c>
      <c r="I269" s="294">
        <v>474</v>
      </c>
      <c r="J269" s="394">
        <v>457</v>
      </c>
      <c r="K269" s="294">
        <v>216</v>
      </c>
      <c r="L269" s="294">
        <v>516</v>
      </c>
      <c r="M269" s="294">
        <v>474</v>
      </c>
      <c r="N269" s="395">
        <v>457</v>
      </c>
      <c r="O269" s="373"/>
    </row>
    <row r="270" spans="1:15" s="374" customFormat="1">
      <c r="A270" s="383" t="s">
        <v>656</v>
      </c>
      <c r="B270" s="391">
        <v>1634</v>
      </c>
      <c r="C270" s="392">
        <v>1846</v>
      </c>
      <c r="D270" s="294">
        <v>50</v>
      </c>
      <c r="E270" s="393"/>
      <c r="F270" s="294"/>
      <c r="G270" s="393">
        <v>50</v>
      </c>
      <c r="H270" s="393">
        <v>1714</v>
      </c>
      <c r="I270" s="294">
        <v>1768</v>
      </c>
      <c r="J270" s="394">
        <v>1760</v>
      </c>
      <c r="K270" s="294">
        <v>260</v>
      </c>
      <c r="L270" s="294">
        <v>1714</v>
      </c>
      <c r="M270" s="294">
        <v>1768</v>
      </c>
      <c r="N270" s="395">
        <v>1760</v>
      </c>
      <c r="O270" s="373"/>
    </row>
    <row r="271" spans="1:15" s="374" customFormat="1">
      <c r="A271" s="383" t="s">
        <v>657</v>
      </c>
      <c r="B271" s="391">
        <v>236</v>
      </c>
      <c r="C271" s="392">
        <v>258</v>
      </c>
      <c r="D271" s="294">
        <v>139</v>
      </c>
      <c r="E271" s="393"/>
      <c r="F271" s="294"/>
      <c r="G271" s="393">
        <v>139</v>
      </c>
      <c r="H271" s="393">
        <v>251</v>
      </c>
      <c r="I271" s="294">
        <v>248</v>
      </c>
      <c r="J271" s="394">
        <v>261</v>
      </c>
      <c r="K271" s="294">
        <v>13</v>
      </c>
      <c r="L271" s="294">
        <v>251</v>
      </c>
      <c r="M271" s="294">
        <v>248</v>
      </c>
      <c r="N271" s="395">
        <v>261</v>
      </c>
      <c r="O271" s="373"/>
    </row>
    <row r="272" spans="1:15" s="374" customFormat="1">
      <c r="A272" s="383" t="s">
        <v>658</v>
      </c>
      <c r="B272" s="391">
        <v>144</v>
      </c>
      <c r="C272" s="392">
        <v>141</v>
      </c>
      <c r="D272" s="294">
        <v>3</v>
      </c>
      <c r="E272" s="393"/>
      <c r="F272" s="294"/>
      <c r="G272" s="393">
        <v>3</v>
      </c>
      <c r="H272" s="393">
        <v>135</v>
      </c>
      <c r="I272" s="294">
        <v>143</v>
      </c>
      <c r="J272" s="394">
        <v>149</v>
      </c>
      <c r="K272" s="294">
        <v>12</v>
      </c>
      <c r="L272" s="294">
        <v>135</v>
      </c>
      <c r="M272" s="294">
        <v>143</v>
      </c>
      <c r="N272" s="395">
        <v>149</v>
      </c>
      <c r="O272" s="373"/>
    </row>
    <row r="273" spans="1:15" s="374" customFormat="1">
      <c r="A273" s="390"/>
      <c r="B273" s="391"/>
      <c r="C273" s="392"/>
      <c r="D273" s="294"/>
      <c r="E273" s="393"/>
      <c r="F273" s="294"/>
      <c r="G273" s="393"/>
      <c r="H273" s="393"/>
      <c r="I273" s="294"/>
      <c r="J273" s="394"/>
      <c r="K273" s="294"/>
      <c r="L273" s="294"/>
      <c r="M273" s="294"/>
      <c r="N273" s="395"/>
      <c r="O273" s="373"/>
    </row>
    <row r="274" spans="1:15" s="374" customFormat="1">
      <c r="A274" s="367" t="s">
        <v>257</v>
      </c>
      <c r="B274" s="368">
        <f>B276+B292+B307+B323+B338+B355+B370+B376+B387+B397+B409+B416+B426+B433+B441+B456+B469+B480+B491+B494</f>
        <v>4430</v>
      </c>
      <c r="C274" s="369">
        <f>C276+C292+C307+C323+C338+C355+C370+C376+C387+C397+C409+C416+C426+C433+C441+C456+C469+C480+C491+C494</f>
        <v>4512</v>
      </c>
      <c r="D274" s="298">
        <f>D276+D292+D307+D323+D338+D355+D370+D376+D387+D397+D409+D416+D426+D433+D441+D456+D469+D480+D491+D494</f>
        <v>2661</v>
      </c>
      <c r="E274" s="370">
        <f t="shared" ref="E274:M274" si="45">E276+E292+E307+E323+E338+E355+E370+E376+E387+E397+E409+E416+E426+E433+E441+E456+E469+E480+E491+E494</f>
        <v>0</v>
      </c>
      <c r="F274" s="298">
        <f t="shared" si="45"/>
        <v>0</v>
      </c>
      <c r="G274" s="370">
        <f t="shared" si="45"/>
        <v>2661</v>
      </c>
      <c r="H274" s="370">
        <f t="shared" si="45"/>
        <v>4616</v>
      </c>
      <c r="I274" s="298">
        <f t="shared" si="45"/>
        <v>4610</v>
      </c>
      <c r="J274" s="371">
        <f t="shared" si="45"/>
        <v>4616</v>
      </c>
      <c r="K274" s="298">
        <f>K276+K292+K307+K323+K338+K355+K370+K376+K387+K397+K409+K416+K426+K433+K441+K456+K469+K480+K491+K494</f>
        <v>573</v>
      </c>
      <c r="L274" s="298">
        <f t="shared" si="45"/>
        <v>4616</v>
      </c>
      <c r="M274" s="298">
        <f t="shared" si="45"/>
        <v>4618</v>
      </c>
      <c r="N274" s="372">
        <f>N276+N292+N307+N323+N338+N355+N370+N376+N387+N397+N409+N416+N426+N433+N441+N456+N469+N480+N491+N494</f>
        <v>4619</v>
      </c>
      <c r="O274" s="373"/>
    </row>
    <row r="275" spans="1:15" s="374" customFormat="1">
      <c r="A275" s="375"/>
      <c r="B275" s="376"/>
      <c r="C275" s="377"/>
      <c r="D275" s="378"/>
      <c r="E275" s="379"/>
      <c r="F275" s="378"/>
      <c r="G275" s="379"/>
      <c r="H275" s="379"/>
      <c r="I275" s="378"/>
      <c r="J275" s="380"/>
      <c r="K275" s="378"/>
      <c r="L275" s="378"/>
      <c r="M275" s="378"/>
      <c r="N275" s="381"/>
      <c r="O275" s="373"/>
    </row>
    <row r="276" spans="1:15" s="374" customFormat="1">
      <c r="A276" s="367" t="s">
        <v>449</v>
      </c>
      <c r="B276" s="368">
        <f>SUM(B277:B290)</f>
        <v>332</v>
      </c>
      <c r="C276" s="369">
        <f t="shared" ref="C276:N276" si="46">SUM(C277:C290)</f>
        <v>330</v>
      </c>
      <c r="D276" s="298">
        <f>SUM(D277:D290)</f>
        <v>151</v>
      </c>
      <c r="E276" s="370">
        <f t="shared" si="46"/>
        <v>0</v>
      </c>
      <c r="F276" s="298">
        <f t="shared" si="46"/>
        <v>0</v>
      </c>
      <c r="G276" s="370">
        <f t="shared" si="46"/>
        <v>151</v>
      </c>
      <c r="H276" s="370">
        <f t="shared" si="46"/>
        <v>335</v>
      </c>
      <c r="I276" s="298">
        <f t="shared" si="46"/>
        <v>333</v>
      </c>
      <c r="J276" s="371">
        <f t="shared" si="46"/>
        <v>335</v>
      </c>
      <c r="K276" s="298">
        <f t="shared" si="46"/>
        <v>36</v>
      </c>
      <c r="L276" s="298">
        <f t="shared" si="46"/>
        <v>335</v>
      </c>
      <c r="M276" s="298">
        <f t="shared" si="46"/>
        <v>334</v>
      </c>
      <c r="N276" s="372">
        <f t="shared" si="46"/>
        <v>335</v>
      </c>
      <c r="O276" s="373"/>
    </row>
    <row r="277" spans="1:15" s="336" customFormat="1">
      <c r="A277" s="383" t="s">
        <v>450</v>
      </c>
      <c r="B277" s="391">
        <v>2</v>
      </c>
      <c r="C277" s="392">
        <v>5</v>
      </c>
      <c r="D277" s="294">
        <v>0</v>
      </c>
      <c r="E277" s="393"/>
      <c r="F277" s="294"/>
      <c r="G277" s="393">
        <v>0</v>
      </c>
      <c r="H277" s="393">
        <v>8</v>
      </c>
      <c r="I277" s="294">
        <v>9</v>
      </c>
      <c r="J277" s="394">
        <v>8</v>
      </c>
      <c r="K277" s="294">
        <v>1</v>
      </c>
      <c r="L277" s="294">
        <v>10</v>
      </c>
      <c r="M277" s="294">
        <v>8</v>
      </c>
      <c r="N277" s="395">
        <v>9</v>
      </c>
      <c r="O277" s="396"/>
    </row>
    <row r="278" spans="1:15" s="336" customFormat="1">
      <c r="A278" s="383" t="s">
        <v>451</v>
      </c>
      <c r="B278" s="391">
        <v>7</v>
      </c>
      <c r="C278" s="392">
        <v>11</v>
      </c>
      <c r="D278" s="294">
        <v>6</v>
      </c>
      <c r="E278" s="393"/>
      <c r="F278" s="294"/>
      <c r="G278" s="393">
        <v>6</v>
      </c>
      <c r="H278" s="393">
        <v>4</v>
      </c>
      <c r="I278" s="294">
        <v>10</v>
      </c>
      <c r="J278" s="394">
        <v>10</v>
      </c>
      <c r="K278" s="294">
        <v>0</v>
      </c>
      <c r="L278" s="294">
        <v>6</v>
      </c>
      <c r="M278" s="294">
        <v>11</v>
      </c>
      <c r="N278" s="395">
        <v>9</v>
      </c>
      <c r="O278" s="396"/>
    </row>
    <row r="279" spans="1:15" s="374" customFormat="1">
      <c r="A279" s="383" t="s">
        <v>452</v>
      </c>
      <c r="B279" s="391">
        <v>2</v>
      </c>
      <c r="C279" s="392">
        <v>6</v>
      </c>
      <c r="D279" s="294">
        <v>0</v>
      </c>
      <c r="E279" s="393"/>
      <c r="F279" s="294"/>
      <c r="G279" s="393">
        <v>0</v>
      </c>
      <c r="H279" s="393">
        <v>1</v>
      </c>
      <c r="I279" s="294">
        <v>4</v>
      </c>
      <c r="J279" s="394">
        <v>3</v>
      </c>
      <c r="K279" s="294">
        <v>0</v>
      </c>
      <c r="L279" s="294">
        <v>4</v>
      </c>
      <c r="M279" s="294">
        <v>0</v>
      </c>
      <c r="N279" s="395">
        <v>3</v>
      </c>
      <c r="O279" s="396"/>
    </row>
    <row r="280" spans="1:15" s="374" customFormat="1">
      <c r="A280" s="383" t="s">
        <v>453</v>
      </c>
      <c r="B280" s="391">
        <v>37</v>
      </c>
      <c r="C280" s="392">
        <v>36</v>
      </c>
      <c r="D280" s="294">
        <v>1</v>
      </c>
      <c r="E280" s="393"/>
      <c r="F280" s="294"/>
      <c r="G280" s="393">
        <v>1</v>
      </c>
      <c r="H280" s="393">
        <v>35</v>
      </c>
      <c r="I280" s="294">
        <v>32</v>
      </c>
      <c r="J280" s="394">
        <v>31</v>
      </c>
      <c r="K280" s="294">
        <v>0</v>
      </c>
      <c r="L280" s="294">
        <v>31</v>
      </c>
      <c r="M280" s="294">
        <v>32</v>
      </c>
      <c r="N280" s="395">
        <v>32</v>
      </c>
      <c r="O280" s="396"/>
    </row>
    <row r="281" spans="1:15" s="374" customFormat="1">
      <c r="A281" s="383" t="s">
        <v>454</v>
      </c>
      <c r="B281" s="391">
        <v>73</v>
      </c>
      <c r="C281" s="392">
        <v>63</v>
      </c>
      <c r="D281" s="294">
        <v>26</v>
      </c>
      <c r="E281" s="393"/>
      <c r="F281" s="294"/>
      <c r="G281" s="393">
        <v>25</v>
      </c>
      <c r="H281" s="393">
        <v>68</v>
      </c>
      <c r="I281" s="294">
        <v>61</v>
      </c>
      <c r="J281" s="394">
        <v>60</v>
      </c>
      <c r="K281" s="294">
        <v>10</v>
      </c>
      <c r="L281" s="294">
        <v>65</v>
      </c>
      <c r="M281" s="294">
        <v>60</v>
      </c>
      <c r="N281" s="395">
        <v>60</v>
      </c>
      <c r="O281" s="396"/>
    </row>
    <row r="282" spans="1:15" s="374" customFormat="1">
      <c r="A282" s="383" t="s">
        <v>455</v>
      </c>
      <c r="B282" s="391">
        <v>18</v>
      </c>
      <c r="C282" s="392">
        <v>17</v>
      </c>
      <c r="D282" s="294">
        <v>2</v>
      </c>
      <c r="E282" s="393"/>
      <c r="F282" s="294"/>
      <c r="G282" s="393">
        <v>3</v>
      </c>
      <c r="H282" s="393">
        <v>18</v>
      </c>
      <c r="I282" s="294">
        <v>24</v>
      </c>
      <c r="J282" s="394">
        <v>24</v>
      </c>
      <c r="K282" s="294">
        <v>0</v>
      </c>
      <c r="L282" s="294">
        <v>21</v>
      </c>
      <c r="M282" s="294">
        <v>25</v>
      </c>
      <c r="N282" s="395">
        <v>24</v>
      </c>
      <c r="O282" s="396"/>
    </row>
    <row r="283" spans="1:15" s="374" customFormat="1">
      <c r="A283" s="383" t="s">
        <v>456</v>
      </c>
      <c r="B283" s="391">
        <v>5</v>
      </c>
      <c r="C283" s="392">
        <v>13</v>
      </c>
      <c r="D283" s="294">
        <v>0</v>
      </c>
      <c r="E283" s="393"/>
      <c r="F283" s="294"/>
      <c r="G283" s="393">
        <v>0</v>
      </c>
      <c r="H283" s="393">
        <v>10</v>
      </c>
      <c r="I283" s="294">
        <v>9</v>
      </c>
      <c r="J283" s="394">
        <v>9</v>
      </c>
      <c r="K283" s="294">
        <v>0</v>
      </c>
      <c r="L283" s="294">
        <v>9</v>
      </c>
      <c r="M283" s="294">
        <v>8</v>
      </c>
      <c r="N283" s="395">
        <v>9</v>
      </c>
      <c r="O283" s="396"/>
    </row>
    <row r="284" spans="1:15" s="374" customFormat="1">
      <c r="A284" s="383" t="s">
        <v>457</v>
      </c>
      <c r="B284" s="391">
        <v>82</v>
      </c>
      <c r="C284" s="392">
        <v>73</v>
      </c>
      <c r="D284" s="294">
        <v>113</v>
      </c>
      <c r="E284" s="393"/>
      <c r="F284" s="294"/>
      <c r="G284" s="393">
        <v>113</v>
      </c>
      <c r="H284" s="393">
        <v>68</v>
      </c>
      <c r="I284" s="294">
        <v>72</v>
      </c>
      <c r="J284" s="394">
        <v>81</v>
      </c>
      <c r="K284" s="294">
        <v>23</v>
      </c>
      <c r="L284" s="294">
        <v>66</v>
      </c>
      <c r="M284" s="294">
        <v>77</v>
      </c>
      <c r="N284" s="395">
        <v>81</v>
      </c>
      <c r="O284" s="396"/>
    </row>
    <row r="285" spans="1:15" s="374" customFormat="1">
      <c r="A285" s="383" t="s">
        <v>458</v>
      </c>
      <c r="B285" s="391">
        <v>12</v>
      </c>
      <c r="C285" s="392">
        <v>12</v>
      </c>
      <c r="D285" s="294">
        <v>0</v>
      </c>
      <c r="E285" s="393"/>
      <c r="F285" s="294"/>
      <c r="G285" s="393">
        <v>0</v>
      </c>
      <c r="H285" s="393">
        <v>15</v>
      </c>
      <c r="I285" s="294">
        <v>10</v>
      </c>
      <c r="J285" s="394">
        <v>11</v>
      </c>
      <c r="K285" s="294">
        <v>0</v>
      </c>
      <c r="L285" s="294">
        <v>13</v>
      </c>
      <c r="M285" s="294">
        <v>10</v>
      </c>
      <c r="N285" s="395">
        <v>11</v>
      </c>
      <c r="O285" s="396"/>
    </row>
    <row r="286" spans="1:15" s="374" customFormat="1">
      <c r="A286" s="383" t="s">
        <v>459</v>
      </c>
      <c r="B286" s="391">
        <v>26</v>
      </c>
      <c r="C286" s="392">
        <v>21</v>
      </c>
      <c r="D286" s="294">
        <v>0</v>
      </c>
      <c r="E286" s="393"/>
      <c r="F286" s="294"/>
      <c r="G286" s="393">
        <v>0</v>
      </c>
      <c r="H286" s="393">
        <v>26</v>
      </c>
      <c r="I286" s="294">
        <v>29</v>
      </c>
      <c r="J286" s="394">
        <v>27</v>
      </c>
      <c r="K286" s="294">
        <v>1</v>
      </c>
      <c r="L286" s="294">
        <v>25</v>
      </c>
      <c r="M286" s="294">
        <v>30</v>
      </c>
      <c r="N286" s="395">
        <v>27</v>
      </c>
      <c r="O286" s="396"/>
    </row>
    <row r="287" spans="1:15" s="374" customFormat="1">
      <c r="A287" s="383" t="s">
        <v>460</v>
      </c>
      <c r="B287" s="391">
        <v>8</v>
      </c>
      <c r="C287" s="392">
        <v>14</v>
      </c>
      <c r="D287" s="294">
        <v>0</v>
      </c>
      <c r="E287" s="393"/>
      <c r="F287" s="294"/>
      <c r="G287" s="393">
        <v>0</v>
      </c>
      <c r="H287" s="393">
        <v>5</v>
      </c>
      <c r="I287" s="294">
        <v>11</v>
      </c>
      <c r="J287" s="394">
        <v>10</v>
      </c>
      <c r="K287" s="294">
        <v>1</v>
      </c>
      <c r="L287" s="294">
        <v>5</v>
      </c>
      <c r="M287" s="294">
        <v>12</v>
      </c>
      <c r="N287" s="395">
        <v>9</v>
      </c>
      <c r="O287" s="373"/>
    </row>
    <row r="288" spans="1:15" s="374" customFormat="1">
      <c r="A288" s="383" t="s">
        <v>461</v>
      </c>
      <c r="B288" s="391">
        <v>21</v>
      </c>
      <c r="C288" s="392">
        <v>15</v>
      </c>
      <c r="D288" s="294">
        <v>0</v>
      </c>
      <c r="E288" s="393"/>
      <c r="F288" s="294"/>
      <c r="G288" s="393">
        <v>0</v>
      </c>
      <c r="H288" s="393">
        <v>22</v>
      </c>
      <c r="I288" s="294">
        <v>21</v>
      </c>
      <c r="J288" s="394">
        <v>23</v>
      </c>
      <c r="K288" s="294">
        <v>0</v>
      </c>
      <c r="L288" s="294">
        <v>23</v>
      </c>
      <c r="M288" s="294">
        <v>21</v>
      </c>
      <c r="N288" s="395">
        <v>23</v>
      </c>
      <c r="O288" s="373"/>
    </row>
    <row r="289" spans="1:15" s="374" customFormat="1">
      <c r="A289" s="383" t="s">
        <v>462</v>
      </c>
      <c r="B289" s="391">
        <v>16</v>
      </c>
      <c r="C289" s="392">
        <v>15</v>
      </c>
      <c r="D289" s="294">
        <v>0</v>
      </c>
      <c r="E289" s="393"/>
      <c r="F289" s="294"/>
      <c r="G289" s="393">
        <v>0</v>
      </c>
      <c r="H289" s="393">
        <v>18</v>
      </c>
      <c r="I289" s="294">
        <v>13</v>
      </c>
      <c r="J289" s="394">
        <v>16</v>
      </c>
      <c r="K289" s="294">
        <v>0</v>
      </c>
      <c r="L289" s="294">
        <v>19</v>
      </c>
      <c r="M289" s="294">
        <v>12</v>
      </c>
      <c r="N289" s="395">
        <v>16</v>
      </c>
      <c r="O289" s="373"/>
    </row>
    <row r="290" spans="1:15" s="374" customFormat="1">
      <c r="A290" s="383" t="s">
        <v>463</v>
      </c>
      <c r="B290" s="391">
        <v>23</v>
      </c>
      <c r="C290" s="392">
        <v>29</v>
      </c>
      <c r="D290" s="294">
        <v>3</v>
      </c>
      <c r="E290" s="393"/>
      <c r="F290" s="294"/>
      <c r="G290" s="393">
        <v>3</v>
      </c>
      <c r="H290" s="393">
        <v>37</v>
      </c>
      <c r="I290" s="294">
        <v>28</v>
      </c>
      <c r="J290" s="394">
        <v>22</v>
      </c>
      <c r="K290" s="294">
        <v>0</v>
      </c>
      <c r="L290" s="294">
        <v>38</v>
      </c>
      <c r="M290" s="294">
        <v>28</v>
      </c>
      <c r="N290" s="395">
        <v>22</v>
      </c>
      <c r="O290" s="373"/>
    </row>
    <row r="291" spans="1:15" s="374" customFormat="1">
      <c r="A291" s="383"/>
      <c r="B291" s="391"/>
      <c r="C291" s="392"/>
      <c r="D291" s="294"/>
      <c r="E291" s="393"/>
      <c r="F291" s="294"/>
      <c r="G291" s="393"/>
      <c r="H291" s="393"/>
      <c r="I291" s="294"/>
      <c r="J291" s="394"/>
      <c r="K291" s="294"/>
      <c r="L291" s="294"/>
      <c r="M291" s="294"/>
      <c r="N291" s="395"/>
      <c r="O291" s="373"/>
    </row>
    <row r="292" spans="1:15" s="374" customFormat="1">
      <c r="A292" s="367" t="s">
        <v>464</v>
      </c>
      <c r="B292" s="368">
        <f>SUM(B293:B305)</f>
        <v>447</v>
      </c>
      <c r="C292" s="369">
        <f t="shared" ref="C292:N292" si="47">SUM(C293:C305)</f>
        <v>483</v>
      </c>
      <c r="D292" s="298">
        <f>SUM(D293:D305)</f>
        <v>386</v>
      </c>
      <c r="E292" s="370">
        <f t="shared" si="47"/>
        <v>0</v>
      </c>
      <c r="F292" s="298">
        <f t="shared" si="47"/>
        <v>0</v>
      </c>
      <c r="G292" s="370">
        <f t="shared" si="47"/>
        <v>386</v>
      </c>
      <c r="H292" s="370">
        <f t="shared" si="47"/>
        <v>454</v>
      </c>
      <c r="I292" s="298">
        <f t="shared" si="47"/>
        <v>455</v>
      </c>
      <c r="J292" s="371">
        <f t="shared" si="47"/>
        <v>450</v>
      </c>
      <c r="K292" s="298">
        <f t="shared" si="47"/>
        <v>63</v>
      </c>
      <c r="L292" s="298">
        <f t="shared" si="47"/>
        <v>454</v>
      </c>
      <c r="M292" s="298">
        <f t="shared" si="47"/>
        <v>455</v>
      </c>
      <c r="N292" s="372">
        <f t="shared" si="47"/>
        <v>450</v>
      </c>
      <c r="O292" s="373"/>
    </row>
    <row r="293" spans="1:15" s="374" customFormat="1">
      <c r="A293" s="383" t="s">
        <v>659</v>
      </c>
      <c r="B293" s="391">
        <v>28</v>
      </c>
      <c r="C293" s="392">
        <v>44</v>
      </c>
      <c r="D293" s="294">
        <v>2</v>
      </c>
      <c r="E293" s="393"/>
      <c r="F293" s="294"/>
      <c r="G293" s="393">
        <v>2</v>
      </c>
      <c r="H293" s="393">
        <v>30</v>
      </c>
      <c r="I293" s="294">
        <v>28</v>
      </c>
      <c r="J293" s="394">
        <v>32</v>
      </c>
      <c r="K293" s="294">
        <v>1</v>
      </c>
      <c r="L293" s="294">
        <v>30</v>
      </c>
      <c r="M293" s="294">
        <v>29</v>
      </c>
      <c r="N293" s="395">
        <v>32</v>
      </c>
      <c r="O293" s="373"/>
    </row>
    <row r="294" spans="1:15" s="398" customFormat="1">
      <c r="A294" s="383" t="s">
        <v>660</v>
      </c>
      <c r="B294" s="391">
        <v>8</v>
      </c>
      <c r="C294" s="392">
        <v>6</v>
      </c>
      <c r="D294" s="294">
        <v>0</v>
      </c>
      <c r="E294" s="393"/>
      <c r="F294" s="294"/>
      <c r="G294" s="393">
        <v>0</v>
      </c>
      <c r="H294" s="393">
        <v>5</v>
      </c>
      <c r="I294" s="294">
        <v>7</v>
      </c>
      <c r="J294" s="394">
        <v>10</v>
      </c>
      <c r="K294" s="294">
        <v>0</v>
      </c>
      <c r="L294" s="294">
        <v>5</v>
      </c>
      <c r="M294" s="294">
        <v>7</v>
      </c>
      <c r="N294" s="395">
        <v>10</v>
      </c>
      <c r="O294" s="397"/>
    </row>
    <row r="295" spans="1:15" s="374" customFormat="1">
      <c r="A295" s="383" t="s">
        <v>661</v>
      </c>
      <c r="B295" s="391">
        <v>9</v>
      </c>
      <c r="C295" s="392">
        <v>16</v>
      </c>
      <c r="D295" s="294">
        <v>0</v>
      </c>
      <c r="E295" s="393"/>
      <c r="F295" s="294"/>
      <c r="G295" s="393">
        <v>0</v>
      </c>
      <c r="H295" s="393">
        <v>14</v>
      </c>
      <c r="I295" s="294">
        <v>13</v>
      </c>
      <c r="J295" s="394">
        <v>11</v>
      </c>
      <c r="K295" s="294">
        <v>2</v>
      </c>
      <c r="L295" s="294">
        <v>14</v>
      </c>
      <c r="M295" s="294">
        <v>13</v>
      </c>
      <c r="N295" s="395">
        <v>11</v>
      </c>
      <c r="O295" s="373"/>
    </row>
    <row r="296" spans="1:15" s="374" customFormat="1">
      <c r="A296" s="383" t="s">
        <v>662</v>
      </c>
      <c r="B296" s="391">
        <v>12</v>
      </c>
      <c r="C296" s="392">
        <v>5</v>
      </c>
      <c r="D296" s="294">
        <v>0</v>
      </c>
      <c r="E296" s="393"/>
      <c r="F296" s="294"/>
      <c r="G296" s="393">
        <v>0</v>
      </c>
      <c r="H296" s="393">
        <v>11</v>
      </c>
      <c r="I296" s="294">
        <v>6</v>
      </c>
      <c r="J296" s="394">
        <v>12</v>
      </c>
      <c r="K296" s="294">
        <v>0</v>
      </c>
      <c r="L296" s="294">
        <v>11</v>
      </c>
      <c r="M296" s="294">
        <v>6</v>
      </c>
      <c r="N296" s="395">
        <v>12</v>
      </c>
      <c r="O296" s="373"/>
    </row>
    <row r="297" spans="1:15" s="374" customFormat="1">
      <c r="A297" s="383" t="s">
        <v>663</v>
      </c>
      <c r="B297" s="391">
        <v>30</v>
      </c>
      <c r="C297" s="392">
        <v>31</v>
      </c>
      <c r="D297" s="294">
        <v>0</v>
      </c>
      <c r="E297" s="393"/>
      <c r="F297" s="294"/>
      <c r="G297" s="393">
        <v>0</v>
      </c>
      <c r="H297" s="393">
        <v>36</v>
      </c>
      <c r="I297" s="294">
        <v>32</v>
      </c>
      <c r="J297" s="394">
        <v>38</v>
      </c>
      <c r="K297" s="294">
        <v>0</v>
      </c>
      <c r="L297" s="294">
        <v>36</v>
      </c>
      <c r="M297" s="294">
        <v>32</v>
      </c>
      <c r="N297" s="395">
        <v>38</v>
      </c>
      <c r="O297" s="373"/>
    </row>
    <row r="298" spans="1:15" s="374" customFormat="1">
      <c r="A298" s="383" t="s">
        <v>664</v>
      </c>
      <c r="B298" s="391">
        <v>24</v>
      </c>
      <c r="C298" s="392">
        <v>13</v>
      </c>
      <c r="D298" s="294">
        <v>2</v>
      </c>
      <c r="E298" s="393"/>
      <c r="F298" s="294"/>
      <c r="G298" s="393">
        <v>2</v>
      </c>
      <c r="H298" s="393">
        <v>16</v>
      </c>
      <c r="I298" s="294">
        <v>21</v>
      </c>
      <c r="J298" s="394">
        <v>20</v>
      </c>
      <c r="K298" s="294">
        <v>1</v>
      </c>
      <c r="L298" s="294">
        <v>17</v>
      </c>
      <c r="M298" s="294">
        <v>21</v>
      </c>
      <c r="N298" s="395">
        <v>20</v>
      </c>
      <c r="O298" s="373"/>
    </row>
    <row r="299" spans="1:15" s="374" customFormat="1">
      <c r="A299" s="383" t="s">
        <v>665</v>
      </c>
      <c r="B299" s="391">
        <v>44</v>
      </c>
      <c r="C299" s="392">
        <v>59</v>
      </c>
      <c r="D299" s="294">
        <v>3</v>
      </c>
      <c r="E299" s="393"/>
      <c r="F299" s="294"/>
      <c r="G299" s="393">
        <v>3</v>
      </c>
      <c r="H299" s="393">
        <v>60</v>
      </c>
      <c r="I299" s="294">
        <v>52</v>
      </c>
      <c r="J299" s="394">
        <v>51</v>
      </c>
      <c r="K299" s="294">
        <v>10</v>
      </c>
      <c r="L299" s="294">
        <v>60</v>
      </c>
      <c r="M299" s="294">
        <v>52</v>
      </c>
      <c r="N299" s="395">
        <v>51</v>
      </c>
      <c r="O299" s="373"/>
    </row>
    <row r="300" spans="1:15" s="374" customFormat="1">
      <c r="A300" s="383" t="s">
        <v>666</v>
      </c>
      <c r="B300" s="391">
        <v>12</v>
      </c>
      <c r="C300" s="392">
        <v>13</v>
      </c>
      <c r="D300" s="294">
        <v>0</v>
      </c>
      <c r="E300" s="393"/>
      <c r="F300" s="294"/>
      <c r="G300" s="393">
        <v>0</v>
      </c>
      <c r="H300" s="393">
        <v>7</v>
      </c>
      <c r="I300" s="294">
        <v>11</v>
      </c>
      <c r="J300" s="394">
        <v>10</v>
      </c>
      <c r="K300" s="294">
        <v>0</v>
      </c>
      <c r="L300" s="294">
        <v>7</v>
      </c>
      <c r="M300" s="294">
        <v>11</v>
      </c>
      <c r="N300" s="395">
        <v>10</v>
      </c>
      <c r="O300" s="373"/>
    </row>
    <row r="301" spans="1:15" s="374" customFormat="1">
      <c r="A301" s="383" t="s">
        <v>667</v>
      </c>
      <c r="B301" s="391">
        <v>201</v>
      </c>
      <c r="C301" s="392">
        <v>223</v>
      </c>
      <c r="D301" s="294">
        <v>366</v>
      </c>
      <c r="E301" s="393"/>
      <c r="F301" s="294"/>
      <c r="G301" s="393">
        <v>366</v>
      </c>
      <c r="H301" s="393">
        <v>191</v>
      </c>
      <c r="I301" s="294">
        <v>202</v>
      </c>
      <c r="J301" s="394">
        <v>188</v>
      </c>
      <c r="K301" s="294">
        <v>49</v>
      </c>
      <c r="L301" s="294">
        <v>191</v>
      </c>
      <c r="M301" s="294">
        <v>202</v>
      </c>
      <c r="N301" s="395">
        <v>188</v>
      </c>
      <c r="O301" s="373"/>
    </row>
    <row r="302" spans="1:15" s="374" customFormat="1">
      <c r="A302" s="383" t="s">
        <v>668</v>
      </c>
      <c r="B302" s="391">
        <v>23</v>
      </c>
      <c r="C302" s="392">
        <v>13</v>
      </c>
      <c r="D302" s="294">
        <v>0</v>
      </c>
      <c r="E302" s="393"/>
      <c r="F302" s="294"/>
      <c r="G302" s="393">
        <v>0</v>
      </c>
      <c r="H302" s="393">
        <v>23</v>
      </c>
      <c r="I302" s="294">
        <v>22</v>
      </c>
      <c r="J302" s="394">
        <v>24</v>
      </c>
      <c r="K302" s="294">
        <v>0</v>
      </c>
      <c r="L302" s="294">
        <v>23</v>
      </c>
      <c r="M302" s="294">
        <v>22</v>
      </c>
      <c r="N302" s="395">
        <v>24</v>
      </c>
      <c r="O302" s="373"/>
    </row>
    <row r="303" spans="1:15" s="374" customFormat="1">
      <c r="A303" s="383" t="s">
        <v>669</v>
      </c>
      <c r="B303" s="391">
        <v>19</v>
      </c>
      <c r="C303" s="392">
        <v>17</v>
      </c>
      <c r="D303" s="294">
        <v>1</v>
      </c>
      <c r="E303" s="393"/>
      <c r="F303" s="294"/>
      <c r="G303" s="393">
        <v>1</v>
      </c>
      <c r="H303" s="393">
        <v>13</v>
      </c>
      <c r="I303" s="294">
        <v>15</v>
      </c>
      <c r="J303" s="394">
        <v>15</v>
      </c>
      <c r="K303" s="294">
        <v>0</v>
      </c>
      <c r="L303" s="294">
        <v>13</v>
      </c>
      <c r="M303" s="294">
        <v>15</v>
      </c>
      <c r="N303" s="395">
        <v>15</v>
      </c>
      <c r="O303" s="373"/>
    </row>
    <row r="304" spans="1:15" s="374" customFormat="1">
      <c r="A304" s="383" t="s">
        <v>670</v>
      </c>
      <c r="B304" s="391">
        <v>15</v>
      </c>
      <c r="C304" s="392">
        <v>14</v>
      </c>
      <c r="D304" s="294">
        <v>2</v>
      </c>
      <c r="E304" s="393"/>
      <c r="F304" s="294"/>
      <c r="G304" s="393">
        <v>2</v>
      </c>
      <c r="H304" s="393">
        <v>16</v>
      </c>
      <c r="I304" s="294">
        <v>17</v>
      </c>
      <c r="J304" s="394">
        <v>18</v>
      </c>
      <c r="K304" s="294">
        <v>0</v>
      </c>
      <c r="L304" s="294">
        <v>15</v>
      </c>
      <c r="M304" s="294">
        <v>17</v>
      </c>
      <c r="N304" s="395">
        <v>18</v>
      </c>
      <c r="O304" s="373"/>
    </row>
    <row r="305" spans="1:15" s="374" customFormat="1">
      <c r="A305" s="383" t="s">
        <v>671</v>
      </c>
      <c r="B305" s="391">
        <v>22</v>
      </c>
      <c r="C305" s="392">
        <v>29</v>
      </c>
      <c r="D305" s="294">
        <v>10</v>
      </c>
      <c r="E305" s="393"/>
      <c r="F305" s="294"/>
      <c r="G305" s="393">
        <v>10</v>
      </c>
      <c r="H305" s="393">
        <v>32</v>
      </c>
      <c r="I305" s="294">
        <v>29</v>
      </c>
      <c r="J305" s="394">
        <v>21</v>
      </c>
      <c r="K305" s="294">
        <v>0</v>
      </c>
      <c r="L305" s="294">
        <v>32</v>
      </c>
      <c r="M305" s="294">
        <v>28</v>
      </c>
      <c r="N305" s="395">
        <v>21</v>
      </c>
      <c r="O305" s="373"/>
    </row>
    <row r="306" spans="1:15" s="336" customFormat="1">
      <c r="A306" s="367"/>
      <c r="B306" s="399"/>
      <c r="C306" s="400"/>
      <c r="D306" s="401"/>
      <c r="E306" s="402"/>
      <c r="F306" s="401"/>
      <c r="G306" s="402"/>
      <c r="H306" s="402"/>
      <c r="I306" s="401"/>
      <c r="J306" s="403"/>
      <c r="K306" s="401"/>
      <c r="L306" s="401"/>
      <c r="M306" s="401"/>
      <c r="N306" s="404"/>
      <c r="O306" s="382"/>
    </row>
    <row r="307" spans="1:15" s="374" customFormat="1">
      <c r="A307" s="367" t="s">
        <v>481</v>
      </c>
      <c r="B307" s="368">
        <f>SUM(B308:B321)</f>
        <v>296</v>
      </c>
      <c r="C307" s="369">
        <f t="shared" ref="C307:M307" si="48">SUM(C308:C321)</f>
        <v>290</v>
      </c>
      <c r="D307" s="298">
        <f>SUM(D308:D321)</f>
        <v>75</v>
      </c>
      <c r="E307" s="370">
        <f t="shared" si="48"/>
        <v>0</v>
      </c>
      <c r="F307" s="298">
        <f t="shared" si="48"/>
        <v>0</v>
      </c>
      <c r="G307" s="370">
        <f t="shared" si="48"/>
        <v>75</v>
      </c>
      <c r="H307" s="370">
        <f t="shared" si="48"/>
        <v>297</v>
      </c>
      <c r="I307" s="298">
        <f t="shared" si="48"/>
        <v>298</v>
      </c>
      <c r="J307" s="371">
        <f t="shared" si="48"/>
        <v>297</v>
      </c>
      <c r="K307" s="298">
        <f t="shared" si="48"/>
        <v>10</v>
      </c>
      <c r="L307" s="298">
        <f t="shared" si="48"/>
        <v>297</v>
      </c>
      <c r="M307" s="298">
        <f t="shared" si="48"/>
        <v>298</v>
      </c>
      <c r="N307" s="372">
        <f>SUM(N308:N321)</f>
        <v>297</v>
      </c>
      <c r="O307" s="373"/>
    </row>
    <row r="308" spans="1:15" s="374" customFormat="1">
      <c r="A308" s="383" t="s">
        <v>672</v>
      </c>
      <c r="B308" s="391">
        <v>28</v>
      </c>
      <c r="C308" s="392">
        <v>25</v>
      </c>
      <c r="D308" s="294">
        <v>0</v>
      </c>
      <c r="E308" s="393"/>
      <c r="F308" s="294"/>
      <c r="G308" s="393">
        <v>0</v>
      </c>
      <c r="H308" s="393">
        <v>41</v>
      </c>
      <c r="I308" s="294">
        <v>28</v>
      </c>
      <c r="J308" s="394">
        <v>32</v>
      </c>
      <c r="K308" s="294">
        <v>0</v>
      </c>
      <c r="L308" s="294">
        <v>41</v>
      </c>
      <c r="M308" s="294">
        <v>28</v>
      </c>
      <c r="N308" s="395">
        <v>32</v>
      </c>
      <c r="O308" s="373"/>
    </row>
    <row r="309" spans="1:15" s="374" customFormat="1">
      <c r="A309" s="383" t="s">
        <v>673</v>
      </c>
      <c r="B309" s="391">
        <v>13</v>
      </c>
      <c r="C309" s="392">
        <v>12</v>
      </c>
      <c r="D309" s="294">
        <v>0</v>
      </c>
      <c r="E309" s="393"/>
      <c r="F309" s="294"/>
      <c r="G309" s="393">
        <v>0</v>
      </c>
      <c r="H309" s="393">
        <v>10</v>
      </c>
      <c r="I309" s="294">
        <v>9</v>
      </c>
      <c r="J309" s="394">
        <v>7</v>
      </c>
      <c r="K309" s="294">
        <v>0</v>
      </c>
      <c r="L309" s="294">
        <v>10</v>
      </c>
      <c r="M309" s="294">
        <v>9</v>
      </c>
      <c r="N309" s="395">
        <v>7</v>
      </c>
      <c r="O309" s="373"/>
    </row>
    <row r="310" spans="1:15" s="374" customFormat="1">
      <c r="A310" s="383" t="s">
        <v>674</v>
      </c>
      <c r="B310" s="391">
        <v>10</v>
      </c>
      <c r="C310" s="392">
        <v>11</v>
      </c>
      <c r="D310" s="294">
        <v>0</v>
      </c>
      <c r="E310" s="393"/>
      <c r="F310" s="294"/>
      <c r="G310" s="393">
        <v>0</v>
      </c>
      <c r="H310" s="393">
        <v>6</v>
      </c>
      <c r="I310" s="294">
        <v>4</v>
      </c>
      <c r="J310" s="394">
        <v>6</v>
      </c>
      <c r="K310" s="294">
        <v>0</v>
      </c>
      <c r="L310" s="294">
        <v>6</v>
      </c>
      <c r="M310" s="294">
        <v>4</v>
      </c>
      <c r="N310" s="395">
        <v>6</v>
      </c>
      <c r="O310" s="373"/>
    </row>
    <row r="311" spans="1:15" s="374" customFormat="1">
      <c r="A311" s="383" t="s">
        <v>675</v>
      </c>
      <c r="B311" s="391">
        <v>19</v>
      </c>
      <c r="C311" s="392">
        <v>19</v>
      </c>
      <c r="D311" s="294">
        <v>1</v>
      </c>
      <c r="E311" s="393"/>
      <c r="F311" s="294"/>
      <c r="G311" s="393">
        <v>1</v>
      </c>
      <c r="H311" s="393">
        <v>14</v>
      </c>
      <c r="I311" s="294">
        <v>19</v>
      </c>
      <c r="J311" s="394">
        <v>17</v>
      </c>
      <c r="K311" s="294">
        <v>0</v>
      </c>
      <c r="L311" s="294">
        <v>14</v>
      </c>
      <c r="M311" s="294">
        <v>19</v>
      </c>
      <c r="N311" s="395">
        <v>17</v>
      </c>
      <c r="O311" s="373"/>
    </row>
    <row r="312" spans="1:15" s="374" customFormat="1">
      <c r="A312" s="383" t="s">
        <v>676</v>
      </c>
      <c r="B312" s="391">
        <v>13</v>
      </c>
      <c r="C312" s="392">
        <v>18</v>
      </c>
      <c r="D312" s="294">
        <v>0</v>
      </c>
      <c r="E312" s="393"/>
      <c r="F312" s="294"/>
      <c r="G312" s="393">
        <v>0</v>
      </c>
      <c r="H312" s="393">
        <v>15</v>
      </c>
      <c r="I312" s="294">
        <v>19</v>
      </c>
      <c r="J312" s="394">
        <v>15</v>
      </c>
      <c r="K312" s="294">
        <v>0</v>
      </c>
      <c r="L312" s="294">
        <v>15</v>
      </c>
      <c r="M312" s="294">
        <v>19</v>
      </c>
      <c r="N312" s="395">
        <v>15</v>
      </c>
      <c r="O312" s="373"/>
    </row>
    <row r="313" spans="1:15" s="374" customFormat="1">
      <c r="A313" s="383" t="s">
        <v>677</v>
      </c>
      <c r="B313" s="391">
        <v>11</v>
      </c>
      <c r="C313" s="392">
        <v>15</v>
      </c>
      <c r="D313" s="294">
        <v>0</v>
      </c>
      <c r="E313" s="393"/>
      <c r="F313" s="294"/>
      <c r="G313" s="393">
        <v>0</v>
      </c>
      <c r="H313" s="393">
        <v>8</v>
      </c>
      <c r="I313" s="294">
        <v>5</v>
      </c>
      <c r="J313" s="394">
        <v>13</v>
      </c>
      <c r="K313" s="294">
        <v>0</v>
      </c>
      <c r="L313" s="294">
        <v>8</v>
      </c>
      <c r="M313" s="294">
        <v>5</v>
      </c>
      <c r="N313" s="395">
        <v>13</v>
      </c>
      <c r="O313" s="373"/>
    </row>
    <row r="314" spans="1:15" s="374" customFormat="1">
      <c r="A314" s="383" t="s">
        <v>678</v>
      </c>
      <c r="B314" s="391">
        <v>45</v>
      </c>
      <c r="C314" s="392">
        <v>34</v>
      </c>
      <c r="D314" s="294">
        <v>0</v>
      </c>
      <c r="E314" s="393"/>
      <c r="F314" s="294"/>
      <c r="G314" s="393">
        <v>0</v>
      </c>
      <c r="H314" s="393">
        <v>38</v>
      </c>
      <c r="I314" s="294">
        <v>40</v>
      </c>
      <c r="J314" s="394">
        <v>37</v>
      </c>
      <c r="K314" s="294">
        <v>0</v>
      </c>
      <c r="L314" s="294">
        <v>38</v>
      </c>
      <c r="M314" s="294">
        <v>40</v>
      </c>
      <c r="N314" s="395">
        <v>37</v>
      </c>
      <c r="O314" s="373"/>
    </row>
    <row r="315" spans="1:15" s="374" customFormat="1">
      <c r="A315" s="383" t="s">
        <v>679</v>
      </c>
      <c r="B315" s="391">
        <v>8</v>
      </c>
      <c r="C315" s="392">
        <v>9</v>
      </c>
      <c r="D315" s="294">
        <v>2</v>
      </c>
      <c r="E315" s="393"/>
      <c r="F315" s="294"/>
      <c r="G315" s="393">
        <v>2</v>
      </c>
      <c r="H315" s="393">
        <v>10</v>
      </c>
      <c r="I315" s="294">
        <v>13</v>
      </c>
      <c r="J315" s="394">
        <v>9</v>
      </c>
      <c r="K315" s="294">
        <v>0</v>
      </c>
      <c r="L315" s="294">
        <v>10</v>
      </c>
      <c r="M315" s="294">
        <v>13</v>
      </c>
      <c r="N315" s="395">
        <v>9</v>
      </c>
      <c r="O315" s="373"/>
    </row>
    <row r="316" spans="1:15" s="374" customFormat="1">
      <c r="A316" s="383" t="s">
        <v>680</v>
      </c>
      <c r="B316" s="391">
        <v>8</v>
      </c>
      <c r="C316" s="392">
        <v>7</v>
      </c>
      <c r="D316" s="294">
        <v>1</v>
      </c>
      <c r="E316" s="393"/>
      <c r="F316" s="294"/>
      <c r="G316" s="393">
        <v>1</v>
      </c>
      <c r="H316" s="393">
        <v>6</v>
      </c>
      <c r="I316" s="294">
        <v>13</v>
      </c>
      <c r="J316" s="394">
        <v>11</v>
      </c>
      <c r="K316" s="294">
        <v>1</v>
      </c>
      <c r="L316" s="294">
        <v>6</v>
      </c>
      <c r="M316" s="294">
        <v>13</v>
      </c>
      <c r="N316" s="395">
        <v>11</v>
      </c>
      <c r="O316" s="373"/>
    </row>
    <row r="317" spans="1:15" s="374" customFormat="1">
      <c r="A317" s="383" t="s">
        <v>681</v>
      </c>
      <c r="B317" s="391">
        <v>11</v>
      </c>
      <c r="C317" s="392">
        <v>7</v>
      </c>
      <c r="D317" s="294">
        <v>0</v>
      </c>
      <c r="E317" s="393"/>
      <c r="F317" s="294"/>
      <c r="G317" s="393">
        <v>0</v>
      </c>
      <c r="H317" s="393">
        <v>13</v>
      </c>
      <c r="I317" s="294">
        <v>15</v>
      </c>
      <c r="J317" s="394">
        <v>10</v>
      </c>
      <c r="K317" s="294">
        <v>0</v>
      </c>
      <c r="L317" s="294">
        <v>13</v>
      </c>
      <c r="M317" s="294">
        <v>15</v>
      </c>
      <c r="N317" s="395">
        <v>10</v>
      </c>
      <c r="O317" s="373"/>
    </row>
    <row r="318" spans="1:15" s="374" customFormat="1">
      <c r="A318" s="383" t="s">
        <v>682</v>
      </c>
      <c r="B318" s="391">
        <v>20</v>
      </c>
      <c r="C318" s="392">
        <v>12</v>
      </c>
      <c r="D318" s="294">
        <v>0</v>
      </c>
      <c r="E318" s="393"/>
      <c r="F318" s="294"/>
      <c r="G318" s="393">
        <v>0</v>
      </c>
      <c r="H318" s="393">
        <v>23</v>
      </c>
      <c r="I318" s="294">
        <v>22</v>
      </c>
      <c r="J318" s="394">
        <v>21</v>
      </c>
      <c r="K318" s="294">
        <v>0</v>
      </c>
      <c r="L318" s="294">
        <v>23</v>
      </c>
      <c r="M318" s="294">
        <v>22</v>
      </c>
      <c r="N318" s="395">
        <v>21</v>
      </c>
      <c r="O318" s="373"/>
    </row>
    <row r="319" spans="1:15" s="374" customFormat="1">
      <c r="A319" s="383" t="s">
        <v>683</v>
      </c>
      <c r="B319" s="391">
        <v>12</v>
      </c>
      <c r="C319" s="392">
        <v>15</v>
      </c>
      <c r="D319" s="294">
        <v>0</v>
      </c>
      <c r="E319" s="393"/>
      <c r="F319" s="294"/>
      <c r="G319" s="393">
        <v>0</v>
      </c>
      <c r="H319" s="393">
        <v>21</v>
      </c>
      <c r="I319" s="294">
        <v>17</v>
      </c>
      <c r="J319" s="394">
        <v>18</v>
      </c>
      <c r="K319" s="294">
        <v>0</v>
      </c>
      <c r="L319" s="294">
        <v>21</v>
      </c>
      <c r="M319" s="294">
        <v>17</v>
      </c>
      <c r="N319" s="395">
        <v>18</v>
      </c>
      <c r="O319" s="373"/>
    </row>
    <row r="320" spans="1:15" s="374" customFormat="1">
      <c r="A320" s="383" t="s">
        <v>684</v>
      </c>
      <c r="B320" s="391">
        <v>47</v>
      </c>
      <c r="C320" s="392">
        <v>57</v>
      </c>
      <c r="D320" s="294">
        <v>70</v>
      </c>
      <c r="E320" s="393"/>
      <c r="F320" s="294"/>
      <c r="G320" s="393">
        <v>70</v>
      </c>
      <c r="H320" s="393">
        <v>40</v>
      </c>
      <c r="I320" s="294">
        <v>42</v>
      </c>
      <c r="J320" s="394">
        <v>46</v>
      </c>
      <c r="K320" s="294">
        <v>8</v>
      </c>
      <c r="L320" s="294">
        <v>40</v>
      </c>
      <c r="M320" s="294">
        <v>42</v>
      </c>
      <c r="N320" s="395">
        <v>46</v>
      </c>
      <c r="O320" s="373"/>
    </row>
    <row r="321" spans="1:15" s="374" customFormat="1">
      <c r="A321" s="383" t="s">
        <v>685</v>
      </c>
      <c r="B321" s="391">
        <v>51</v>
      </c>
      <c r="C321" s="392">
        <v>49</v>
      </c>
      <c r="D321" s="294">
        <v>1</v>
      </c>
      <c r="E321" s="393"/>
      <c r="F321" s="294"/>
      <c r="G321" s="393">
        <v>1</v>
      </c>
      <c r="H321" s="393">
        <v>52</v>
      </c>
      <c r="I321" s="294">
        <v>52</v>
      </c>
      <c r="J321" s="394">
        <v>55</v>
      </c>
      <c r="K321" s="294">
        <v>1</v>
      </c>
      <c r="L321" s="294">
        <v>52</v>
      </c>
      <c r="M321" s="294">
        <v>52</v>
      </c>
      <c r="N321" s="395">
        <v>55</v>
      </c>
      <c r="O321" s="373"/>
    </row>
    <row r="322" spans="1:15" s="336" customFormat="1">
      <c r="A322" s="367"/>
      <c r="B322" s="399"/>
      <c r="C322" s="400"/>
      <c r="D322" s="401"/>
      <c r="E322" s="402"/>
      <c r="F322" s="401"/>
      <c r="G322" s="402"/>
      <c r="H322" s="402"/>
      <c r="I322" s="401"/>
      <c r="J322" s="403"/>
      <c r="K322" s="401"/>
      <c r="L322" s="401"/>
      <c r="M322" s="401"/>
      <c r="N322" s="404"/>
      <c r="O322" s="382"/>
    </row>
    <row r="323" spans="1:15" s="374" customFormat="1">
      <c r="A323" s="367" t="s">
        <v>496</v>
      </c>
      <c r="B323" s="368">
        <f>SUM(B324:B336)</f>
        <v>243</v>
      </c>
      <c r="C323" s="369">
        <f t="shared" ref="C323:N323" si="49">SUM(C324:C336)</f>
        <v>264</v>
      </c>
      <c r="D323" s="298">
        <f>SUM(D324:D336)</f>
        <v>44</v>
      </c>
      <c r="E323" s="370">
        <f t="shared" si="49"/>
        <v>0</v>
      </c>
      <c r="F323" s="298">
        <f t="shared" si="49"/>
        <v>0</v>
      </c>
      <c r="G323" s="370">
        <f t="shared" si="49"/>
        <v>44</v>
      </c>
      <c r="H323" s="370">
        <f t="shared" si="49"/>
        <v>244</v>
      </c>
      <c r="I323" s="298">
        <f t="shared" si="49"/>
        <v>242</v>
      </c>
      <c r="J323" s="371">
        <f t="shared" si="49"/>
        <v>244</v>
      </c>
      <c r="K323" s="298">
        <f t="shared" si="49"/>
        <v>7</v>
      </c>
      <c r="L323" s="298">
        <f t="shared" si="49"/>
        <v>244</v>
      </c>
      <c r="M323" s="298">
        <f t="shared" si="49"/>
        <v>243</v>
      </c>
      <c r="N323" s="372">
        <f t="shared" si="49"/>
        <v>245</v>
      </c>
      <c r="O323" s="373"/>
    </row>
    <row r="324" spans="1:15" s="374" customFormat="1">
      <c r="A324" s="383" t="s">
        <v>686</v>
      </c>
      <c r="B324" s="391">
        <v>14</v>
      </c>
      <c r="C324" s="392">
        <v>11</v>
      </c>
      <c r="D324" s="294">
        <v>0</v>
      </c>
      <c r="E324" s="393"/>
      <c r="F324" s="294"/>
      <c r="G324" s="393">
        <v>0</v>
      </c>
      <c r="H324" s="393">
        <v>8</v>
      </c>
      <c r="I324" s="294">
        <v>6</v>
      </c>
      <c r="J324" s="394">
        <v>11</v>
      </c>
      <c r="K324" s="294">
        <v>0</v>
      </c>
      <c r="L324" s="294">
        <v>13</v>
      </c>
      <c r="M324" s="294">
        <v>8</v>
      </c>
      <c r="N324" s="395">
        <v>13</v>
      </c>
      <c r="O324" s="373"/>
    </row>
    <row r="325" spans="1:15" s="374" customFormat="1">
      <c r="A325" s="383" t="s">
        <v>687</v>
      </c>
      <c r="B325" s="391">
        <v>44</v>
      </c>
      <c r="C325" s="392">
        <v>12</v>
      </c>
      <c r="D325" s="294">
        <v>1</v>
      </c>
      <c r="E325" s="393"/>
      <c r="F325" s="294"/>
      <c r="G325" s="393">
        <v>1</v>
      </c>
      <c r="H325" s="393">
        <v>34</v>
      </c>
      <c r="I325" s="294">
        <v>33</v>
      </c>
      <c r="J325" s="394">
        <v>31</v>
      </c>
      <c r="K325" s="294">
        <v>0</v>
      </c>
      <c r="L325" s="294">
        <v>36</v>
      </c>
      <c r="M325" s="294">
        <v>31</v>
      </c>
      <c r="N325" s="395">
        <v>32</v>
      </c>
      <c r="O325" s="373"/>
    </row>
    <row r="326" spans="1:15" s="374" customFormat="1">
      <c r="A326" s="383" t="s">
        <v>688</v>
      </c>
      <c r="B326" s="391">
        <v>8</v>
      </c>
      <c r="C326" s="392">
        <v>70</v>
      </c>
      <c r="D326" s="294">
        <v>9</v>
      </c>
      <c r="E326" s="393"/>
      <c r="F326" s="294"/>
      <c r="G326" s="393">
        <v>9</v>
      </c>
      <c r="H326" s="393">
        <v>13</v>
      </c>
      <c r="I326" s="294">
        <v>14</v>
      </c>
      <c r="J326" s="394">
        <v>17</v>
      </c>
      <c r="K326" s="294">
        <v>0</v>
      </c>
      <c r="L326" s="294">
        <v>12</v>
      </c>
      <c r="M326" s="294">
        <v>12</v>
      </c>
      <c r="N326" s="395">
        <v>18</v>
      </c>
      <c r="O326" s="373"/>
    </row>
    <row r="327" spans="1:15" s="374" customFormat="1">
      <c r="A327" s="383" t="s">
        <v>689</v>
      </c>
      <c r="B327" s="391">
        <v>11</v>
      </c>
      <c r="C327" s="392">
        <v>12</v>
      </c>
      <c r="D327" s="294">
        <v>0</v>
      </c>
      <c r="E327" s="393"/>
      <c r="F327" s="294"/>
      <c r="G327" s="393">
        <v>0</v>
      </c>
      <c r="H327" s="393">
        <v>15</v>
      </c>
      <c r="I327" s="294">
        <v>10</v>
      </c>
      <c r="J327" s="394">
        <v>13</v>
      </c>
      <c r="K327" s="294">
        <v>1</v>
      </c>
      <c r="L327" s="294">
        <v>14</v>
      </c>
      <c r="M327" s="294">
        <v>11</v>
      </c>
      <c r="N327" s="395">
        <v>13</v>
      </c>
      <c r="O327" s="373"/>
    </row>
    <row r="328" spans="1:15" s="374" customFormat="1">
      <c r="A328" s="383" t="s">
        <v>690</v>
      </c>
      <c r="B328" s="391">
        <v>10</v>
      </c>
      <c r="C328" s="392">
        <v>15</v>
      </c>
      <c r="D328" s="294">
        <v>0</v>
      </c>
      <c r="E328" s="393"/>
      <c r="F328" s="294"/>
      <c r="G328" s="393">
        <v>2</v>
      </c>
      <c r="H328" s="393">
        <v>16</v>
      </c>
      <c r="I328" s="294">
        <v>19</v>
      </c>
      <c r="J328" s="394">
        <v>18</v>
      </c>
      <c r="K328" s="294">
        <v>0</v>
      </c>
      <c r="L328" s="294">
        <v>16</v>
      </c>
      <c r="M328" s="294">
        <v>18</v>
      </c>
      <c r="N328" s="395">
        <v>18</v>
      </c>
      <c r="O328" s="373"/>
    </row>
    <row r="329" spans="1:15" s="374" customFormat="1">
      <c r="A329" s="383" t="s">
        <v>691</v>
      </c>
      <c r="B329" s="391">
        <v>19</v>
      </c>
      <c r="C329" s="392">
        <v>11</v>
      </c>
      <c r="D329" s="294">
        <v>0</v>
      </c>
      <c r="E329" s="393"/>
      <c r="F329" s="294"/>
      <c r="G329" s="393">
        <v>0</v>
      </c>
      <c r="H329" s="393">
        <v>22</v>
      </c>
      <c r="I329" s="294">
        <v>19</v>
      </c>
      <c r="J329" s="394">
        <v>20</v>
      </c>
      <c r="K329" s="294">
        <v>1</v>
      </c>
      <c r="L329" s="294">
        <v>21</v>
      </c>
      <c r="M329" s="294">
        <v>19</v>
      </c>
      <c r="N329" s="395">
        <v>20</v>
      </c>
      <c r="O329" s="373"/>
    </row>
    <row r="330" spans="1:15" s="374" customFormat="1">
      <c r="A330" s="383" t="s">
        <v>692</v>
      </c>
      <c r="B330" s="391">
        <v>21</v>
      </c>
      <c r="C330" s="392">
        <v>13</v>
      </c>
      <c r="D330" s="294">
        <v>0</v>
      </c>
      <c r="E330" s="393"/>
      <c r="F330" s="294"/>
      <c r="G330" s="393">
        <v>1</v>
      </c>
      <c r="H330" s="393">
        <v>14</v>
      </c>
      <c r="I330" s="294">
        <v>15</v>
      </c>
      <c r="J330" s="394">
        <v>19</v>
      </c>
      <c r="K330" s="294">
        <v>0</v>
      </c>
      <c r="L330" s="294">
        <v>15</v>
      </c>
      <c r="M330" s="294">
        <v>16</v>
      </c>
      <c r="N330" s="395">
        <v>15</v>
      </c>
      <c r="O330" s="373"/>
    </row>
    <row r="331" spans="1:15" s="374" customFormat="1">
      <c r="A331" s="383" t="s">
        <v>693</v>
      </c>
      <c r="B331" s="391">
        <v>1</v>
      </c>
      <c r="C331" s="392">
        <v>6</v>
      </c>
      <c r="D331" s="294">
        <v>0</v>
      </c>
      <c r="E331" s="393"/>
      <c r="F331" s="294"/>
      <c r="G331" s="393">
        <v>0</v>
      </c>
      <c r="H331" s="393">
        <v>5</v>
      </c>
      <c r="I331" s="294">
        <v>5</v>
      </c>
      <c r="J331" s="394">
        <v>5</v>
      </c>
      <c r="K331" s="294">
        <v>0</v>
      </c>
      <c r="L331" s="294">
        <v>5</v>
      </c>
      <c r="M331" s="294">
        <v>5</v>
      </c>
      <c r="N331" s="395">
        <v>5</v>
      </c>
      <c r="O331" s="373"/>
    </row>
    <row r="332" spans="1:15" s="374" customFormat="1">
      <c r="A332" s="383" t="s">
        <v>694</v>
      </c>
      <c r="B332" s="391">
        <v>12</v>
      </c>
      <c r="C332" s="392">
        <v>14</v>
      </c>
      <c r="D332" s="294">
        <v>0</v>
      </c>
      <c r="E332" s="393"/>
      <c r="F332" s="294"/>
      <c r="G332" s="393">
        <v>0</v>
      </c>
      <c r="H332" s="393">
        <v>9</v>
      </c>
      <c r="I332" s="294">
        <v>11</v>
      </c>
      <c r="J332" s="394">
        <v>11</v>
      </c>
      <c r="K332" s="294">
        <v>0</v>
      </c>
      <c r="L332" s="294">
        <v>9</v>
      </c>
      <c r="M332" s="294">
        <v>11</v>
      </c>
      <c r="N332" s="395">
        <v>11</v>
      </c>
      <c r="O332" s="373"/>
    </row>
    <row r="333" spans="1:15" s="374" customFormat="1">
      <c r="A333" s="383" t="s">
        <v>695</v>
      </c>
      <c r="B333" s="391">
        <v>32</v>
      </c>
      <c r="C333" s="392">
        <v>31</v>
      </c>
      <c r="D333" s="294">
        <v>33</v>
      </c>
      <c r="E333" s="393"/>
      <c r="F333" s="294"/>
      <c r="G333" s="393">
        <v>31</v>
      </c>
      <c r="H333" s="393">
        <v>37</v>
      </c>
      <c r="I333" s="294">
        <v>33</v>
      </c>
      <c r="J333" s="394">
        <v>39</v>
      </c>
      <c r="K333" s="294">
        <v>4</v>
      </c>
      <c r="L333" s="294">
        <v>35</v>
      </c>
      <c r="M333" s="294">
        <v>36</v>
      </c>
      <c r="N333" s="395">
        <v>40</v>
      </c>
      <c r="O333" s="373"/>
    </row>
    <row r="334" spans="1:15" s="374" customFormat="1">
      <c r="A334" s="383" t="s">
        <v>696</v>
      </c>
      <c r="B334" s="391">
        <v>37</v>
      </c>
      <c r="C334" s="392">
        <v>33</v>
      </c>
      <c r="D334" s="294">
        <v>0</v>
      </c>
      <c r="E334" s="393"/>
      <c r="F334" s="294"/>
      <c r="G334" s="393">
        <v>0</v>
      </c>
      <c r="H334" s="393">
        <v>35</v>
      </c>
      <c r="I334" s="294">
        <v>38</v>
      </c>
      <c r="J334" s="394">
        <v>27</v>
      </c>
      <c r="K334" s="294">
        <v>1</v>
      </c>
      <c r="L334" s="294">
        <v>32</v>
      </c>
      <c r="M334" s="294">
        <v>38</v>
      </c>
      <c r="N334" s="395">
        <v>28</v>
      </c>
      <c r="O334" s="373"/>
    </row>
    <row r="335" spans="1:15" s="374" customFormat="1">
      <c r="A335" s="383" t="s">
        <v>697</v>
      </c>
      <c r="B335" s="391">
        <v>1</v>
      </c>
      <c r="C335" s="392">
        <v>5</v>
      </c>
      <c r="D335" s="294">
        <v>1</v>
      </c>
      <c r="E335" s="393"/>
      <c r="F335" s="294"/>
      <c r="G335" s="393">
        <v>0</v>
      </c>
      <c r="H335" s="393">
        <v>2</v>
      </c>
      <c r="I335" s="294">
        <v>1</v>
      </c>
      <c r="J335" s="394">
        <v>0</v>
      </c>
      <c r="K335" s="294">
        <v>0</v>
      </c>
      <c r="L335" s="294">
        <v>1</v>
      </c>
      <c r="M335" s="294">
        <v>1</v>
      </c>
      <c r="N335" s="395">
        <v>0</v>
      </c>
      <c r="O335" s="373"/>
    </row>
    <row r="336" spans="1:15" s="374" customFormat="1">
      <c r="A336" s="383" t="s">
        <v>698</v>
      </c>
      <c r="B336" s="391">
        <v>33</v>
      </c>
      <c r="C336" s="392">
        <v>31</v>
      </c>
      <c r="D336" s="294">
        <v>0</v>
      </c>
      <c r="E336" s="393"/>
      <c r="F336" s="294"/>
      <c r="G336" s="393">
        <v>0</v>
      </c>
      <c r="H336" s="393">
        <v>34</v>
      </c>
      <c r="I336" s="294">
        <v>38</v>
      </c>
      <c r="J336" s="394">
        <v>33</v>
      </c>
      <c r="K336" s="294">
        <v>0</v>
      </c>
      <c r="L336" s="294">
        <v>35</v>
      </c>
      <c r="M336" s="294">
        <v>37</v>
      </c>
      <c r="N336" s="395">
        <v>32</v>
      </c>
      <c r="O336" s="373"/>
    </row>
    <row r="337" spans="1:15" s="336" customFormat="1">
      <c r="A337" s="367"/>
      <c r="B337" s="399"/>
      <c r="C337" s="400"/>
      <c r="D337" s="401"/>
      <c r="E337" s="402"/>
      <c r="F337" s="401"/>
      <c r="G337" s="402"/>
      <c r="H337" s="402"/>
      <c r="I337" s="401"/>
      <c r="J337" s="403"/>
      <c r="K337" s="401"/>
      <c r="L337" s="401"/>
      <c r="M337" s="401"/>
      <c r="N337" s="404"/>
      <c r="O337" s="382"/>
    </row>
    <row r="338" spans="1:15" s="374" customFormat="1">
      <c r="A338" s="367" t="s">
        <v>510</v>
      </c>
      <c r="B338" s="368">
        <f>SUM(B339:B353)</f>
        <v>378</v>
      </c>
      <c r="C338" s="369">
        <f t="shared" ref="C338:N338" si="50">SUM(C339:C353)</f>
        <v>402</v>
      </c>
      <c r="D338" s="298">
        <f>SUM(D339:D353)</f>
        <v>316</v>
      </c>
      <c r="E338" s="370">
        <f t="shared" si="50"/>
        <v>0</v>
      </c>
      <c r="F338" s="298">
        <f t="shared" si="50"/>
        <v>0</v>
      </c>
      <c r="G338" s="370">
        <f t="shared" si="50"/>
        <v>316</v>
      </c>
      <c r="H338" s="370">
        <f t="shared" si="50"/>
        <v>378</v>
      </c>
      <c r="I338" s="298">
        <f t="shared" si="50"/>
        <v>378</v>
      </c>
      <c r="J338" s="371">
        <f t="shared" si="50"/>
        <v>379</v>
      </c>
      <c r="K338" s="298">
        <f t="shared" si="50"/>
        <v>51</v>
      </c>
      <c r="L338" s="298">
        <f t="shared" si="50"/>
        <v>379</v>
      </c>
      <c r="M338" s="298">
        <f>SUM(M339:M353)</f>
        <v>378</v>
      </c>
      <c r="N338" s="372">
        <f t="shared" si="50"/>
        <v>379</v>
      </c>
      <c r="O338" s="373"/>
    </row>
    <row r="339" spans="1:15" s="374" customFormat="1">
      <c r="A339" s="383" t="s">
        <v>699</v>
      </c>
      <c r="B339" s="391">
        <v>36</v>
      </c>
      <c r="C339" s="392">
        <v>39</v>
      </c>
      <c r="D339" s="294">
        <v>4</v>
      </c>
      <c r="E339" s="393"/>
      <c r="F339" s="294"/>
      <c r="G339" s="393">
        <v>4</v>
      </c>
      <c r="H339" s="393">
        <v>45</v>
      </c>
      <c r="I339" s="294">
        <v>38</v>
      </c>
      <c r="J339" s="394">
        <v>33</v>
      </c>
      <c r="K339" s="294">
        <v>2</v>
      </c>
      <c r="L339" s="294">
        <v>45</v>
      </c>
      <c r="M339" s="294">
        <v>38</v>
      </c>
      <c r="N339" s="395">
        <v>37</v>
      </c>
      <c r="O339" s="373"/>
    </row>
    <row r="340" spans="1:15" s="374" customFormat="1">
      <c r="A340" s="383" t="s">
        <v>700</v>
      </c>
      <c r="B340" s="391">
        <v>12</v>
      </c>
      <c r="C340" s="392">
        <v>10</v>
      </c>
      <c r="D340" s="294">
        <v>0</v>
      </c>
      <c r="E340" s="393"/>
      <c r="F340" s="294"/>
      <c r="G340" s="393">
        <v>0</v>
      </c>
      <c r="H340" s="393">
        <v>11</v>
      </c>
      <c r="I340" s="294">
        <v>13</v>
      </c>
      <c r="J340" s="394">
        <v>11</v>
      </c>
      <c r="K340" s="294">
        <v>0</v>
      </c>
      <c r="L340" s="294">
        <v>14</v>
      </c>
      <c r="M340" s="294">
        <v>11</v>
      </c>
      <c r="N340" s="395">
        <v>11</v>
      </c>
      <c r="O340" s="373"/>
    </row>
    <row r="341" spans="1:15" s="374" customFormat="1">
      <c r="A341" s="383" t="s">
        <v>701</v>
      </c>
      <c r="B341" s="391">
        <v>9</v>
      </c>
      <c r="C341" s="392">
        <v>10</v>
      </c>
      <c r="D341" s="294">
        <v>0</v>
      </c>
      <c r="E341" s="393"/>
      <c r="F341" s="294"/>
      <c r="G341" s="393">
        <v>0</v>
      </c>
      <c r="H341" s="393">
        <v>10</v>
      </c>
      <c r="I341" s="294">
        <v>13</v>
      </c>
      <c r="J341" s="394">
        <v>11</v>
      </c>
      <c r="K341" s="294">
        <v>0</v>
      </c>
      <c r="L341" s="294">
        <v>10</v>
      </c>
      <c r="M341" s="294">
        <v>13</v>
      </c>
      <c r="N341" s="395">
        <v>11</v>
      </c>
      <c r="O341" s="373"/>
    </row>
    <row r="342" spans="1:15" s="374" customFormat="1">
      <c r="A342" s="383" t="s">
        <v>702</v>
      </c>
      <c r="B342" s="391">
        <v>8</v>
      </c>
      <c r="C342" s="392">
        <v>9</v>
      </c>
      <c r="D342" s="294">
        <v>0</v>
      </c>
      <c r="E342" s="393"/>
      <c r="F342" s="294"/>
      <c r="G342" s="393">
        <v>0</v>
      </c>
      <c r="H342" s="393">
        <v>6</v>
      </c>
      <c r="I342" s="294">
        <v>4</v>
      </c>
      <c r="J342" s="394">
        <v>8</v>
      </c>
      <c r="K342" s="294">
        <v>0</v>
      </c>
      <c r="L342" s="294">
        <v>8</v>
      </c>
      <c r="M342" s="294">
        <v>4</v>
      </c>
      <c r="N342" s="395">
        <v>7</v>
      </c>
      <c r="O342" s="373"/>
    </row>
    <row r="343" spans="1:15" s="374" customFormat="1">
      <c r="A343" s="383" t="s">
        <v>703</v>
      </c>
      <c r="B343" s="391">
        <v>26</v>
      </c>
      <c r="C343" s="392">
        <v>36</v>
      </c>
      <c r="D343" s="294">
        <v>1</v>
      </c>
      <c r="E343" s="393"/>
      <c r="F343" s="294"/>
      <c r="G343" s="393">
        <v>1</v>
      </c>
      <c r="H343" s="393">
        <v>20</v>
      </c>
      <c r="I343" s="294">
        <v>24</v>
      </c>
      <c r="J343" s="394">
        <v>23</v>
      </c>
      <c r="K343" s="294">
        <v>1</v>
      </c>
      <c r="L343" s="294">
        <v>20</v>
      </c>
      <c r="M343" s="294">
        <v>23</v>
      </c>
      <c r="N343" s="395">
        <v>22</v>
      </c>
      <c r="O343" s="373"/>
    </row>
    <row r="344" spans="1:15" s="374" customFormat="1">
      <c r="A344" s="383" t="s">
        <v>704</v>
      </c>
      <c r="B344" s="391">
        <v>40</v>
      </c>
      <c r="C344" s="392">
        <v>45</v>
      </c>
      <c r="D344" s="294">
        <f>34+264</f>
        <v>298</v>
      </c>
      <c r="E344" s="393"/>
      <c r="F344" s="294"/>
      <c r="G344" s="393">
        <v>298</v>
      </c>
      <c r="H344" s="393">
        <v>40</v>
      </c>
      <c r="I344" s="294">
        <v>48</v>
      </c>
      <c r="J344" s="394">
        <v>40</v>
      </c>
      <c r="K344" s="294">
        <v>48</v>
      </c>
      <c r="L344" s="294">
        <v>37</v>
      </c>
      <c r="M344" s="294">
        <v>47</v>
      </c>
      <c r="N344" s="395">
        <v>42</v>
      </c>
      <c r="O344" s="373"/>
    </row>
    <row r="345" spans="1:15" s="374" customFormat="1">
      <c r="A345" s="383" t="s">
        <v>520</v>
      </c>
      <c r="B345" s="391">
        <v>88</v>
      </c>
      <c r="C345" s="392">
        <v>91</v>
      </c>
      <c r="D345" s="294">
        <v>9</v>
      </c>
      <c r="E345" s="393"/>
      <c r="F345" s="294"/>
      <c r="G345" s="393">
        <v>9</v>
      </c>
      <c r="H345" s="393">
        <v>86</v>
      </c>
      <c r="I345" s="294">
        <v>80</v>
      </c>
      <c r="J345" s="394">
        <v>91</v>
      </c>
      <c r="K345" s="294">
        <v>0</v>
      </c>
      <c r="L345" s="294">
        <v>88</v>
      </c>
      <c r="M345" s="294">
        <v>85</v>
      </c>
      <c r="N345" s="395">
        <v>85</v>
      </c>
      <c r="O345" s="373"/>
    </row>
    <row r="346" spans="1:15" s="374" customFormat="1">
      <c r="A346" s="383" t="s">
        <v>705</v>
      </c>
      <c r="B346" s="391">
        <v>28</v>
      </c>
      <c r="C346" s="392">
        <v>20</v>
      </c>
      <c r="D346" s="294">
        <v>0</v>
      </c>
      <c r="E346" s="393"/>
      <c r="F346" s="294"/>
      <c r="G346" s="393">
        <v>0</v>
      </c>
      <c r="H346" s="393">
        <v>16</v>
      </c>
      <c r="I346" s="294">
        <v>18</v>
      </c>
      <c r="J346" s="394">
        <v>23</v>
      </c>
      <c r="K346" s="294">
        <v>0</v>
      </c>
      <c r="L346" s="294">
        <v>13</v>
      </c>
      <c r="M346" s="294">
        <v>17</v>
      </c>
      <c r="N346" s="395">
        <v>27</v>
      </c>
      <c r="O346" s="373"/>
    </row>
    <row r="347" spans="1:15" s="374" customFormat="1">
      <c r="A347" s="383" t="s">
        <v>706</v>
      </c>
      <c r="B347" s="391">
        <v>8</v>
      </c>
      <c r="C347" s="392">
        <v>3</v>
      </c>
      <c r="D347" s="294">
        <v>0</v>
      </c>
      <c r="E347" s="393"/>
      <c r="F347" s="294"/>
      <c r="G347" s="393">
        <v>0</v>
      </c>
      <c r="H347" s="393">
        <v>12</v>
      </c>
      <c r="I347" s="294">
        <v>11</v>
      </c>
      <c r="J347" s="394">
        <v>13</v>
      </c>
      <c r="K347" s="294">
        <v>0</v>
      </c>
      <c r="L347" s="294">
        <v>12</v>
      </c>
      <c r="M347" s="294">
        <v>12</v>
      </c>
      <c r="N347" s="395">
        <v>10</v>
      </c>
      <c r="O347" s="373"/>
    </row>
    <row r="348" spans="1:15" s="374" customFormat="1">
      <c r="A348" s="383" t="s">
        <v>521</v>
      </c>
      <c r="B348" s="391">
        <v>9</v>
      </c>
      <c r="C348" s="392">
        <v>9</v>
      </c>
      <c r="D348" s="294">
        <v>0</v>
      </c>
      <c r="E348" s="393"/>
      <c r="F348" s="294"/>
      <c r="G348" s="393">
        <v>0</v>
      </c>
      <c r="H348" s="393">
        <v>16</v>
      </c>
      <c r="I348" s="294">
        <v>18</v>
      </c>
      <c r="J348" s="394">
        <v>15</v>
      </c>
      <c r="K348" s="294">
        <v>0</v>
      </c>
      <c r="L348" s="294">
        <v>16</v>
      </c>
      <c r="M348" s="294">
        <v>16</v>
      </c>
      <c r="N348" s="395">
        <v>15</v>
      </c>
      <c r="O348" s="373"/>
    </row>
    <row r="349" spans="1:15" s="374" customFormat="1">
      <c r="A349" s="383" t="s">
        <v>707</v>
      </c>
      <c r="B349" s="391">
        <v>34</v>
      </c>
      <c r="C349" s="392">
        <v>45</v>
      </c>
      <c r="D349" s="294">
        <v>3</v>
      </c>
      <c r="E349" s="393"/>
      <c r="F349" s="294"/>
      <c r="G349" s="393">
        <v>3</v>
      </c>
      <c r="H349" s="393">
        <v>35</v>
      </c>
      <c r="I349" s="294">
        <v>38</v>
      </c>
      <c r="J349" s="394">
        <v>36</v>
      </c>
      <c r="K349" s="294">
        <v>0</v>
      </c>
      <c r="L349" s="294">
        <v>37</v>
      </c>
      <c r="M349" s="294">
        <v>39</v>
      </c>
      <c r="N349" s="395">
        <v>34</v>
      </c>
      <c r="O349" s="373"/>
    </row>
    <row r="350" spans="1:15" s="374" customFormat="1">
      <c r="A350" s="383" t="s">
        <v>708</v>
      </c>
      <c r="B350" s="391">
        <v>33</v>
      </c>
      <c r="C350" s="392">
        <v>30</v>
      </c>
      <c r="D350" s="294">
        <v>0</v>
      </c>
      <c r="E350" s="393"/>
      <c r="F350" s="294"/>
      <c r="G350" s="393">
        <v>0</v>
      </c>
      <c r="H350" s="393">
        <v>35</v>
      </c>
      <c r="I350" s="294">
        <v>36</v>
      </c>
      <c r="J350" s="394">
        <v>33</v>
      </c>
      <c r="K350" s="294">
        <v>0</v>
      </c>
      <c r="L350" s="294">
        <v>36</v>
      </c>
      <c r="M350" s="294">
        <v>34</v>
      </c>
      <c r="N350" s="395">
        <v>35</v>
      </c>
      <c r="O350" s="373"/>
    </row>
    <row r="351" spans="1:15" s="374" customFormat="1">
      <c r="A351" s="383" t="s">
        <v>709</v>
      </c>
      <c r="B351" s="391">
        <v>4</v>
      </c>
      <c r="C351" s="392">
        <v>6</v>
      </c>
      <c r="D351" s="294">
        <v>0</v>
      </c>
      <c r="E351" s="393"/>
      <c r="F351" s="294"/>
      <c r="G351" s="393">
        <v>0</v>
      </c>
      <c r="H351" s="393">
        <v>4</v>
      </c>
      <c r="I351" s="294">
        <v>4</v>
      </c>
      <c r="J351" s="394">
        <v>5</v>
      </c>
      <c r="K351" s="294">
        <v>0</v>
      </c>
      <c r="L351" s="294">
        <v>4</v>
      </c>
      <c r="M351" s="294">
        <v>4</v>
      </c>
      <c r="N351" s="395">
        <v>5</v>
      </c>
      <c r="O351" s="373"/>
    </row>
    <row r="352" spans="1:15" s="374" customFormat="1">
      <c r="A352" s="383" t="s">
        <v>710</v>
      </c>
      <c r="B352" s="391">
        <v>23</v>
      </c>
      <c r="C352" s="392">
        <v>34</v>
      </c>
      <c r="D352" s="294">
        <v>1</v>
      </c>
      <c r="E352" s="393"/>
      <c r="F352" s="294"/>
      <c r="G352" s="393">
        <v>1</v>
      </c>
      <c r="H352" s="393">
        <v>26</v>
      </c>
      <c r="I352" s="294">
        <v>25</v>
      </c>
      <c r="J352" s="394">
        <v>25</v>
      </c>
      <c r="K352" s="294">
        <v>0</v>
      </c>
      <c r="L352" s="294">
        <v>26</v>
      </c>
      <c r="M352" s="294">
        <v>25</v>
      </c>
      <c r="N352" s="395">
        <v>25</v>
      </c>
      <c r="O352" s="373"/>
    </row>
    <row r="353" spans="1:15" s="374" customFormat="1">
      <c r="A353" s="383" t="s">
        <v>711</v>
      </c>
      <c r="B353" s="391">
        <v>20</v>
      </c>
      <c r="C353" s="392">
        <v>15</v>
      </c>
      <c r="D353" s="294">
        <v>0</v>
      </c>
      <c r="E353" s="393"/>
      <c r="F353" s="294"/>
      <c r="G353" s="393">
        <v>0</v>
      </c>
      <c r="H353" s="393">
        <v>16</v>
      </c>
      <c r="I353" s="294">
        <v>8</v>
      </c>
      <c r="J353" s="394">
        <v>12</v>
      </c>
      <c r="K353" s="294">
        <v>0</v>
      </c>
      <c r="L353" s="294">
        <v>13</v>
      </c>
      <c r="M353" s="294">
        <v>10</v>
      </c>
      <c r="N353" s="395">
        <v>13</v>
      </c>
      <c r="O353" s="373"/>
    </row>
    <row r="354" spans="1:15" s="336" customFormat="1">
      <c r="A354" s="367"/>
      <c r="B354" s="399"/>
      <c r="C354" s="400"/>
      <c r="D354" s="401"/>
      <c r="E354" s="402"/>
      <c r="F354" s="401"/>
      <c r="G354" s="402"/>
      <c r="H354" s="402"/>
      <c r="I354" s="401"/>
      <c r="J354" s="403"/>
      <c r="K354" s="401"/>
      <c r="L354" s="401"/>
      <c r="M354" s="401"/>
      <c r="N354" s="404"/>
      <c r="O354" s="382"/>
    </row>
    <row r="355" spans="1:15" s="374" customFormat="1">
      <c r="A355" s="367" t="s">
        <v>526</v>
      </c>
      <c r="B355" s="368">
        <f>SUM(B356:B368)</f>
        <v>203</v>
      </c>
      <c r="C355" s="369">
        <f t="shared" ref="C355:N355" si="51">SUM(C356:C368)</f>
        <v>201</v>
      </c>
      <c r="D355" s="298">
        <f>SUM(D356:D368)</f>
        <v>92</v>
      </c>
      <c r="E355" s="370">
        <f t="shared" si="51"/>
        <v>0</v>
      </c>
      <c r="F355" s="298">
        <f t="shared" si="51"/>
        <v>0</v>
      </c>
      <c r="G355" s="370">
        <f t="shared" si="51"/>
        <v>92</v>
      </c>
      <c r="H355" s="370">
        <f t="shared" si="51"/>
        <v>224</v>
      </c>
      <c r="I355" s="298">
        <f t="shared" si="51"/>
        <v>224</v>
      </c>
      <c r="J355" s="371">
        <f t="shared" si="51"/>
        <v>225</v>
      </c>
      <c r="K355" s="298">
        <f t="shared" si="51"/>
        <v>38</v>
      </c>
      <c r="L355" s="298">
        <f t="shared" si="51"/>
        <v>224</v>
      </c>
      <c r="M355" s="298">
        <f t="shared" si="51"/>
        <v>224</v>
      </c>
      <c r="N355" s="372">
        <f t="shared" si="51"/>
        <v>225</v>
      </c>
      <c r="O355" s="373"/>
    </row>
    <row r="356" spans="1:15" s="374" customFormat="1">
      <c r="A356" s="383" t="s">
        <v>712</v>
      </c>
      <c r="B356" s="391">
        <v>13</v>
      </c>
      <c r="C356" s="392">
        <v>12</v>
      </c>
      <c r="D356" s="294">
        <v>0</v>
      </c>
      <c r="E356" s="393"/>
      <c r="F356" s="294"/>
      <c r="G356" s="393">
        <v>0</v>
      </c>
      <c r="H356" s="393">
        <v>19</v>
      </c>
      <c r="I356" s="294">
        <v>11</v>
      </c>
      <c r="J356" s="394">
        <v>17</v>
      </c>
      <c r="K356" s="294">
        <v>0</v>
      </c>
      <c r="L356" s="294">
        <v>20</v>
      </c>
      <c r="M356" s="294">
        <v>12</v>
      </c>
      <c r="N356" s="395">
        <v>16</v>
      </c>
      <c r="O356" s="373"/>
    </row>
    <row r="357" spans="1:15" s="374" customFormat="1">
      <c r="A357" s="383" t="s">
        <v>713</v>
      </c>
      <c r="B357" s="391">
        <v>6</v>
      </c>
      <c r="C357" s="392">
        <v>2</v>
      </c>
      <c r="D357" s="294">
        <v>0</v>
      </c>
      <c r="E357" s="393"/>
      <c r="F357" s="294"/>
      <c r="G357" s="393">
        <v>0</v>
      </c>
      <c r="H357" s="393">
        <v>7</v>
      </c>
      <c r="I357" s="294">
        <v>3</v>
      </c>
      <c r="J357" s="394">
        <v>7</v>
      </c>
      <c r="K357" s="294">
        <v>0</v>
      </c>
      <c r="L357" s="294">
        <v>5</v>
      </c>
      <c r="M357" s="294">
        <v>4</v>
      </c>
      <c r="N357" s="395">
        <v>6</v>
      </c>
      <c r="O357" s="373"/>
    </row>
    <row r="358" spans="1:15" s="374" customFormat="1">
      <c r="A358" s="383" t="s">
        <v>714</v>
      </c>
      <c r="B358" s="391">
        <v>10</v>
      </c>
      <c r="C358" s="392">
        <v>14</v>
      </c>
      <c r="D358" s="294">
        <v>0</v>
      </c>
      <c r="E358" s="393"/>
      <c r="F358" s="294"/>
      <c r="G358" s="393">
        <v>0</v>
      </c>
      <c r="H358" s="393">
        <v>8</v>
      </c>
      <c r="I358" s="294">
        <v>10</v>
      </c>
      <c r="J358" s="394">
        <v>8</v>
      </c>
      <c r="K358" s="294">
        <v>0</v>
      </c>
      <c r="L358" s="294">
        <v>9</v>
      </c>
      <c r="M358" s="294">
        <v>10</v>
      </c>
      <c r="N358" s="395">
        <v>8</v>
      </c>
      <c r="O358" s="373"/>
    </row>
    <row r="359" spans="1:15" s="374" customFormat="1">
      <c r="A359" s="383" t="s">
        <v>715</v>
      </c>
      <c r="B359" s="391">
        <v>17</v>
      </c>
      <c r="C359" s="392">
        <v>14</v>
      </c>
      <c r="D359" s="294">
        <v>0</v>
      </c>
      <c r="E359" s="393"/>
      <c r="F359" s="294"/>
      <c r="G359" s="393">
        <v>0</v>
      </c>
      <c r="H359" s="393">
        <v>14</v>
      </c>
      <c r="I359" s="294">
        <v>20</v>
      </c>
      <c r="J359" s="394">
        <v>15</v>
      </c>
      <c r="K359" s="294">
        <v>2</v>
      </c>
      <c r="L359" s="294">
        <v>14</v>
      </c>
      <c r="M359" s="294">
        <v>21</v>
      </c>
      <c r="N359" s="395">
        <v>16</v>
      </c>
      <c r="O359" s="373"/>
    </row>
    <row r="360" spans="1:15" s="374" customFormat="1">
      <c r="A360" s="383" t="s">
        <v>716</v>
      </c>
      <c r="B360" s="391">
        <v>12</v>
      </c>
      <c r="C360" s="392">
        <v>7</v>
      </c>
      <c r="D360" s="294">
        <v>0</v>
      </c>
      <c r="E360" s="393"/>
      <c r="F360" s="294"/>
      <c r="G360" s="393">
        <v>0</v>
      </c>
      <c r="H360" s="393">
        <v>7</v>
      </c>
      <c r="I360" s="294">
        <v>8</v>
      </c>
      <c r="J360" s="394">
        <v>13</v>
      </c>
      <c r="K360" s="294">
        <v>0</v>
      </c>
      <c r="L360" s="294">
        <v>8</v>
      </c>
      <c r="M360" s="294">
        <v>7</v>
      </c>
      <c r="N360" s="395">
        <v>13</v>
      </c>
      <c r="O360" s="373"/>
    </row>
    <row r="361" spans="1:15" s="374" customFormat="1">
      <c r="A361" s="383" t="s">
        <v>717</v>
      </c>
      <c r="B361" s="391">
        <v>11</v>
      </c>
      <c r="C361" s="392">
        <v>14</v>
      </c>
      <c r="D361" s="294">
        <v>0</v>
      </c>
      <c r="E361" s="393"/>
      <c r="F361" s="294"/>
      <c r="G361" s="393">
        <v>0</v>
      </c>
      <c r="H361" s="393">
        <v>17</v>
      </c>
      <c r="I361" s="294">
        <v>10</v>
      </c>
      <c r="J361" s="394">
        <v>16</v>
      </c>
      <c r="K361" s="294">
        <v>0</v>
      </c>
      <c r="L361" s="294">
        <v>15</v>
      </c>
      <c r="M361" s="294">
        <v>9</v>
      </c>
      <c r="N361" s="395">
        <v>17</v>
      </c>
      <c r="O361" s="373"/>
    </row>
    <row r="362" spans="1:15" s="374" customFormat="1">
      <c r="A362" s="383" t="s">
        <v>718</v>
      </c>
      <c r="B362" s="391">
        <v>24</v>
      </c>
      <c r="C362" s="392">
        <v>21</v>
      </c>
      <c r="D362" s="294">
        <v>0</v>
      </c>
      <c r="E362" s="393"/>
      <c r="F362" s="294"/>
      <c r="G362" s="393">
        <v>0</v>
      </c>
      <c r="H362" s="393">
        <v>17</v>
      </c>
      <c r="I362" s="294">
        <v>24</v>
      </c>
      <c r="J362" s="394">
        <v>21</v>
      </c>
      <c r="K362" s="294">
        <v>0</v>
      </c>
      <c r="L362" s="294">
        <v>16</v>
      </c>
      <c r="M362" s="294">
        <v>23</v>
      </c>
      <c r="N362" s="395">
        <v>20</v>
      </c>
      <c r="O362" s="373"/>
    </row>
    <row r="363" spans="1:15" s="374" customFormat="1">
      <c r="A363" s="383" t="s">
        <v>719</v>
      </c>
      <c r="B363" s="391">
        <v>37</v>
      </c>
      <c r="C363" s="392">
        <v>36</v>
      </c>
      <c r="D363" s="294">
        <v>86</v>
      </c>
      <c r="E363" s="393"/>
      <c r="F363" s="294"/>
      <c r="G363" s="393">
        <v>86</v>
      </c>
      <c r="H363" s="393">
        <v>44</v>
      </c>
      <c r="I363" s="294">
        <v>45</v>
      </c>
      <c r="J363" s="394">
        <v>41</v>
      </c>
      <c r="K363" s="294">
        <v>30</v>
      </c>
      <c r="L363" s="294">
        <v>41</v>
      </c>
      <c r="M363" s="294">
        <v>43</v>
      </c>
      <c r="N363" s="395">
        <v>42</v>
      </c>
      <c r="O363" s="373"/>
    </row>
    <row r="364" spans="1:15" s="374" customFormat="1">
      <c r="A364" s="383" t="s">
        <v>720</v>
      </c>
      <c r="B364" s="391">
        <v>19</v>
      </c>
      <c r="C364" s="392">
        <v>24</v>
      </c>
      <c r="D364" s="294">
        <v>3</v>
      </c>
      <c r="E364" s="393"/>
      <c r="F364" s="294"/>
      <c r="G364" s="393">
        <v>3</v>
      </c>
      <c r="H364" s="393">
        <v>22</v>
      </c>
      <c r="I364" s="294">
        <v>18</v>
      </c>
      <c r="J364" s="394">
        <v>18</v>
      </c>
      <c r="K364" s="294">
        <v>0</v>
      </c>
      <c r="L364" s="294">
        <v>21</v>
      </c>
      <c r="M364" s="294">
        <v>18</v>
      </c>
      <c r="N364" s="395">
        <v>20</v>
      </c>
      <c r="O364" s="373"/>
    </row>
    <row r="365" spans="1:15" s="374" customFormat="1">
      <c r="A365" s="383" t="s">
        <v>721</v>
      </c>
      <c r="B365" s="391">
        <v>10</v>
      </c>
      <c r="C365" s="392">
        <v>13</v>
      </c>
      <c r="D365" s="294">
        <v>0</v>
      </c>
      <c r="E365" s="393"/>
      <c r="F365" s="294"/>
      <c r="G365" s="393">
        <v>0</v>
      </c>
      <c r="H365" s="393">
        <v>15</v>
      </c>
      <c r="I365" s="294">
        <v>12</v>
      </c>
      <c r="J365" s="394">
        <v>16</v>
      </c>
      <c r="K365" s="294">
        <v>0</v>
      </c>
      <c r="L365" s="294">
        <v>15</v>
      </c>
      <c r="M365" s="294">
        <v>12</v>
      </c>
      <c r="N365" s="395">
        <v>17</v>
      </c>
      <c r="O365" s="373"/>
    </row>
    <row r="366" spans="1:15" s="374" customFormat="1">
      <c r="A366" s="383" t="s">
        <v>722</v>
      </c>
      <c r="B366" s="391">
        <v>2</v>
      </c>
      <c r="C366" s="392">
        <v>3</v>
      </c>
      <c r="D366" s="294">
        <v>0</v>
      </c>
      <c r="E366" s="393"/>
      <c r="F366" s="294"/>
      <c r="G366" s="393">
        <v>0</v>
      </c>
      <c r="H366" s="393">
        <v>7</v>
      </c>
      <c r="I366" s="294">
        <v>15</v>
      </c>
      <c r="J366" s="394">
        <v>7</v>
      </c>
      <c r="K366" s="294">
        <v>0</v>
      </c>
      <c r="L366" s="294">
        <v>7</v>
      </c>
      <c r="M366" s="294">
        <v>17</v>
      </c>
      <c r="N366" s="395">
        <v>5</v>
      </c>
      <c r="O366" s="373"/>
    </row>
    <row r="367" spans="1:15" s="374" customFormat="1">
      <c r="A367" s="383" t="s">
        <v>723</v>
      </c>
      <c r="B367" s="391">
        <v>2</v>
      </c>
      <c r="C367" s="392">
        <v>4</v>
      </c>
      <c r="D367" s="294">
        <v>0</v>
      </c>
      <c r="E367" s="393"/>
      <c r="F367" s="294"/>
      <c r="G367" s="393">
        <v>0</v>
      </c>
      <c r="H367" s="393">
        <v>2</v>
      </c>
      <c r="I367" s="294">
        <v>2</v>
      </c>
      <c r="J367" s="394">
        <v>1</v>
      </c>
      <c r="K367" s="294">
        <v>0</v>
      </c>
      <c r="L367" s="294">
        <v>2</v>
      </c>
      <c r="M367" s="294">
        <v>2</v>
      </c>
      <c r="N367" s="395">
        <v>1</v>
      </c>
      <c r="O367" s="373"/>
    </row>
    <row r="368" spans="1:15" s="374" customFormat="1">
      <c r="A368" s="383" t="s">
        <v>674</v>
      </c>
      <c r="B368" s="391">
        <v>40</v>
      </c>
      <c r="C368" s="392">
        <v>37</v>
      </c>
      <c r="D368" s="294">
        <v>3</v>
      </c>
      <c r="E368" s="393"/>
      <c r="F368" s="294"/>
      <c r="G368" s="393">
        <v>3</v>
      </c>
      <c r="H368" s="393">
        <v>45</v>
      </c>
      <c r="I368" s="294">
        <v>46</v>
      </c>
      <c r="J368" s="394">
        <v>45</v>
      </c>
      <c r="K368" s="294">
        <v>6</v>
      </c>
      <c r="L368" s="294">
        <v>51</v>
      </c>
      <c r="M368" s="294">
        <v>46</v>
      </c>
      <c r="N368" s="395">
        <v>44</v>
      </c>
      <c r="O368" s="373"/>
    </row>
    <row r="369" spans="1:15" s="336" customFormat="1">
      <c r="A369" s="367"/>
      <c r="B369" s="399"/>
      <c r="C369" s="400"/>
      <c r="D369" s="401"/>
      <c r="E369" s="402"/>
      <c r="F369" s="401"/>
      <c r="G369" s="402"/>
      <c r="H369" s="402"/>
      <c r="I369" s="401"/>
      <c r="J369" s="403"/>
      <c r="K369" s="401"/>
      <c r="L369" s="401"/>
      <c r="M369" s="401"/>
      <c r="N369" s="404"/>
      <c r="O369" s="382"/>
    </row>
    <row r="370" spans="1:15" s="374" customFormat="1">
      <c r="A370" s="367" t="s">
        <v>539</v>
      </c>
      <c r="B370" s="368">
        <f>SUM(B371:B374)</f>
        <v>154</v>
      </c>
      <c r="C370" s="369">
        <f t="shared" ref="C370:N370" si="52">SUM(C371:C374)</f>
        <v>178</v>
      </c>
      <c r="D370" s="298">
        <f>SUM(D371:D374)</f>
        <v>134</v>
      </c>
      <c r="E370" s="370">
        <f t="shared" si="52"/>
        <v>0</v>
      </c>
      <c r="F370" s="298">
        <f t="shared" si="52"/>
        <v>0</v>
      </c>
      <c r="G370" s="370">
        <f t="shared" si="52"/>
        <v>134</v>
      </c>
      <c r="H370" s="370">
        <f t="shared" si="52"/>
        <v>155</v>
      </c>
      <c r="I370" s="298">
        <f t="shared" si="52"/>
        <v>156</v>
      </c>
      <c r="J370" s="371">
        <f t="shared" si="52"/>
        <v>155</v>
      </c>
      <c r="K370" s="298">
        <f t="shared" si="52"/>
        <v>13</v>
      </c>
      <c r="L370" s="298">
        <f t="shared" si="52"/>
        <v>155</v>
      </c>
      <c r="M370" s="298">
        <f t="shared" si="52"/>
        <v>156</v>
      </c>
      <c r="N370" s="372">
        <f t="shared" si="52"/>
        <v>155</v>
      </c>
      <c r="O370" s="373"/>
    </row>
    <row r="371" spans="1:15" s="374" customFormat="1">
      <c r="A371" s="383" t="s">
        <v>540</v>
      </c>
      <c r="B371" s="391">
        <v>70</v>
      </c>
      <c r="C371" s="392">
        <v>77</v>
      </c>
      <c r="D371" s="294">
        <v>133</v>
      </c>
      <c r="E371" s="446"/>
      <c r="F371" s="447"/>
      <c r="G371" s="446">
        <v>133</v>
      </c>
      <c r="H371" s="393">
        <v>68</v>
      </c>
      <c r="I371" s="294">
        <v>73</v>
      </c>
      <c r="J371" s="394">
        <v>75</v>
      </c>
      <c r="K371" s="294">
        <v>4</v>
      </c>
      <c r="L371" s="294">
        <v>68</v>
      </c>
      <c r="M371" s="294">
        <v>73</v>
      </c>
      <c r="N371" s="395">
        <v>75</v>
      </c>
      <c r="O371" s="373"/>
    </row>
    <row r="372" spans="1:15" s="374" customFormat="1">
      <c r="A372" s="383" t="s">
        <v>541</v>
      </c>
      <c r="B372" s="391">
        <v>49</v>
      </c>
      <c r="C372" s="392">
        <v>65</v>
      </c>
      <c r="D372" s="294">
        <v>0</v>
      </c>
      <c r="E372" s="446"/>
      <c r="F372" s="447"/>
      <c r="G372" s="446">
        <v>0</v>
      </c>
      <c r="H372" s="393">
        <v>46</v>
      </c>
      <c r="I372" s="294">
        <v>47</v>
      </c>
      <c r="J372" s="394">
        <v>51</v>
      </c>
      <c r="K372" s="294">
        <v>0</v>
      </c>
      <c r="L372" s="294">
        <v>46</v>
      </c>
      <c r="M372" s="294">
        <v>46</v>
      </c>
      <c r="N372" s="395">
        <v>51</v>
      </c>
      <c r="O372" s="373"/>
    </row>
    <row r="373" spans="1:15" s="374" customFormat="1">
      <c r="A373" s="383" t="s">
        <v>542</v>
      </c>
      <c r="B373" s="391">
        <v>20</v>
      </c>
      <c r="C373" s="392">
        <v>19</v>
      </c>
      <c r="D373" s="294">
        <v>1</v>
      </c>
      <c r="E373" s="446"/>
      <c r="F373" s="447"/>
      <c r="G373" s="446">
        <v>1</v>
      </c>
      <c r="H373" s="393">
        <v>27</v>
      </c>
      <c r="I373" s="294">
        <v>25</v>
      </c>
      <c r="J373" s="394">
        <v>13</v>
      </c>
      <c r="K373" s="294">
        <v>9</v>
      </c>
      <c r="L373" s="294">
        <v>27</v>
      </c>
      <c r="M373" s="294">
        <v>26</v>
      </c>
      <c r="N373" s="395">
        <v>13</v>
      </c>
      <c r="O373" s="373"/>
    </row>
    <row r="374" spans="1:15" s="374" customFormat="1">
      <c r="A374" s="383" t="s">
        <v>543</v>
      </c>
      <c r="B374" s="391">
        <v>15</v>
      </c>
      <c r="C374" s="392">
        <v>17</v>
      </c>
      <c r="D374" s="294">
        <v>0</v>
      </c>
      <c r="E374" s="446"/>
      <c r="F374" s="447"/>
      <c r="G374" s="446">
        <v>0</v>
      </c>
      <c r="H374" s="393">
        <v>14</v>
      </c>
      <c r="I374" s="294">
        <v>11</v>
      </c>
      <c r="J374" s="394">
        <v>16</v>
      </c>
      <c r="K374" s="294">
        <v>0</v>
      </c>
      <c r="L374" s="294">
        <v>14</v>
      </c>
      <c r="M374" s="294">
        <v>11</v>
      </c>
      <c r="N374" s="395">
        <v>16</v>
      </c>
      <c r="O374" s="373"/>
    </row>
    <row r="375" spans="1:15" s="336" customFormat="1">
      <c r="A375" s="367"/>
      <c r="B375" s="399"/>
      <c r="C375" s="400"/>
      <c r="D375" s="401"/>
      <c r="E375" s="402"/>
      <c r="F375" s="401"/>
      <c r="G375" s="402"/>
      <c r="H375" s="402"/>
      <c r="I375" s="401"/>
      <c r="J375" s="403"/>
      <c r="K375" s="401"/>
      <c r="L375" s="401"/>
      <c r="M375" s="401"/>
      <c r="N375" s="404"/>
      <c r="O375" s="382"/>
    </row>
    <row r="376" spans="1:15" s="374" customFormat="1">
      <c r="A376" s="367" t="s">
        <v>544</v>
      </c>
      <c r="B376" s="368">
        <f>SUM(B377:B385)</f>
        <v>233</v>
      </c>
      <c r="C376" s="369">
        <f t="shared" ref="C376:N376" si="53">SUM(C377:C385)</f>
        <v>229</v>
      </c>
      <c r="D376" s="298">
        <f>SUM(D377:D385)</f>
        <v>31</v>
      </c>
      <c r="E376" s="370">
        <f t="shared" si="53"/>
        <v>0</v>
      </c>
      <c r="F376" s="298">
        <f t="shared" si="53"/>
        <v>0</v>
      </c>
      <c r="G376" s="370">
        <f t="shared" si="53"/>
        <v>31</v>
      </c>
      <c r="H376" s="370">
        <f t="shared" si="53"/>
        <v>231</v>
      </c>
      <c r="I376" s="298">
        <f t="shared" si="53"/>
        <v>230</v>
      </c>
      <c r="J376" s="371">
        <f t="shared" si="53"/>
        <v>232</v>
      </c>
      <c r="K376" s="298">
        <f t="shared" si="53"/>
        <v>12</v>
      </c>
      <c r="L376" s="298">
        <f t="shared" si="53"/>
        <v>231</v>
      </c>
      <c r="M376" s="298">
        <f t="shared" si="53"/>
        <v>230</v>
      </c>
      <c r="N376" s="372">
        <f t="shared" si="53"/>
        <v>232</v>
      </c>
      <c r="O376" s="373"/>
    </row>
    <row r="377" spans="1:15" s="374" customFormat="1">
      <c r="A377" s="383" t="s">
        <v>724</v>
      </c>
      <c r="B377" s="391">
        <v>49</v>
      </c>
      <c r="C377" s="392">
        <v>45</v>
      </c>
      <c r="D377" s="294">
        <v>9</v>
      </c>
      <c r="E377" s="393"/>
      <c r="F377" s="294"/>
      <c r="G377" s="393">
        <v>9</v>
      </c>
      <c r="H377" s="393">
        <v>36</v>
      </c>
      <c r="I377" s="294">
        <v>31</v>
      </c>
      <c r="J377" s="394">
        <v>40</v>
      </c>
      <c r="K377" s="294">
        <v>5</v>
      </c>
      <c r="L377" s="294">
        <v>36</v>
      </c>
      <c r="M377" s="294">
        <v>31</v>
      </c>
      <c r="N377" s="395">
        <v>40</v>
      </c>
      <c r="O377" s="373"/>
    </row>
    <row r="378" spans="1:15" s="374" customFormat="1">
      <c r="A378" s="383" t="s">
        <v>725</v>
      </c>
      <c r="B378" s="391">
        <v>29</v>
      </c>
      <c r="C378" s="392">
        <v>27</v>
      </c>
      <c r="D378" s="294">
        <v>5</v>
      </c>
      <c r="E378" s="393"/>
      <c r="F378" s="294"/>
      <c r="G378" s="393">
        <v>5</v>
      </c>
      <c r="H378" s="393">
        <v>24</v>
      </c>
      <c r="I378" s="294">
        <v>35</v>
      </c>
      <c r="J378" s="394">
        <v>31</v>
      </c>
      <c r="K378" s="294">
        <v>3</v>
      </c>
      <c r="L378" s="294">
        <v>24</v>
      </c>
      <c r="M378" s="294">
        <v>35</v>
      </c>
      <c r="N378" s="395">
        <v>31</v>
      </c>
      <c r="O378" s="373"/>
    </row>
    <row r="379" spans="1:15" s="374" customFormat="1">
      <c r="A379" s="383" t="s">
        <v>726</v>
      </c>
      <c r="B379" s="391">
        <v>26</v>
      </c>
      <c r="C379" s="392">
        <v>23</v>
      </c>
      <c r="D379" s="294">
        <v>1</v>
      </c>
      <c r="E379" s="393"/>
      <c r="F379" s="294"/>
      <c r="G379" s="393">
        <v>1</v>
      </c>
      <c r="H379" s="393">
        <v>32</v>
      </c>
      <c r="I379" s="294">
        <v>24</v>
      </c>
      <c r="J379" s="394">
        <v>30</v>
      </c>
      <c r="K379" s="294">
        <v>1</v>
      </c>
      <c r="L379" s="294">
        <v>32</v>
      </c>
      <c r="M379" s="294">
        <v>24</v>
      </c>
      <c r="N379" s="395">
        <v>30</v>
      </c>
      <c r="O379" s="373"/>
    </row>
    <row r="380" spans="1:15" s="374" customFormat="1">
      <c r="A380" s="383" t="s">
        <v>727</v>
      </c>
      <c r="B380" s="391">
        <v>19</v>
      </c>
      <c r="C380" s="392">
        <v>26</v>
      </c>
      <c r="D380" s="294">
        <v>0</v>
      </c>
      <c r="E380" s="393"/>
      <c r="F380" s="294"/>
      <c r="G380" s="393">
        <v>0</v>
      </c>
      <c r="H380" s="393">
        <v>21</v>
      </c>
      <c r="I380" s="294">
        <v>22</v>
      </c>
      <c r="J380" s="394">
        <v>24</v>
      </c>
      <c r="K380" s="294">
        <v>0</v>
      </c>
      <c r="L380" s="294">
        <v>21</v>
      </c>
      <c r="M380" s="294">
        <v>22</v>
      </c>
      <c r="N380" s="395">
        <v>24</v>
      </c>
      <c r="O380" s="373"/>
    </row>
    <row r="381" spans="1:15" s="374" customFormat="1">
      <c r="A381" s="383" t="s">
        <v>728</v>
      </c>
      <c r="B381" s="391">
        <v>20</v>
      </c>
      <c r="C381" s="392">
        <v>21</v>
      </c>
      <c r="D381" s="294">
        <v>3</v>
      </c>
      <c r="E381" s="393"/>
      <c r="F381" s="294"/>
      <c r="G381" s="393">
        <v>3</v>
      </c>
      <c r="H381" s="393">
        <v>15</v>
      </c>
      <c r="I381" s="294">
        <v>23</v>
      </c>
      <c r="J381" s="394">
        <v>18</v>
      </c>
      <c r="K381" s="294">
        <v>0</v>
      </c>
      <c r="L381" s="294">
        <v>15</v>
      </c>
      <c r="M381" s="294">
        <v>23</v>
      </c>
      <c r="N381" s="395">
        <v>18</v>
      </c>
      <c r="O381" s="373"/>
    </row>
    <row r="382" spans="1:15" s="374" customFormat="1">
      <c r="A382" s="383" t="s">
        <v>729</v>
      </c>
      <c r="B382" s="391">
        <v>9</v>
      </c>
      <c r="C382" s="392">
        <v>11</v>
      </c>
      <c r="D382" s="294">
        <v>2</v>
      </c>
      <c r="E382" s="393"/>
      <c r="F382" s="294"/>
      <c r="G382" s="393">
        <v>2</v>
      </c>
      <c r="H382" s="393">
        <v>14</v>
      </c>
      <c r="I382" s="294">
        <v>23</v>
      </c>
      <c r="J382" s="394">
        <v>14</v>
      </c>
      <c r="K382" s="294">
        <v>0</v>
      </c>
      <c r="L382" s="294">
        <v>14</v>
      </c>
      <c r="M382" s="294">
        <v>23</v>
      </c>
      <c r="N382" s="395">
        <v>14</v>
      </c>
      <c r="O382" s="373"/>
    </row>
    <row r="383" spans="1:15" s="374" customFormat="1">
      <c r="A383" s="383" t="s">
        <v>730</v>
      </c>
      <c r="B383" s="391">
        <v>16</v>
      </c>
      <c r="C383" s="392">
        <v>12</v>
      </c>
      <c r="D383" s="294">
        <v>3</v>
      </c>
      <c r="E383" s="393"/>
      <c r="F383" s="294"/>
      <c r="G383" s="393">
        <v>3</v>
      </c>
      <c r="H383" s="393">
        <v>12</v>
      </c>
      <c r="I383" s="294">
        <v>12</v>
      </c>
      <c r="J383" s="394">
        <v>14</v>
      </c>
      <c r="K383" s="294">
        <v>0</v>
      </c>
      <c r="L383" s="294">
        <v>12</v>
      </c>
      <c r="M383" s="294">
        <v>12</v>
      </c>
      <c r="N383" s="395">
        <v>14</v>
      </c>
      <c r="O383" s="373"/>
    </row>
    <row r="384" spans="1:15" s="374" customFormat="1">
      <c r="A384" s="383" t="s">
        <v>731</v>
      </c>
      <c r="B384" s="391">
        <v>41</v>
      </c>
      <c r="C384" s="392">
        <v>34</v>
      </c>
      <c r="D384" s="294">
        <v>4</v>
      </c>
      <c r="E384" s="393"/>
      <c r="F384" s="294"/>
      <c r="G384" s="393">
        <v>4</v>
      </c>
      <c r="H384" s="393">
        <v>44</v>
      </c>
      <c r="I384" s="294">
        <v>33</v>
      </c>
      <c r="J384" s="394">
        <v>32</v>
      </c>
      <c r="K384" s="294">
        <v>3</v>
      </c>
      <c r="L384" s="294">
        <v>44</v>
      </c>
      <c r="M384" s="294">
        <v>33</v>
      </c>
      <c r="N384" s="395">
        <v>32</v>
      </c>
      <c r="O384" s="373"/>
    </row>
    <row r="385" spans="1:15" s="374" customFormat="1">
      <c r="A385" s="383" t="s">
        <v>732</v>
      </c>
      <c r="B385" s="391">
        <v>24</v>
      </c>
      <c r="C385" s="392">
        <v>30</v>
      </c>
      <c r="D385" s="294">
        <v>4</v>
      </c>
      <c r="E385" s="393"/>
      <c r="F385" s="294"/>
      <c r="G385" s="393">
        <v>4</v>
      </c>
      <c r="H385" s="393">
        <v>33</v>
      </c>
      <c r="I385" s="294">
        <v>27</v>
      </c>
      <c r="J385" s="394">
        <v>29</v>
      </c>
      <c r="K385" s="294">
        <v>0</v>
      </c>
      <c r="L385" s="294">
        <v>33</v>
      </c>
      <c r="M385" s="294">
        <v>27</v>
      </c>
      <c r="N385" s="395">
        <v>29</v>
      </c>
      <c r="O385" s="373"/>
    </row>
    <row r="386" spans="1:15" s="336" customFormat="1">
      <c r="A386" s="367"/>
      <c r="B386" s="399"/>
      <c r="C386" s="400"/>
      <c r="D386" s="401"/>
      <c r="E386" s="402"/>
      <c r="F386" s="401"/>
      <c r="G386" s="402"/>
      <c r="H386" s="402"/>
      <c r="I386" s="401"/>
      <c r="J386" s="403"/>
      <c r="K386" s="401"/>
      <c r="L386" s="401"/>
      <c r="M386" s="401"/>
      <c r="N386" s="404"/>
      <c r="O386" s="382"/>
    </row>
    <row r="387" spans="1:15" s="374" customFormat="1">
      <c r="A387" s="367" t="s">
        <v>554</v>
      </c>
      <c r="B387" s="368">
        <f>SUM(B388:B395)</f>
        <v>165</v>
      </c>
      <c r="C387" s="369">
        <f t="shared" ref="C387:N387" si="54">SUM(C388:C395)</f>
        <v>127</v>
      </c>
      <c r="D387" s="298">
        <f>SUM(D388:D395)</f>
        <v>29</v>
      </c>
      <c r="E387" s="370">
        <f t="shared" si="54"/>
        <v>0</v>
      </c>
      <c r="F387" s="298">
        <f t="shared" si="54"/>
        <v>0</v>
      </c>
      <c r="G387" s="370">
        <f t="shared" si="54"/>
        <v>29</v>
      </c>
      <c r="H387" s="370">
        <f t="shared" si="54"/>
        <v>165</v>
      </c>
      <c r="I387" s="298">
        <f t="shared" si="54"/>
        <v>161</v>
      </c>
      <c r="J387" s="371">
        <f t="shared" si="54"/>
        <v>162</v>
      </c>
      <c r="K387" s="298">
        <f t="shared" si="54"/>
        <v>30</v>
      </c>
      <c r="L387" s="298">
        <f t="shared" si="54"/>
        <v>164</v>
      </c>
      <c r="M387" s="298">
        <f t="shared" si="54"/>
        <v>163</v>
      </c>
      <c r="N387" s="372">
        <f t="shared" si="54"/>
        <v>163</v>
      </c>
      <c r="O387" s="373"/>
    </row>
    <row r="388" spans="1:15" s="374" customFormat="1">
      <c r="A388" s="383" t="s">
        <v>733</v>
      </c>
      <c r="B388" s="391">
        <v>32</v>
      </c>
      <c r="C388" s="392">
        <v>17</v>
      </c>
      <c r="D388" s="294">
        <v>18</v>
      </c>
      <c r="E388" s="393"/>
      <c r="F388" s="294"/>
      <c r="G388" s="393">
        <v>18</v>
      </c>
      <c r="H388" s="393">
        <v>31</v>
      </c>
      <c r="I388" s="294">
        <v>28</v>
      </c>
      <c r="J388" s="394">
        <v>32</v>
      </c>
      <c r="K388" s="294">
        <v>1</v>
      </c>
      <c r="L388" s="294">
        <v>31</v>
      </c>
      <c r="M388" s="294">
        <v>30</v>
      </c>
      <c r="N388" s="395">
        <v>30</v>
      </c>
      <c r="O388" s="373"/>
    </row>
    <row r="389" spans="1:15" s="374" customFormat="1">
      <c r="A389" s="383" t="s">
        <v>734</v>
      </c>
      <c r="B389" s="391">
        <v>35</v>
      </c>
      <c r="C389" s="392">
        <v>34</v>
      </c>
      <c r="D389" s="294">
        <v>4</v>
      </c>
      <c r="E389" s="393"/>
      <c r="F389" s="294"/>
      <c r="G389" s="393">
        <v>4</v>
      </c>
      <c r="H389" s="393">
        <v>38</v>
      </c>
      <c r="I389" s="294">
        <v>37</v>
      </c>
      <c r="J389" s="394">
        <v>35</v>
      </c>
      <c r="K389" s="294">
        <v>18</v>
      </c>
      <c r="L389" s="294">
        <v>37</v>
      </c>
      <c r="M389" s="294">
        <v>37</v>
      </c>
      <c r="N389" s="395">
        <v>32</v>
      </c>
      <c r="O389" s="373"/>
    </row>
    <row r="390" spans="1:15" s="374" customFormat="1">
      <c r="A390" s="383" t="s">
        <v>735</v>
      </c>
      <c r="B390" s="391">
        <v>20</v>
      </c>
      <c r="C390" s="392">
        <v>19</v>
      </c>
      <c r="D390" s="294">
        <v>3</v>
      </c>
      <c r="E390" s="393"/>
      <c r="F390" s="294"/>
      <c r="G390" s="393">
        <v>3</v>
      </c>
      <c r="H390" s="393">
        <v>22</v>
      </c>
      <c r="I390" s="294">
        <v>20</v>
      </c>
      <c r="J390" s="394">
        <v>20</v>
      </c>
      <c r="K390" s="294">
        <v>0</v>
      </c>
      <c r="L390" s="294">
        <v>22</v>
      </c>
      <c r="M390" s="294">
        <v>18</v>
      </c>
      <c r="N390" s="395">
        <v>20</v>
      </c>
      <c r="O390" s="373"/>
    </row>
    <row r="391" spans="1:15" s="374" customFormat="1">
      <c r="A391" s="383" t="s">
        <v>736</v>
      </c>
      <c r="B391" s="391">
        <v>17</v>
      </c>
      <c r="C391" s="392">
        <v>15</v>
      </c>
      <c r="D391" s="294">
        <v>0</v>
      </c>
      <c r="E391" s="393"/>
      <c r="F391" s="294"/>
      <c r="G391" s="393">
        <v>0</v>
      </c>
      <c r="H391" s="393">
        <v>15</v>
      </c>
      <c r="I391" s="294">
        <v>15</v>
      </c>
      <c r="J391" s="394">
        <v>14</v>
      </c>
      <c r="K391" s="294">
        <v>0</v>
      </c>
      <c r="L391" s="294">
        <v>15</v>
      </c>
      <c r="M391" s="294">
        <v>16</v>
      </c>
      <c r="N391" s="395">
        <v>15</v>
      </c>
      <c r="O391" s="373"/>
    </row>
    <row r="392" spans="1:15" s="374" customFormat="1">
      <c r="A392" s="383" t="s">
        <v>737</v>
      </c>
      <c r="B392" s="391">
        <v>21</v>
      </c>
      <c r="C392" s="392">
        <v>10</v>
      </c>
      <c r="D392" s="294">
        <v>4</v>
      </c>
      <c r="E392" s="393"/>
      <c r="F392" s="294"/>
      <c r="G392" s="393">
        <v>4</v>
      </c>
      <c r="H392" s="393">
        <v>12</v>
      </c>
      <c r="I392" s="294">
        <v>12</v>
      </c>
      <c r="J392" s="394">
        <v>12</v>
      </c>
      <c r="K392" s="294">
        <v>8</v>
      </c>
      <c r="L392" s="294">
        <v>13</v>
      </c>
      <c r="M392" s="294">
        <v>13</v>
      </c>
      <c r="N392" s="395">
        <v>12</v>
      </c>
      <c r="O392" s="373"/>
    </row>
    <row r="393" spans="1:15" s="374" customFormat="1">
      <c r="A393" s="383" t="s">
        <v>738</v>
      </c>
      <c r="B393" s="391">
        <v>16</v>
      </c>
      <c r="C393" s="392">
        <v>8</v>
      </c>
      <c r="D393" s="294">
        <v>0</v>
      </c>
      <c r="E393" s="393"/>
      <c r="F393" s="294"/>
      <c r="G393" s="393">
        <v>0</v>
      </c>
      <c r="H393" s="393">
        <v>12</v>
      </c>
      <c r="I393" s="294">
        <v>16</v>
      </c>
      <c r="J393" s="394">
        <v>16</v>
      </c>
      <c r="K393" s="294">
        <v>1</v>
      </c>
      <c r="L393" s="294">
        <v>14</v>
      </c>
      <c r="M393" s="294">
        <v>14</v>
      </c>
      <c r="N393" s="395">
        <v>20</v>
      </c>
      <c r="O393" s="373"/>
    </row>
    <row r="394" spans="1:15" s="374" customFormat="1">
      <c r="A394" s="383" t="s">
        <v>739</v>
      </c>
      <c r="B394" s="391">
        <v>7</v>
      </c>
      <c r="C394" s="392">
        <v>9</v>
      </c>
      <c r="D394" s="294">
        <v>0</v>
      </c>
      <c r="E394" s="393"/>
      <c r="F394" s="294"/>
      <c r="G394" s="393">
        <v>0</v>
      </c>
      <c r="H394" s="393">
        <v>12</v>
      </c>
      <c r="I394" s="294">
        <v>12</v>
      </c>
      <c r="J394" s="394">
        <v>12</v>
      </c>
      <c r="K394" s="294">
        <v>2</v>
      </c>
      <c r="L394" s="294">
        <v>10</v>
      </c>
      <c r="M394" s="294">
        <v>16</v>
      </c>
      <c r="N394" s="395">
        <v>17</v>
      </c>
      <c r="O394" s="373"/>
    </row>
    <row r="395" spans="1:15" s="374" customFormat="1">
      <c r="A395" s="383" t="s">
        <v>740</v>
      </c>
      <c r="B395" s="391">
        <v>17</v>
      </c>
      <c r="C395" s="392">
        <v>15</v>
      </c>
      <c r="D395" s="294">
        <v>0</v>
      </c>
      <c r="E395" s="393"/>
      <c r="F395" s="294"/>
      <c r="G395" s="393">
        <v>0</v>
      </c>
      <c r="H395" s="393">
        <v>23</v>
      </c>
      <c r="I395" s="294">
        <v>21</v>
      </c>
      <c r="J395" s="394">
        <v>21</v>
      </c>
      <c r="K395" s="294">
        <v>0</v>
      </c>
      <c r="L395" s="294">
        <v>22</v>
      </c>
      <c r="M395" s="294">
        <v>19</v>
      </c>
      <c r="N395" s="395">
        <v>17</v>
      </c>
      <c r="O395" s="373"/>
    </row>
    <row r="396" spans="1:15" s="336" customFormat="1">
      <c r="A396" s="367"/>
      <c r="B396" s="399"/>
      <c r="C396" s="400"/>
      <c r="D396" s="401"/>
      <c r="E396" s="402"/>
      <c r="F396" s="401"/>
      <c r="G396" s="402"/>
      <c r="H396" s="402"/>
      <c r="I396" s="401"/>
      <c r="J396" s="403"/>
      <c r="K396" s="401"/>
      <c r="L396" s="401"/>
      <c r="M396" s="401"/>
      <c r="N396" s="404"/>
      <c r="O396" s="382"/>
    </row>
    <row r="397" spans="1:15" s="374" customFormat="1">
      <c r="A397" s="367" t="s">
        <v>562</v>
      </c>
      <c r="B397" s="368">
        <f>SUM(B398:B407)</f>
        <v>206</v>
      </c>
      <c r="C397" s="369">
        <f t="shared" ref="C397:N397" si="55">SUM(C398:C407)</f>
        <v>216</v>
      </c>
      <c r="D397" s="298">
        <f>SUM(D398:D407)</f>
        <v>179</v>
      </c>
      <c r="E397" s="370">
        <f t="shared" si="55"/>
        <v>0</v>
      </c>
      <c r="F397" s="298">
        <f t="shared" si="55"/>
        <v>0</v>
      </c>
      <c r="G397" s="370">
        <f t="shared" si="55"/>
        <v>179</v>
      </c>
      <c r="H397" s="370">
        <f t="shared" si="55"/>
        <v>206</v>
      </c>
      <c r="I397" s="298">
        <f t="shared" si="55"/>
        <v>204</v>
      </c>
      <c r="J397" s="371">
        <f t="shared" si="55"/>
        <v>202</v>
      </c>
      <c r="K397" s="298">
        <f t="shared" si="55"/>
        <v>38</v>
      </c>
      <c r="L397" s="298">
        <f t="shared" si="55"/>
        <v>206</v>
      </c>
      <c r="M397" s="298">
        <f t="shared" si="55"/>
        <v>204</v>
      </c>
      <c r="N397" s="372">
        <f t="shared" si="55"/>
        <v>202</v>
      </c>
      <c r="O397" s="373"/>
    </row>
    <row r="398" spans="1:15" s="374" customFormat="1">
      <c r="A398" s="383" t="s">
        <v>741</v>
      </c>
      <c r="B398" s="391">
        <v>10</v>
      </c>
      <c r="C398" s="392">
        <v>13</v>
      </c>
      <c r="D398" s="294">
        <v>4</v>
      </c>
      <c r="E398" s="393"/>
      <c r="F398" s="294"/>
      <c r="G398" s="393">
        <v>4</v>
      </c>
      <c r="H398" s="393">
        <v>7</v>
      </c>
      <c r="I398" s="294">
        <v>8</v>
      </c>
      <c r="J398" s="394">
        <v>10</v>
      </c>
      <c r="K398" s="294">
        <v>0</v>
      </c>
      <c r="L398" s="294">
        <v>7</v>
      </c>
      <c r="M398" s="294">
        <v>8</v>
      </c>
      <c r="N398" s="395">
        <v>10</v>
      </c>
      <c r="O398" s="373"/>
    </row>
    <row r="399" spans="1:15" s="374" customFormat="1">
      <c r="A399" s="383" t="s">
        <v>563</v>
      </c>
      <c r="B399" s="391">
        <v>23</v>
      </c>
      <c r="C399" s="392">
        <v>33</v>
      </c>
      <c r="D399" s="294">
        <v>20</v>
      </c>
      <c r="E399" s="393"/>
      <c r="F399" s="294"/>
      <c r="G399" s="393">
        <v>20</v>
      </c>
      <c r="H399" s="393">
        <v>18</v>
      </c>
      <c r="I399" s="294">
        <v>27</v>
      </c>
      <c r="J399" s="394">
        <v>25</v>
      </c>
      <c r="K399" s="294">
        <v>2</v>
      </c>
      <c r="L399" s="294">
        <v>19</v>
      </c>
      <c r="M399" s="294">
        <v>27</v>
      </c>
      <c r="N399" s="395">
        <v>25</v>
      </c>
      <c r="O399" s="373"/>
    </row>
    <row r="400" spans="1:15" s="374" customFormat="1">
      <c r="A400" s="383" t="s">
        <v>474</v>
      </c>
      <c r="B400" s="391">
        <v>11</v>
      </c>
      <c r="C400" s="392">
        <v>10</v>
      </c>
      <c r="D400" s="294">
        <v>12</v>
      </c>
      <c r="E400" s="393"/>
      <c r="F400" s="294"/>
      <c r="G400" s="393">
        <v>12</v>
      </c>
      <c r="H400" s="393">
        <v>12</v>
      </c>
      <c r="I400" s="294">
        <v>10</v>
      </c>
      <c r="J400" s="394">
        <v>8</v>
      </c>
      <c r="K400" s="294">
        <v>5</v>
      </c>
      <c r="L400" s="294">
        <v>12</v>
      </c>
      <c r="M400" s="294">
        <v>10</v>
      </c>
      <c r="N400" s="395">
        <v>8</v>
      </c>
      <c r="O400" s="373"/>
    </row>
    <row r="401" spans="1:17" s="374" customFormat="1">
      <c r="A401" s="383" t="s">
        <v>565</v>
      </c>
      <c r="B401" s="391">
        <v>46</v>
      </c>
      <c r="C401" s="392">
        <v>54</v>
      </c>
      <c r="D401" s="294">
        <v>46</v>
      </c>
      <c r="E401" s="393"/>
      <c r="F401" s="294"/>
      <c r="G401" s="393">
        <v>46</v>
      </c>
      <c r="H401" s="393">
        <v>67</v>
      </c>
      <c r="I401" s="294">
        <v>59</v>
      </c>
      <c r="J401" s="394">
        <v>54</v>
      </c>
      <c r="K401" s="294">
        <v>12</v>
      </c>
      <c r="L401" s="294">
        <v>67</v>
      </c>
      <c r="M401" s="294">
        <v>59</v>
      </c>
      <c r="N401" s="395">
        <v>54</v>
      </c>
      <c r="O401" s="373"/>
      <c r="Q401" s="374" t="s">
        <v>793</v>
      </c>
    </row>
    <row r="402" spans="1:17" s="374" customFormat="1">
      <c r="A402" s="383" t="s">
        <v>566</v>
      </c>
      <c r="B402" s="391">
        <v>13</v>
      </c>
      <c r="C402" s="392">
        <v>5</v>
      </c>
      <c r="D402" s="294">
        <v>4</v>
      </c>
      <c r="E402" s="393"/>
      <c r="F402" s="294"/>
      <c r="G402" s="393">
        <v>4</v>
      </c>
      <c r="H402" s="393">
        <v>1</v>
      </c>
      <c r="I402" s="294">
        <v>7</v>
      </c>
      <c r="J402" s="394">
        <v>9</v>
      </c>
      <c r="K402" s="294">
        <v>1</v>
      </c>
      <c r="L402" s="294">
        <v>1</v>
      </c>
      <c r="M402" s="294">
        <v>7</v>
      </c>
      <c r="N402" s="395">
        <v>9</v>
      </c>
      <c r="O402" s="373"/>
    </row>
    <row r="403" spans="1:17" s="374" customFormat="1">
      <c r="A403" s="383" t="s">
        <v>567</v>
      </c>
      <c r="B403" s="391">
        <v>22</v>
      </c>
      <c r="C403" s="392">
        <v>23</v>
      </c>
      <c r="D403" s="294">
        <v>13</v>
      </c>
      <c r="E403" s="393"/>
      <c r="F403" s="294"/>
      <c r="G403" s="393">
        <v>13</v>
      </c>
      <c r="H403" s="393">
        <v>13</v>
      </c>
      <c r="I403" s="294">
        <v>11</v>
      </c>
      <c r="J403" s="394">
        <v>16</v>
      </c>
      <c r="K403" s="294">
        <v>2</v>
      </c>
      <c r="L403" s="294">
        <v>12</v>
      </c>
      <c r="M403" s="294">
        <v>11</v>
      </c>
      <c r="N403" s="395">
        <v>16</v>
      </c>
      <c r="O403" s="373"/>
    </row>
    <row r="404" spans="1:17" s="374" customFormat="1">
      <c r="A404" s="383" t="s">
        <v>568</v>
      </c>
      <c r="B404" s="391">
        <v>7</v>
      </c>
      <c r="C404" s="392">
        <v>12</v>
      </c>
      <c r="D404" s="294">
        <v>7</v>
      </c>
      <c r="E404" s="393"/>
      <c r="F404" s="294"/>
      <c r="G404" s="393">
        <v>7</v>
      </c>
      <c r="H404" s="393">
        <v>7</v>
      </c>
      <c r="I404" s="294">
        <v>9</v>
      </c>
      <c r="J404" s="394">
        <v>8</v>
      </c>
      <c r="K404" s="294">
        <v>0</v>
      </c>
      <c r="L404" s="294">
        <v>7</v>
      </c>
      <c r="M404" s="294">
        <v>9</v>
      </c>
      <c r="N404" s="395">
        <v>8</v>
      </c>
      <c r="O404" s="373"/>
    </row>
    <row r="405" spans="1:17" s="374" customFormat="1">
      <c r="A405" s="383" t="s">
        <v>457</v>
      </c>
      <c r="B405" s="391">
        <v>16</v>
      </c>
      <c r="C405" s="392">
        <v>24</v>
      </c>
      <c r="D405" s="294">
        <v>10</v>
      </c>
      <c r="E405" s="393"/>
      <c r="F405" s="294"/>
      <c r="G405" s="393">
        <v>10</v>
      </c>
      <c r="H405" s="393">
        <v>21</v>
      </c>
      <c r="I405" s="294">
        <v>12</v>
      </c>
      <c r="J405" s="394">
        <v>17</v>
      </c>
      <c r="K405" s="294">
        <v>4</v>
      </c>
      <c r="L405" s="294">
        <v>21</v>
      </c>
      <c r="M405" s="294">
        <v>12</v>
      </c>
      <c r="N405" s="395">
        <v>17</v>
      </c>
      <c r="O405" s="373"/>
    </row>
    <row r="406" spans="1:17" s="374" customFormat="1">
      <c r="A406" s="383" t="s">
        <v>569</v>
      </c>
      <c r="B406" s="391">
        <v>3</v>
      </c>
      <c r="C406" s="392">
        <v>1</v>
      </c>
      <c r="D406" s="294">
        <v>6</v>
      </c>
      <c r="E406" s="393"/>
      <c r="F406" s="294"/>
      <c r="G406" s="393">
        <v>6</v>
      </c>
      <c r="H406" s="393">
        <v>1</v>
      </c>
      <c r="I406" s="294">
        <v>3</v>
      </c>
      <c r="J406" s="394">
        <v>3</v>
      </c>
      <c r="K406" s="294">
        <v>0</v>
      </c>
      <c r="L406" s="294">
        <v>1</v>
      </c>
      <c r="M406" s="294">
        <v>3</v>
      </c>
      <c r="N406" s="395">
        <v>3</v>
      </c>
      <c r="O406" s="373"/>
    </row>
    <row r="407" spans="1:17" s="374" customFormat="1">
      <c r="A407" s="383" t="s">
        <v>570</v>
      </c>
      <c r="B407" s="391">
        <v>55</v>
      </c>
      <c r="C407" s="392">
        <v>41</v>
      </c>
      <c r="D407" s="294">
        <v>57</v>
      </c>
      <c r="E407" s="393"/>
      <c r="F407" s="294"/>
      <c r="G407" s="393">
        <v>57</v>
      </c>
      <c r="H407" s="393">
        <v>59</v>
      </c>
      <c r="I407" s="294">
        <v>58</v>
      </c>
      <c r="J407" s="394">
        <v>52</v>
      </c>
      <c r="K407" s="294">
        <v>12</v>
      </c>
      <c r="L407" s="294">
        <v>59</v>
      </c>
      <c r="M407" s="294">
        <v>58</v>
      </c>
      <c r="N407" s="395">
        <v>52</v>
      </c>
      <c r="O407" s="373"/>
    </row>
    <row r="408" spans="1:17" s="336" customFormat="1">
      <c r="A408" s="367"/>
      <c r="B408" s="399"/>
      <c r="C408" s="400"/>
      <c r="D408" s="401"/>
      <c r="E408" s="402"/>
      <c r="F408" s="401"/>
      <c r="G408" s="402"/>
      <c r="H408" s="402"/>
      <c r="I408" s="401"/>
      <c r="J408" s="403"/>
      <c r="K408" s="401"/>
      <c r="L408" s="401"/>
      <c r="M408" s="401"/>
      <c r="N408" s="404"/>
      <c r="O408" s="382"/>
    </row>
    <row r="409" spans="1:17" s="374" customFormat="1">
      <c r="A409" s="367" t="s">
        <v>571</v>
      </c>
      <c r="B409" s="368">
        <f>SUM(B410:B414)</f>
        <v>30</v>
      </c>
      <c r="C409" s="369">
        <f t="shared" ref="C409:N409" si="56">SUM(C410:C414)</f>
        <v>29</v>
      </c>
      <c r="D409" s="298">
        <f t="shared" si="56"/>
        <v>0</v>
      </c>
      <c r="E409" s="370">
        <f t="shared" si="56"/>
        <v>0</v>
      </c>
      <c r="F409" s="298">
        <f t="shared" si="56"/>
        <v>0</v>
      </c>
      <c r="G409" s="370">
        <f t="shared" si="56"/>
        <v>0</v>
      </c>
      <c r="H409" s="370">
        <f t="shared" si="56"/>
        <v>40</v>
      </c>
      <c r="I409" s="298">
        <f t="shared" si="56"/>
        <v>40</v>
      </c>
      <c r="J409" s="371">
        <f t="shared" si="56"/>
        <v>40</v>
      </c>
      <c r="K409" s="298">
        <f t="shared" si="56"/>
        <v>0</v>
      </c>
      <c r="L409" s="298">
        <f t="shared" si="56"/>
        <v>40</v>
      </c>
      <c r="M409" s="298">
        <f t="shared" si="56"/>
        <v>40</v>
      </c>
      <c r="N409" s="372">
        <f t="shared" si="56"/>
        <v>40</v>
      </c>
      <c r="O409" s="373"/>
    </row>
    <row r="410" spans="1:17" s="374" customFormat="1">
      <c r="A410" s="383" t="s">
        <v>572</v>
      </c>
      <c r="B410" s="391">
        <v>6</v>
      </c>
      <c r="C410" s="392">
        <v>10</v>
      </c>
      <c r="D410" s="294">
        <v>0</v>
      </c>
      <c r="E410" s="393"/>
      <c r="F410" s="294"/>
      <c r="G410" s="393">
        <v>0</v>
      </c>
      <c r="H410" s="393">
        <v>4</v>
      </c>
      <c r="I410" s="294">
        <v>7</v>
      </c>
      <c r="J410" s="394">
        <v>7</v>
      </c>
      <c r="K410" s="294">
        <v>0</v>
      </c>
      <c r="L410" s="294">
        <v>3</v>
      </c>
      <c r="M410" s="294">
        <v>7</v>
      </c>
      <c r="N410" s="395">
        <v>7</v>
      </c>
      <c r="O410" s="373"/>
    </row>
    <row r="411" spans="1:17" s="374" customFormat="1">
      <c r="A411" s="383" t="s">
        <v>574</v>
      </c>
      <c r="B411" s="391">
        <v>9</v>
      </c>
      <c r="C411" s="392">
        <v>13</v>
      </c>
      <c r="D411" s="294">
        <v>0</v>
      </c>
      <c r="E411" s="393"/>
      <c r="F411" s="294"/>
      <c r="G411" s="393">
        <v>0</v>
      </c>
      <c r="H411" s="393">
        <v>16</v>
      </c>
      <c r="I411" s="294">
        <v>10</v>
      </c>
      <c r="J411" s="394">
        <v>8</v>
      </c>
      <c r="K411" s="294">
        <v>0</v>
      </c>
      <c r="L411" s="294">
        <v>17</v>
      </c>
      <c r="M411" s="294">
        <v>10</v>
      </c>
      <c r="N411" s="395">
        <v>8</v>
      </c>
      <c r="O411" s="373"/>
    </row>
    <row r="412" spans="1:17" s="374" customFormat="1">
      <c r="A412" s="383" t="s">
        <v>575</v>
      </c>
      <c r="B412" s="391">
        <v>13</v>
      </c>
      <c r="C412" s="392">
        <v>6</v>
      </c>
      <c r="D412" s="294">
        <v>0</v>
      </c>
      <c r="E412" s="393"/>
      <c r="F412" s="294"/>
      <c r="G412" s="393">
        <v>0</v>
      </c>
      <c r="H412" s="393">
        <v>17</v>
      </c>
      <c r="I412" s="294">
        <v>18</v>
      </c>
      <c r="J412" s="394">
        <v>20</v>
      </c>
      <c r="K412" s="294">
        <v>0</v>
      </c>
      <c r="L412" s="294">
        <v>17</v>
      </c>
      <c r="M412" s="294">
        <v>19</v>
      </c>
      <c r="N412" s="395">
        <v>20</v>
      </c>
      <c r="O412" s="373"/>
    </row>
    <row r="413" spans="1:17" s="374" customFormat="1">
      <c r="A413" s="383" t="s">
        <v>576</v>
      </c>
      <c r="B413" s="391">
        <v>2</v>
      </c>
      <c r="C413" s="392">
        <v>0</v>
      </c>
      <c r="D413" s="294">
        <v>0</v>
      </c>
      <c r="E413" s="393"/>
      <c r="F413" s="294"/>
      <c r="G413" s="393">
        <v>0</v>
      </c>
      <c r="H413" s="393">
        <v>3</v>
      </c>
      <c r="I413" s="294">
        <v>5</v>
      </c>
      <c r="J413" s="394">
        <v>5</v>
      </c>
      <c r="K413" s="294">
        <v>0</v>
      </c>
      <c r="L413" s="294">
        <v>3</v>
      </c>
      <c r="M413" s="294">
        <v>4</v>
      </c>
      <c r="N413" s="395">
        <v>5</v>
      </c>
      <c r="O413" s="373"/>
    </row>
    <row r="414" spans="1:17" s="374" customFormat="1">
      <c r="A414" s="383" t="s">
        <v>742</v>
      </c>
      <c r="B414" s="391"/>
      <c r="C414" s="392"/>
      <c r="D414" s="294"/>
      <c r="E414" s="393"/>
      <c r="F414" s="294"/>
      <c r="G414" s="393"/>
      <c r="H414" s="393"/>
      <c r="I414" s="294"/>
      <c r="J414" s="394"/>
      <c r="K414" s="294"/>
      <c r="L414" s="294"/>
      <c r="M414" s="294"/>
      <c r="N414" s="395"/>
      <c r="O414" s="373"/>
    </row>
    <row r="415" spans="1:17" s="336" customFormat="1">
      <c r="A415" s="367"/>
      <c r="B415" s="399"/>
      <c r="C415" s="400"/>
      <c r="D415" s="401"/>
      <c r="E415" s="402"/>
      <c r="F415" s="401"/>
      <c r="G415" s="402"/>
      <c r="H415" s="402"/>
      <c r="I415" s="401"/>
      <c r="J415" s="403"/>
      <c r="K415" s="401"/>
      <c r="L415" s="401"/>
      <c r="M415" s="401"/>
      <c r="N415" s="404"/>
      <c r="O415" s="382"/>
    </row>
    <row r="416" spans="1:17" s="374" customFormat="1">
      <c r="A416" s="367" t="s">
        <v>577</v>
      </c>
      <c r="B416" s="368">
        <f>SUM(B417:B424)</f>
        <v>97</v>
      </c>
      <c r="C416" s="369">
        <f t="shared" ref="C416:N416" si="57">SUM(C417:C424)</f>
        <v>116</v>
      </c>
      <c r="D416" s="298">
        <f>SUM(D417:D424)</f>
        <v>27</v>
      </c>
      <c r="E416" s="370">
        <f t="shared" si="57"/>
        <v>0</v>
      </c>
      <c r="F416" s="298">
        <f t="shared" si="57"/>
        <v>0</v>
      </c>
      <c r="G416" s="370">
        <f t="shared" si="57"/>
        <v>27</v>
      </c>
      <c r="H416" s="370">
        <f t="shared" si="57"/>
        <v>98</v>
      </c>
      <c r="I416" s="298">
        <f t="shared" si="57"/>
        <v>104</v>
      </c>
      <c r="J416" s="371">
        <f t="shared" si="57"/>
        <v>104</v>
      </c>
      <c r="K416" s="298">
        <f t="shared" si="57"/>
        <v>6</v>
      </c>
      <c r="L416" s="298">
        <f t="shared" si="57"/>
        <v>98</v>
      </c>
      <c r="M416" s="298">
        <f t="shared" si="57"/>
        <v>104</v>
      </c>
      <c r="N416" s="372">
        <f t="shared" si="57"/>
        <v>104</v>
      </c>
      <c r="O416" s="373"/>
    </row>
    <row r="417" spans="1:15" s="374" customFormat="1">
      <c r="A417" s="383" t="s">
        <v>578</v>
      </c>
      <c r="B417" s="391">
        <v>1</v>
      </c>
      <c r="C417" s="392">
        <v>2</v>
      </c>
      <c r="D417" s="294">
        <v>0</v>
      </c>
      <c r="E417" s="393"/>
      <c r="F417" s="294"/>
      <c r="G417" s="393">
        <v>0</v>
      </c>
      <c r="H417" s="393">
        <v>0</v>
      </c>
      <c r="I417" s="294">
        <v>0</v>
      </c>
      <c r="J417" s="394">
        <v>1</v>
      </c>
      <c r="K417" s="294">
        <v>0</v>
      </c>
      <c r="L417" s="294">
        <v>0</v>
      </c>
      <c r="M417" s="294">
        <v>0</v>
      </c>
      <c r="N417" s="395">
        <v>1</v>
      </c>
      <c r="O417" s="373"/>
    </row>
    <row r="418" spans="1:15" s="374" customFormat="1">
      <c r="A418" s="383" t="s">
        <v>579</v>
      </c>
      <c r="B418" s="391">
        <v>0</v>
      </c>
      <c r="C418" s="392">
        <v>2</v>
      </c>
      <c r="D418" s="294">
        <v>0</v>
      </c>
      <c r="E418" s="393"/>
      <c r="F418" s="294"/>
      <c r="G418" s="393">
        <v>0</v>
      </c>
      <c r="H418" s="393">
        <v>1</v>
      </c>
      <c r="I418" s="294">
        <v>3</v>
      </c>
      <c r="J418" s="394">
        <v>3</v>
      </c>
      <c r="K418" s="294">
        <v>0</v>
      </c>
      <c r="L418" s="294">
        <v>1</v>
      </c>
      <c r="M418" s="294">
        <v>3</v>
      </c>
      <c r="N418" s="395">
        <v>3</v>
      </c>
      <c r="O418" s="373"/>
    </row>
    <row r="419" spans="1:15" s="374" customFormat="1">
      <c r="A419" s="383" t="s">
        <v>580</v>
      </c>
      <c r="B419" s="391">
        <v>38</v>
      </c>
      <c r="C419" s="392">
        <v>34</v>
      </c>
      <c r="D419" s="294">
        <v>8</v>
      </c>
      <c r="E419" s="393"/>
      <c r="F419" s="294"/>
      <c r="G419" s="393">
        <v>8</v>
      </c>
      <c r="H419" s="393">
        <v>24</v>
      </c>
      <c r="I419" s="294">
        <v>32</v>
      </c>
      <c r="J419" s="394">
        <v>33</v>
      </c>
      <c r="K419" s="294">
        <v>3</v>
      </c>
      <c r="L419" s="294">
        <v>24</v>
      </c>
      <c r="M419" s="294">
        <v>32</v>
      </c>
      <c r="N419" s="395">
        <v>33</v>
      </c>
      <c r="O419" s="373"/>
    </row>
    <row r="420" spans="1:15" s="374" customFormat="1">
      <c r="A420" s="383" t="s">
        <v>581</v>
      </c>
      <c r="B420" s="391">
        <v>13</v>
      </c>
      <c r="C420" s="392">
        <v>12</v>
      </c>
      <c r="D420" s="294">
        <v>9</v>
      </c>
      <c r="E420" s="393"/>
      <c r="F420" s="294"/>
      <c r="G420" s="393">
        <v>9</v>
      </c>
      <c r="H420" s="393">
        <v>16</v>
      </c>
      <c r="I420" s="294">
        <v>11</v>
      </c>
      <c r="J420" s="394">
        <v>10</v>
      </c>
      <c r="K420" s="294">
        <v>1</v>
      </c>
      <c r="L420" s="294">
        <v>16</v>
      </c>
      <c r="M420" s="294">
        <v>10</v>
      </c>
      <c r="N420" s="395">
        <v>10</v>
      </c>
      <c r="O420" s="373"/>
    </row>
    <row r="421" spans="1:15" s="374" customFormat="1">
      <c r="A421" s="383" t="s">
        <v>582</v>
      </c>
      <c r="B421" s="391">
        <v>6</v>
      </c>
      <c r="C421" s="392">
        <v>9</v>
      </c>
      <c r="D421" s="294">
        <v>0</v>
      </c>
      <c r="E421" s="393"/>
      <c r="F421" s="294"/>
      <c r="G421" s="393">
        <v>0</v>
      </c>
      <c r="H421" s="393">
        <v>9</v>
      </c>
      <c r="I421" s="294">
        <v>8</v>
      </c>
      <c r="J421" s="394">
        <v>6</v>
      </c>
      <c r="K421" s="294">
        <v>0</v>
      </c>
      <c r="L421" s="294">
        <v>9</v>
      </c>
      <c r="M421" s="294">
        <v>10</v>
      </c>
      <c r="N421" s="395">
        <v>6</v>
      </c>
      <c r="O421" s="373"/>
    </row>
    <row r="422" spans="1:15" s="374" customFormat="1">
      <c r="A422" s="383" t="s">
        <v>583</v>
      </c>
      <c r="B422" s="391">
        <v>16</v>
      </c>
      <c r="C422" s="392">
        <v>29</v>
      </c>
      <c r="D422" s="294">
        <v>0</v>
      </c>
      <c r="E422" s="393"/>
      <c r="F422" s="294"/>
      <c r="G422" s="393">
        <v>0</v>
      </c>
      <c r="H422" s="393">
        <v>19</v>
      </c>
      <c r="I422" s="294">
        <v>20</v>
      </c>
      <c r="J422" s="394">
        <v>19</v>
      </c>
      <c r="K422" s="294">
        <v>0</v>
      </c>
      <c r="L422" s="294">
        <v>19</v>
      </c>
      <c r="M422" s="294">
        <v>19</v>
      </c>
      <c r="N422" s="395">
        <v>19</v>
      </c>
      <c r="O422" s="373"/>
    </row>
    <row r="423" spans="1:15" s="374" customFormat="1">
      <c r="A423" s="383" t="s">
        <v>584</v>
      </c>
      <c r="B423" s="391">
        <v>17</v>
      </c>
      <c r="C423" s="392">
        <v>21</v>
      </c>
      <c r="D423" s="294">
        <v>10</v>
      </c>
      <c r="E423" s="393"/>
      <c r="F423" s="294"/>
      <c r="G423" s="393">
        <v>10</v>
      </c>
      <c r="H423" s="393">
        <v>23</v>
      </c>
      <c r="I423" s="294">
        <v>23</v>
      </c>
      <c r="J423" s="394">
        <v>25</v>
      </c>
      <c r="K423" s="294">
        <v>2</v>
      </c>
      <c r="L423" s="294">
        <v>23</v>
      </c>
      <c r="M423" s="294">
        <v>23</v>
      </c>
      <c r="N423" s="395">
        <v>25</v>
      </c>
      <c r="O423" s="373"/>
    </row>
    <row r="424" spans="1:15" s="374" customFormat="1">
      <c r="A424" s="383" t="s">
        <v>522</v>
      </c>
      <c r="B424" s="391">
        <v>6</v>
      </c>
      <c r="C424" s="392">
        <v>7</v>
      </c>
      <c r="D424" s="294">
        <v>0</v>
      </c>
      <c r="E424" s="393"/>
      <c r="F424" s="294"/>
      <c r="G424" s="393">
        <v>0</v>
      </c>
      <c r="H424" s="393">
        <v>6</v>
      </c>
      <c r="I424" s="294">
        <v>7</v>
      </c>
      <c r="J424" s="394">
        <v>7</v>
      </c>
      <c r="K424" s="294">
        <v>0</v>
      </c>
      <c r="L424" s="294">
        <v>6</v>
      </c>
      <c r="M424" s="294">
        <v>7</v>
      </c>
      <c r="N424" s="395">
        <v>7</v>
      </c>
      <c r="O424" s="373"/>
    </row>
    <row r="425" spans="1:15" s="374" customFormat="1">
      <c r="A425" s="383"/>
      <c r="B425" s="413"/>
      <c r="C425" s="414"/>
      <c r="D425" s="415"/>
      <c r="E425" s="416"/>
      <c r="F425" s="415"/>
      <c r="G425" s="416"/>
      <c r="H425" s="416"/>
      <c r="I425" s="415"/>
      <c r="J425" s="417"/>
      <c r="K425" s="415"/>
      <c r="L425" s="415"/>
      <c r="M425" s="415"/>
      <c r="N425" s="418"/>
      <c r="O425" s="373"/>
    </row>
    <row r="426" spans="1:15" s="374" customFormat="1">
      <c r="A426" s="367" t="s">
        <v>585</v>
      </c>
      <c r="B426" s="368">
        <f>SUM(B427:B431)</f>
        <v>121</v>
      </c>
      <c r="C426" s="369">
        <f t="shared" ref="C426:N426" si="58">SUM(C427:C431)</f>
        <v>110</v>
      </c>
      <c r="D426" s="298">
        <f t="shared" si="58"/>
        <v>61</v>
      </c>
      <c r="E426" s="370">
        <f t="shared" si="58"/>
        <v>0</v>
      </c>
      <c r="F426" s="298">
        <f t="shared" si="58"/>
        <v>0</v>
      </c>
      <c r="G426" s="370">
        <f t="shared" si="58"/>
        <v>61</v>
      </c>
      <c r="H426" s="370">
        <f t="shared" si="58"/>
        <v>110</v>
      </c>
      <c r="I426" s="298">
        <f t="shared" si="58"/>
        <v>108</v>
      </c>
      <c r="J426" s="371">
        <f t="shared" si="58"/>
        <v>110</v>
      </c>
      <c r="K426" s="298">
        <f t="shared" si="58"/>
        <v>40</v>
      </c>
      <c r="L426" s="298">
        <f t="shared" si="58"/>
        <v>110</v>
      </c>
      <c r="M426" s="298">
        <f t="shared" si="58"/>
        <v>109</v>
      </c>
      <c r="N426" s="372">
        <f t="shared" si="58"/>
        <v>113</v>
      </c>
      <c r="O426" s="373"/>
    </row>
    <row r="427" spans="1:15" s="374" customFormat="1">
      <c r="A427" s="383" t="s">
        <v>743</v>
      </c>
      <c r="B427" s="391">
        <v>28</v>
      </c>
      <c r="C427" s="392">
        <v>29</v>
      </c>
      <c r="D427" s="294">
        <v>5</v>
      </c>
      <c r="E427" s="393"/>
      <c r="F427" s="294"/>
      <c r="G427" s="393">
        <v>5</v>
      </c>
      <c r="H427" s="393">
        <v>24</v>
      </c>
      <c r="I427" s="294">
        <v>27</v>
      </c>
      <c r="J427" s="394">
        <v>20</v>
      </c>
      <c r="K427" s="294">
        <v>7</v>
      </c>
      <c r="L427" s="294">
        <v>24</v>
      </c>
      <c r="M427" s="294">
        <v>28</v>
      </c>
      <c r="N427" s="395">
        <v>20</v>
      </c>
      <c r="O427" s="373"/>
    </row>
    <row r="428" spans="1:15" s="374" customFormat="1">
      <c r="A428" s="383" t="s">
        <v>744</v>
      </c>
      <c r="B428" s="391">
        <v>28</v>
      </c>
      <c r="C428" s="392">
        <v>26</v>
      </c>
      <c r="D428" s="294">
        <v>16</v>
      </c>
      <c r="E428" s="393"/>
      <c r="F428" s="294"/>
      <c r="G428" s="393">
        <v>15</v>
      </c>
      <c r="H428" s="393">
        <v>21</v>
      </c>
      <c r="I428" s="294">
        <v>19</v>
      </c>
      <c r="J428" s="394">
        <v>28</v>
      </c>
      <c r="K428" s="294">
        <v>7</v>
      </c>
      <c r="L428" s="294">
        <v>23</v>
      </c>
      <c r="M428" s="294">
        <v>19</v>
      </c>
      <c r="N428" s="395">
        <v>28</v>
      </c>
      <c r="O428" s="373"/>
    </row>
    <row r="429" spans="1:15" s="374" customFormat="1">
      <c r="A429" s="383" t="s">
        <v>505</v>
      </c>
      <c r="B429" s="391">
        <v>14</v>
      </c>
      <c r="C429" s="392">
        <v>10</v>
      </c>
      <c r="D429" s="294">
        <v>0</v>
      </c>
      <c r="E429" s="393"/>
      <c r="F429" s="294"/>
      <c r="G429" s="393">
        <v>1</v>
      </c>
      <c r="H429" s="393">
        <v>12</v>
      </c>
      <c r="I429" s="294">
        <v>18</v>
      </c>
      <c r="J429" s="394">
        <v>12</v>
      </c>
      <c r="K429" s="294">
        <v>2</v>
      </c>
      <c r="L429" s="294">
        <v>11</v>
      </c>
      <c r="M429" s="294">
        <v>17</v>
      </c>
      <c r="N429" s="395">
        <v>15</v>
      </c>
      <c r="O429" s="373"/>
    </row>
    <row r="430" spans="1:15" s="374" customFormat="1">
      <c r="A430" s="383" t="s">
        <v>745</v>
      </c>
      <c r="B430" s="391">
        <v>15</v>
      </c>
      <c r="C430" s="392">
        <v>18</v>
      </c>
      <c r="D430" s="294">
        <v>0</v>
      </c>
      <c r="E430" s="393"/>
      <c r="F430" s="294"/>
      <c r="G430" s="393">
        <v>0</v>
      </c>
      <c r="H430" s="393">
        <v>14</v>
      </c>
      <c r="I430" s="294">
        <v>14</v>
      </c>
      <c r="J430" s="394">
        <v>15</v>
      </c>
      <c r="K430" s="294">
        <v>6</v>
      </c>
      <c r="L430" s="294">
        <v>16</v>
      </c>
      <c r="M430" s="294">
        <v>14</v>
      </c>
      <c r="N430" s="395">
        <v>16</v>
      </c>
      <c r="O430" s="373"/>
    </row>
    <row r="431" spans="1:15" s="374" customFormat="1">
      <c r="A431" s="383" t="s">
        <v>746</v>
      </c>
      <c r="B431" s="391">
        <v>36</v>
      </c>
      <c r="C431" s="392">
        <v>27</v>
      </c>
      <c r="D431" s="294">
        <v>40</v>
      </c>
      <c r="E431" s="393"/>
      <c r="F431" s="294"/>
      <c r="G431" s="393">
        <v>40</v>
      </c>
      <c r="H431" s="393">
        <v>39</v>
      </c>
      <c r="I431" s="294">
        <v>30</v>
      </c>
      <c r="J431" s="394">
        <v>35</v>
      </c>
      <c r="K431" s="294">
        <v>18</v>
      </c>
      <c r="L431" s="294">
        <v>36</v>
      </c>
      <c r="M431" s="294">
        <v>31</v>
      </c>
      <c r="N431" s="395">
        <v>34</v>
      </c>
      <c r="O431" s="373"/>
    </row>
    <row r="432" spans="1:15" s="374" customFormat="1">
      <c r="A432" s="383"/>
      <c r="B432" s="413"/>
      <c r="C432" s="414"/>
      <c r="D432" s="415"/>
      <c r="E432" s="416"/>
      <c r="F432" s="415"/>
      <c r="G432" s="416"/>
      <c r="H432" s="416"/>
      <c r="I432" s="415"/>
      <c r="J432" s="417"/>
      <c r="K432" s="415"/>
      <c r="L432" s="415"/>
      <c r="M432" s="415"/>
      <c r="N432" s="418"/>
      <c r="O432" s="373"/>
    </row>
    <row r="433" spans="1:15" s="374" customFormat="1">
      <c r="A433" s="367" t="s">
        <v>590</v>
      </c>
      <c r="B433" s="368">
        <f>SUM(B434:B439)</f>
        <v>130</v>
      </c>
      <c r="C433" s="369">
        <f t="shared" ref="C433:N433" si="59">SUM(C434:C439)</f>
        <v>116</v>
      </c>
      <c r="D433" s="298">
        <f t="shared" si="59"/>
        <v>41</v>
      </c>
      <c r="E433" s="370">
        <f t="shared" si="59"/>
        <v>0</v>
      </c>
      <c r="F433" s="298">
        <f t="shared" si="59"/>
        <v>0</v>
      </c>
      <c r="G433" s="370">
        <f t="shared" si="59"/>
        <v>41</v>
      </c>
      <c r="H433" s="370">
        <f t="shared" si="59"/>
        <v>132</v>
      </c>
      <c r="I433" s="298">
        <f t="shared" si="59"/>
        <v>130</v>
      </c>
      <c r="J433" s="371">
        <f t="shared" si="59"/>
        <v>131</v>
      </c>
      <c r="K433" s="298">
        <f t="shared" si="59"/>
        <v>16</v>
      </c>
      <c r="L433" s="298">
        <f t="shared" si="59"/>
        <v>131</v>
      </c>
      <c r="M433" s="298">
        <f t="shared" si="59"/>
        <v>132</v>
      </c>
      <c r="N433" s="372">
        <f t="shared" si="59"/>
        <v>131</v>
      </c>
      <c r="O433" s="373"/>
    </row>
    <row r="434" spans="1:15" s="374" customFormat="1">
      <c r="A434" s="383" t="s">
        <v>747</v>
      </c>
      <c r="B434" s="391">
        <v>12</v>
      </c>
      <c r="C434" s="392">
        <v>14</v>
      </c>
      <c r="D434" s="294">
        <v>0</v>
      </c>
      <c r="E434" s="393"/>
      <c r="F434" s="294"/>
      <c r="G434" s="393">
        <v>0</v>
      </c>
      <c r="H434" s="393">
        <v>15</v>
      </c>
      <c r="I434" s="294">
        <v>20</v>
      </c>
      <c r="J434" s="394">
        <v>14</v>
      </c>
      <c r="K434" s="294">
        <v>1</v>
      </c>
      <c r="L434" s="294">
        <v>14</v>
      </c>
      <c r="M434" s="294">
        <v>20</v>
      </c>
      <c r="N434" s="395">
        <v>15</v>
      </c>
      <c r="O434" s="373"/>
    </row>
    <row r="435" spans="1:15" s="374" customFormat="1">
      <c r="A435" s="383" t="s">
        <v>748</v>
      </c>
      <c r="B435" s="391">
        <v>16</v>
      </c>
      <c r="C435" s="392">
        <v>9</v>
      </c>
      <c r="D435" s="294">
        <v>2</v>
      </c>
      <c r="E435" s="393"/>
      <c r="F435" s="294"/>
      <c r="G435" s="393">
        <v>2</v>
      </c>
      <c r="H435" s="393">
        <v>17</v>
      </c>
      <c r="I435" s="294">
        <v>18</v>
      </c>
      <c r="J435" s="394">
        <v>13</v>
      </c>
      <c r="K435" s="294">
        <v>1</v>
      </c>
      <c r="L435" s="294">
        <v>15</v>
      </c>
      <c r="M435" s="294">
        <v>20</v>
      </c>
      <c r="N435" s="395">
        <v>9</v>
      </c>
      <c r="O435" s="373"/>
    </row>
    <row r="436" spans="1:15" s="374" customFormat="1">
      <c r="A436" s="383" t="s">
        <v>749</v>
      </c>
      <c r="B436" s="391">
        <v>6</v>
      </c>
      <c r="C436" s="392">
        <v>11</v>
      </c>
      <c r="D436" s="294">
        <v>1</v>
      </c>
      <c r="E436" s="393"/>
      <c r="F436" s="294"/>
      <c r="G436" s="393">
        <v>1</v>
      </c>
      <c r="H436" s="393">
        <v>3</v>
      </c>
      <c r="I436" s="294">
        <v>8</v>
      </c>
      <c r="J436" s="394">
        <v>7</v>
      </c>
      <c r="K436" s="294">
        <v>1</v>
      </c>
      <c r="L436" s="294">
        <v>3</v>
      </c>
      <c r="M436" s="294">
        <v>7</v>
      </c>
      <c r="N436" s="395">
        <v>7</v>
      </c>
      <c r="O436" s="373"/>
    </row>
    <row r="437" spans="1:15" s="374" customFormat="1">
      <c r="A437" s="383" t="s">
        <v>750</v>
      </c>
      <c r="B437" s="391">
        <v>24</v>
      </c>
      <c r="C437" s="392">
        <v>11</v>
      </c>
      <c r="D437" s="294">
        <v>0</v>
      </c>
      <c r="E437" s="393"/>
      <c r="F437" s="294"/>
      <c r="G437" s="393">
        <v>0</v>
      </c>
      <c r="H437" s="393">
        <v>20</v>
      </c>
      <c r="I437" s="294">
        <v>19</v>
      </c>
      <c r="J437" s="394">
        <v>15</v>
      </c>
      <c r="K437" s="294">
        <v>2</v>
      </c>
      <c r="L437" s="294">
        <v>21</v>
      </c>
      <c r="M437" s="294">
        <v>18</v>
      </c>
      <c r="N437" s="395">
        <v>16</v>
      </c>
      <c r="O437" s="373"/>
    </row>
    <row r="438" spans="1:15" s="374" customFormat="1">
      <c r="A438" s="383" t="s">
        <v>751</v>
      </c>
      <c r="B438" s="391">
        <v>19</v>
      </c>
      <c r="C438" s="392">
        <v>14</v>
      </c>
      <c r="D438" s="294">
        <v>3</v>
      </c>
      <c r="E438" s="393"/>
      <c r="F438" s="294"/>
      <c r="G438" s="393">
        <v>3</v>
      </c>
      <c r="H438" s="393">
        <v>16</v>
      </c>
      <c r="I438" s="294">
        <v>9</v>
      </c>
      <c r="J438" s="394">
        <v>21</v>
      </c>
      <c r="K438" s="294">
        <v>4</v>
      </c>
      <c r="L438" s="294">
        <v>16</v>
      </c>
      <c r="M438" s="294">
        <v>11</v>
      </c>
      <c r="N438" s="395">
        <v>23</v>
      </c>
      <c r="O438" s="373"/>
    </row>
    <row r="439" spans="1:15" s="374" customFormat="1">
      <c r="A439" s="383" t="s">
        <v>752</v>
      </c>
      <c r="B439" s="391">
        <v>53</v>
      </c>
      <c r="C439" s="392">
        <v>57</v>
      </c>
      <c r="D439" s="294">
        <v>35</v>
      </c>
      <c r="E439" s="393"/>
      <c r="F439" s="294"/>
      <c r="G439" s="393">
        <v>35</v>
      </c>
      <c r="H439" s="393">
        <v>61</v>
      </c>
      <c r="I439" s="294">
        <v>56</v>
      </c>
      <c r="J439" s="394">
        <v>61</v>
      </c>
      <c r="K439" s="294">
        <v>7</v>
      </c>
      <c r="L439" s="294">
        <v>62</v>
      </c>
      <c r="M439" s="294">
        <v>56</v>
      </c>
      <c r="N439" s="395">
        <v>61</v>
      </c>
      <c r="O439" s="373"/>
    </row>
    <row r="440" spans="1:15" s="374" customFormat="1">
      <c r="A440" s="383"/>
      <c r="B440" s="413"/>
      <c r="C440" s="414"/>
      <c r="D440" s="415"/>
      <c r="E440" s="416"/>
      <c r="F440" s="415"/>
      <c r="G440" s="416"/>
      <c r="H440" s="416"/>
      <c r="I440" s="415"/>
      <c r="J440" s="417"/>
      <c r="K440" s="415"/>
      <c r="L440" s="415"/>
      <c r="M440" s="415"/>
      <c r="N440" s="418"/>
      <c r="O440" s="373"/>
    </row>
    <row r="441" spans="1:15" s="374" customFormat="1">
      <c r="A441" s="367" t="s">
        <v>597</v>
      </c>
      <c r="B441" s="368">
        <f>SUM(B442:B454)</f>
        <v>210</v>
      </c>
      <c r="C441" s="369">
        <f t="shared" ref="C441:N441" si="60">SUM(C442:C454)</f>
        <v>222</v>
      </c>
      <c r="D441" s="298">
        <f t="shared" si="60"/>
        <v>171</v>
      </c>
      <c r="E441" s="370">
        <f t="shared" si="60"/>
        <v>0</v>
      </c>
      <c r="F441" s="298">
        <f t="shared" si="60"/>
        <v>0</v>
      </c>
      <c r="G441" s="370">
        <f t="shared" si="60"/>
        <v>171</v>
      </c>
      <c r="H441" s="370">
        <f t="shared" si="60"/>
        <v>249</v>
      </c>
      <c r="I441" s="298">
        <f t="shared" si="60"/>
        <v>243</v>
      </c>
      <c r="J441" s="371">
        <f t="shared" si="60"/>
        <v>249</v>
      </c>
      <c r="K441" s="298">
        <f t="shared" si="60"/>
        <v>28</v>
      </c>
      <c r="L441" s="298">
        <f t="shared" si="60"/>
        <v>249</v>
      </c>
      <c r="M441" s="298">
        <f t="shared" si="60"/>
        <v>244</v>
      </c>
      <c r="N441" s="372">
        <f t="shared" si="60"/>
        <v>249</v>
      </c>
      <c r="O441" s="373"/>
    </row>
    <row r="442" spans="1:15" s="374" customFormat="1">
      <c r="A442" s="383" t="s">
        <v>753</v>
      </c>
      <c r="B442" s="391">
        <v>8</v>
      </c>
      <c r="C442" s="392">
        <v>13</v>
      </c>
      <c r="D442" s="294">
        <v>9</v>
      </c>
      <c r="E442" s="393"/>
      <c r="F442" s="294"/>
      <c r="G442" s="393">
        <v>9</v>
      </c>
      <c r="H442" s="393">
        <v>2</v>
      </c>
      <c r="I442" s="294">
        <v>3</v>
      </c>
      <c r="J442" s="394">
        <v>6</v>
      </c>
      <c r="K442" s="294">
        <v>0</v>
      </c>
      <c r="L442" s="294">
        <v>3</v>
      </c>
      <c r="M442" s="294">
        <v>2</v>
      </c>
      <c r="N442" s="395">
        <v>6</v>
      </c>
      <c r="O442" s="373"/>
    </row>
    <row r="443" spans="1:15" s="374" customFormat="1">
      <c r="A443" s="383" t="s">
        <v>754</v>
      </c>
      <c r="B443" s="391">
        <v>19</v>
      </c>
      <c r="C443" s="392">
        <v>13</v>
      </c>
      <c r="D443" s="294">
        <v>22</v>
      </c>
      <c r="E443" s="393"/>
      <c r="F443" s="294"/>
      <c r="G443" s="393">
        <v>22</v>
      </c>
      <c r="H443" s="393">
        <v>28</v>
      </c>
      <c r="I443" s="294">
        <v>18</v>
      </c>
      <c r="J443" s="394">
        <v>30</v>
      </c>
      <c r="K443" s="294">
        <v>2</v>
      </c>
      <c r="L443" s="294">
        <v>28</v>
      </c>
      <c r="M443" s="294">
        <v>18</v>
      </c>
      <c r="N443" s="395">
        <v>30</v>
      </c>
      <c r="O443" s="373"/>
    </row>
    <row r="444" spans="1:15" s="374" customFormat="1">
      <c r="A444" s="383" t="s">
        <v>755</v>
      </c>
      <c r="B444" s="391">
        <v>29</v>
      </c>
      <c r="C444" s="392">
        <v>20</v>
      </c>
      <c r="D444" s="294">
        <v>17</v>
      </c>
      <c r="E444" s="393"/>
      <c r="F444" s="294"/>
      <c r="G444" s="393">
        <v>17</v>
      </c>
      <c r="H444" s="393">
        <v>32</v>
      </c>
      <c r="I444" s="294">
        <v>28</v>
      </c>
      <c r="J444" s="394">
        <v>37</v>
      </c>
      <c r="K444" s="294">
        <v>1</v>
      </c>
      <c r="L444" s="294">
        <v>32</v>
      </c>
      <c r="M444" s="294">
        <v>29</v>
      </c>
      <c r="N444" s="395">
        <v>37</v>
      </c>
      <c r="O444" s="373"/>
    </row>
    <row r="445" spans="1:15" s="374" customFormat="1">
      <c r="A445" s="383" t="s">
        <v>756</v>
      </c>
      <c r="B445" s="391">
        <v>10</v>
      </c>
      <c r="C445" s="392">
        <v>16</v>
      </c>
      <c r="D445" s="294">
        <v>4</v>
      </c>
      <c r="E445" s="393"/>
      <c r="F445" s="294"/>
      <c r="G445" s="393">
        <v>4</v>
      </c>
      <c r="H445" s="393">
        <v>4</v>
      </c>
      <c r="I445" s="294">
        <v>10</v>
      </c>
      <c r="J445" s="394">
        <v>13</v>
      </c>
      <c r="K445" s="294">
        <v>1</v>
      </c>
      <c r="L445" s="294">
        <v>4</v>
      </c>
      <c r="M445" s="294">
        <v>10</v>
      </c>
      <c r="N445" s="395">
        <v>13</v>
      </c>
      <c r="O445" s="373"/>
    </row>
    <row r="446" spans="1:15" s="374" customFormat="1">
      <c r="A446" s="383" t="s">
        <v>757</v>
      </c>
      <c r="B446" s="391">
        <v>31</v>
      </c>
      <c r="C446" s="392">
        <v>29</v>
      </c>
      <c r="D446" s="294">
        <v>21</v>
      </c>
      <c r="E446" s="393"/>
      <c r="F446" s="294"/>
      <c r="G446" s="393">
        <v>21</v>
      </c>
      <c r="H446" s="393">
        <v>34</v>
      </c>
      <c r="I446" s="294">
        <v>45</v>
      </c>
      <c r="J446" s="394">
        <v>29</v>
      </c>
      <c r="K446" s="294">
        <v>3</v>
      </c>
      <c r="L446" s="294">
        <v>34</v>
      </c>
      <c r="M446" s="294">
        <v>45</v>
      </c>
      <c r="N446" s="395">
        <v>29</v>
      </c>
      <c r="O446" s="373"/>
    </row>
    <row r="447" spans="1:15" s="374" customFormat="1">
      <c r="A447" s="383" t="s">
        <v>758</v>
      </c>
      <c r="B447" s="391">
        <v>5</v>
      </c>
      <c r="C447" s="392">
        <v>9</v>
      </c>
      <c r="D447" s="294">
        <v>4</v>
      </c>
      <c r="E447" s="393"/>
      <c r="F447" s="294"/>
      <c r="G447" s="393">
        <v>4</v>
      </c>
      <c r="H447" s="393">
        <v>11</v>
      </c>
      <c r="I447" s="294">
        <v>14</v>
      </c>
      <c r="J447" s="394">
        <v>5</v>
      </c>
      <c r="K447" s="294">
        <v>0</v>
      </c>
      <c r="L447" s="294">
        <v>10</v>
      </c>
      <c r="M447" s="294">
        <v>14</v>
      </c>
      <c r="N447" s="395">
        <v>5</v>
      </c>
      <c r="O447" s="373"/>
    </row>
    <row r="448" spans="1:15" s="374" customFormat="1">
      <c r="A448" s="383" t="s">
        <v>759</v>
      </c>
      <c r="B448" s="391">
        <v>3</v>
      </c>
      <c r="C448" s="392">
        <v>3</v>
      </c>
      <c r="D448" s="294">
        <v>4</v>
      </c>
      <c r="E448" s="393"/>
      <c r="F448" s="294"/>
      <c r="G448" s="393">
        <v>4</v>
      </c>
      <c r="H448" s="393">
        <v>5</v>
      </c>
      <c r="I448" s="294">
        <v>4</v>
      </c>
      <c r="J448" s="394">
        <v>3</v>
      </c>
      <c r="K448" s="294">
        <v>0</v>
      </c>
      <c r="L448" s="294">
        <v>4</v>
      </c>
      <c r="M448" s="294">
        <v>3</v>
      </c>
      <c r="N448" s="395">
        <v>3</v>
      </c>
      <c r="O448" s="373"/>
    </row>
    <row r="449" spans="1:15" s="374" customFormat="1">
      <c r="A449" s="383" t="s">
        <v>760</v>
      </c>
      <c r="B449" s="391">
        <v>19</v>
      </c>
      <c r="C449" s="392">
        <v>18</v>
      </c>
      <c r="D449" s="294">
        <v>16</v>
      </c>
      <c r="E449" s="393"/>
      <c r="F449" s="294"/>
      <c r="G449" s="393">
        <v>16</v>
      </c>
      <c r="H449" s="393">
        <v>25</v>
      </c>
      <c r="I449" s="294">
        <v>18</v>
      </c>
      <c r="J449" s="394">
        <v>16</v>
      </c>
      <c r="K449" s="294">
        <v>0</v>
      </c>
      <c r="L449" s="294">
        <v>25</v>
      </c>
      <c r="M449" s="294">
        <v>18</v>
      </c>
      <c r="N449" s="395">
        <v>16</v>
      </c>
      <c r="O449" s="373"/>
    </row>
    <row r="450" spans="1:15" s="374" customFormat="1">
      <c r="A450" s="383" t="s">
        <v>761</v>
      </c>
      <c r="B450" s="391">
        <v>3</v>
      </c>
      <c r="C450" s="392">
        <v>3</v>
      </c>
      <c r="D450" s="294">
        <v>2</v>
      </c>
      <c r="E450" s="393"/>
      <c r="F450" s="294"/>
      <c r="G450" s="393">
        <v>2</v>
      </c>
      <c r="H450" s="393">
        <v>6</v>
      </c>
      <c r="I450" s="294">
        <v>7</v>
      </c>
      <c r="J450" s="394">
        <v>8</v>
      </c>
      <c r="K450" s="294">
        <v>0</v>
      </c>
      <c r="L450" s="294">
        <v>6</v>
      </c>
      <c r="M450" s="294">
        <v>7</v>
      </c>
      <c r="N450" s="395">
        <v>8</v>
      </c>
      <c r="O450" s="373"/>
    </row>
    <row r="451" spans="1:15" s="374" customFormat="1">
      <c r="A451" s="383" t="s">
        <v>762</v>
      </c>
      <c r="B451" s="391">
        <v>17</v>
      </c>
      <c r="C451" s="392">
        <v>27</v>
      </c>
      <c r="D451" s="294">
        <v>23</v>
      </c>
      <c r="E451" s="393"/>
      <c r="F451" s="294"/>
      <c r="G451" s="393">
        <v>23</v>
      </c>
      <c r="H451" s="393">
        <v>34</v>
      </c>
      <c r="I451" s="294">
        <v>33</v>
      </c>
      <c r="J451" s="394">
        <v>38</v>
      </c>
      <c r="K451" s="294">
        <v>11</v>
      </c>
      <c r="L451" s="294">
        <v>35</v>
      </c>
      <c r="M451" s="294">
        <v>32</v>
      </c>
      <c r="N451" s="395">
        <v>38</v>
      </c>
      <c r="O451" s="373"/>
    </row>
    <row r="452" spans="1:15" s="374" customFormat="1">
      <c r="A452" s="383" t="s">
        <v>598</v>
      </c>
      <c r="B452" s="391">
        <v>36</v>
      </c>
      <c r="C452" s="392">
        <v>37</v>
      </c>
      <c r="D452" s="294">
        <v>30</v>
      </c>
      <c r="E452" s="393"/>
      <c r="F452" s="294"/>
      <c r="G452" s="393">
        <v>30</v>
      </c>
      <c r="H452" s="393">
        <v>37</v>
      </c>
      <c r="I452" s="294">
        <v>30</v>
      </c>
      <c r="J452" s="394">
        <v>33</v>
      </c>
      <c r="K452" s="294">
        <v>6</v>
      </c>
      <c r="L452" s="294">
        <v>37</v>
      </c>
      <c r="M452" s="294">
        <v>30</v>
      </c>
      <c r="N452" s="395">
        <v>33</v>
      </c>
      <c r="O452" s="373"/>
    </row>
    <row r="453" spans="1:15" s="374" customFormat="1">
      <c r="A453" s="383" t="s">
        <v>763</v>
      </c>
      <c r="B453" s="391">
        <v>27</v>
      </c>
      <c r="C453" s="392">
        <v>20</v>
      </c>
      <c r="D453" s="294">
        <v>15</v>
      </c>
      <c r="E453" s="393"/>
      <c r="F453" s="294"/>
      <c r="G453" s="393">
        <v>15</v>
      </c>
      <c r="H453" s="393">
        <v>25</v>
      </c>
      <c r="I453" s="294">
        <v>29</v>
      </c>
      <c r="J453" s="394">
        <v>23</v>
      </c>
      <c r="K453" s="294">
        <v>4</v>
      </c>
      <c r="L453" s="294">
        <v>27</v>
      </c>
      <c r="M453" s="294">
        <v>32</v>
      </c>
      <c r="N453" s="395">
        <v>23</v>
      </c>
      <c r="O453" s="373"/>
    </row>
    <row r="454" spans="1:15" s="374" customFormat="1">
      <c r="A454" s="383" t="s">
        <v>764</v>
      </c>
      <c r="B454" s="391">
        <v>3</v>
      </c>
      <c r="C454" s="392">
        <v>14</v>
      </c>
      <c r="D454" s="294">
        <v>4</v>
      </c>
      <c r="E454" s="393"/>
      <c r="F454" s="294"/>
      <c r="G454" s="393">
        <v>4</v>
      </c>
      <c r="H454" s="393">
        <v>6</v>
      </c>
      <c r="I454" s="294">
        <v>4</v>
      </c>
      <c r="J454" s="394">
        <v>8</v>
      </c>
      <c r="K454" s="294">
        <v>0</v>
      </c>
      <c r="L454" s="294">
        <v>4</v>
      </c>
      <c r="M454" s="294">
        <v>4</v>
      </c>
      <c r="N454" s="395">
        <v>8</v>
      </c>
      <c r="O454" s="373"/>
    </row>
    <row r="455" spans="1:15" s="336" customFormat="1">
      <c r="A455" s="367"/>
      <c r="B455" s="399"/>
      <c r="C455" s="400"/>
      <c r="D455" s="401"/>
      <c r="E455" s="402"/>
      <c r="F455" s="401"/>
      <c r="G455" s="402"/>
      <c r="H455" s="402"/>
      <c r="I455" s="401"/>
      <c r="J455" s="403"/>
      <c r="K455" s="401"/>
      <c r="L455" s="401"/>
      <c r="M455" s="401"/>
      <c r="N455" s="404"/>
      <c r="O455" s="382"/>
    </row>
    <row r="456" spans="1:15" s="374" customFormat="1">
      <c r="A456" s="367" t="s">
        <v>609</v>
      </c>
      <c r="B456" s="368">
        <f>SUM(B457:B467)</f>
        <v>291</v>
      </c>
      <c r="C456" s="369">
        <f t="shared" ref="C456:N456" si="61">SUM(C457:C467)</f>
        <v>308</v>
      </c>
      <c r="D456" s="298">
        <f>SUM(D457:D468)</f>
        <v>193</v>
      </c>
      <c r="E456" s="370">
        <f t="shared" si="61"/>
        <v>0</v>
      </c>
      <c r="F456" s="298">
        <f t="shared" si="61"/>
        <v>0</v>
      </c>
      <c r="G456" s="370">
        <f t="shared" si="61"/>
        <v>193</v>
      </c>
      <c r="H456" s="370">
        <f t="shared" si="61"/>
        <v>327</v>
      </c>
      <c r="I456" s="298">
        <f t="shared" si="61"/>
        <v>329</v>
      </c>
      <c r="J456" s="371">
        <f t="shared" si="61"/>
        <v>329</v>
      </c>
      <c r="K456" s="298">
        <f t="shared" si="61"/>
        <v>26</v>
      </c>
      <c r="L456" s="298">
        <f t="shared" si="61"/>
        <v>328</v>
      </c>
      <c r="M456" s="298">
        <f t="shared" si="61"/>
        <v>329</v>
      </c>
      <c r="N456" s="372">
        <f t="shared" si="61"/>
        <v>327</v>
      </c>
      <c r="O456" s="373"/>
    </row>
    <row r="457" spans="1:15" s="374" customFormat="1">
      <c r="A457" s="383" t="s">
        <v>765</v>
      </c>
      <c r="B457" s="391">
        <v>31</v>
      </c>
      <c r="C457" s="392">
        <v>43</v>
      </c>
      <c r="D457" s="294">
        <v>11</v>
      </c>
      <c r="E457" s="393"/>
      <c r="F457" s="294"/>
      <c r="G457" s="393">
        <v>11</v>
      </c>
      <c r="H457" s="393">
        <v>36</v>
      </c>
      <c r="I457" s="294">
        <v>29</v>
      </c>
      <c r="J457" s="394">
        <v>33</v>
      </c>
      <c r="K457" s="294">
        <v>4</v>
      </c>
      <c r="L457" s="294">
        <v>36</v>
      </c>
      <c r="M457" s="294">
        <v>29</v>
      </c>
      <c r="N457" s="395">
        <v>33</v>
      </c>
      <c r="O457" s="373"/>
    </row>
    <row r="458" spans="1:15" s="374" customFormat="1">
      <c r="A458" s="383" t="s">
        <v>766</v>
      </c>
      <c r="B458" s="391">
        <v>10</v>
      </c>
      <c r="C458" s="392">
        <v>19</v>
      </c>
      <c r="D458" s="294">
        <v>9</v>
      </c>
      <c r="E458" s="393"/>
      <c r="F458" s="294"/>
      <c r="G458" s="393">
        <v>9</v>
      </c>
      <c r="H458" s="393">
        <v>16</v>
      </c>
      <c r="I458" s="294">
        <v>25</v>
      </c>
      <c r="J458" s="394">
        <v>16</v>
      </c>
      <c r="K458" s="294">
        <v>1</v>
      </c>
      <c r="L458" s="294">
        <v>17</v>
      </c>
      <c r="M458" s="294">
        <v>23</v>
      </c>
      <c r="N458" s="395">
        <v>16</v>
      </c>
      <c r="O458" s="373"/>
    </row>
    <row r="459" spans="1:15" s="374" customFormat="1">
      <c r="A459" s="383" t="s">
        <v>612</v>
      </c>
      <c r="B459" s="391">
        <v>19</v>
      </c>
      <c r="C459" s="392">
        <v>10</v>
      </c>
      <c r="D459" s="294">
        <v>19</v>
      </c>
      <c r="E459" s="393"/>
      <c r="F459" s="294"/>
      <c r="G459" s="393">
        <v>19</v>
      </c>
      <c r="H459" s="393">
        <v>11</v>
      </c>
      <c r="I459" s="294">
        <v>17</v>
      </c>
      <c r="J459" s="394">
        <v>15</v>
      </c>
      <c r="K459" s="294">
        <v>2</v>
      </c>
      <c r="L459" s="294">
        <v>11</v>
      </c>
      <c r="M459" s="294">
        <v>16</v>
      </c>
      <c r="N459" s="395">
        <v>16</v>
      </c>
      <c r="O459" s="373"/>
    </row>
    <row r="460" spans="1:15" s="374" customFormat="1">
      <c r="A460" s="383" t="s">
        <v>767</v>
      </c>
      <c r="B460" s="391">
        <v>1</v>
      </c>
      <c r="C460" s="392">
        <v>12</v>
      </c>
      <c r="D460" s="294">
        <v>5</v>
      </c>
      <c r="E460" s="393"/>
      <c r="F460" s="294"/>
      <c r="G460" s="393">
        <v>5</v>
      </c>
      <c r="H460" s="393">
        <v>1</v>
      </c>
      <c r="I460" s="294">
        <v>0</v>
      </c>
      <c r="J460" s="394">
        <v>2</v>
      </c>
      <c r="K460" s="294">
        <v>0</v>
      </c>
      <c r="L460" s="294">
        <v>4</v>
      </c>
      <c r="M460" s="294">
        <v>0</v>
      </c>
      <c r="N460" s="395">
        <v>2</v>
      </c>
      <c r="O460" s="373"/>
    </row>
    <row r="461" spans="1:15" s="374" customFormat="1">
      <c r="A461" s="383" t="s">
        <v>768</v>
      </c>
      <c r="B461" s="391">
        <v>73</v>
      </c>
      <c r="C461" s="392">
        <v>68</v>
      </c>
      <c r="D461" s="294">
        <v>45</v>
      </c>
      <c r="E461" s="393"/>
      <c r="F461" s="294"/>
      <c r="G461" s="393">
        <v>45</v>
      </c>
      <c r="H461" s="393">
        <v>77</v>
      </c>
      <c r="I461" s="294">
        <v>81</v>
      </c>
      <c r="J461" s="394">
        <v>79</v>
      </c>
      <c r="K461" s="294">
        <v>3</v>
      </c>
      <c r="L461" s="294">
        <v>73</v>
      </c>
      <c r="M461" s="294">
        <v>83</v>
      </c>
      <c r="N461" s="395">
        <v>80</v>
      </c>
      <c r="O461" s="373"/>
    </row>
    <row r="462" spans="1:15" s="374" customFormat="1">
      <c r="A462" s="383" t="s">
        <v>769</v>
      </c>
      <c r="B462" s="391">
        <v>31</v>
      </c>
      <c r="C462" s="392">
        <v>35</v>
      </c>
      <c r="D462" s="294">
        <v>21</v>
      </c>
      <c r="E462" s="393"/>
      <c r="F462" s="294"/>
      <c r="G462" s="393">
        <v>22</v>
      </c>
      <c r="H462" s="393">
        <v>29</v>
      </c>
      <c r="I462" s="294">
        <v>34</v>
      </c>
      <c r="J462" s="394">
        <v>30</v>
      </c>
      <c r="K462" s="294">
        <v>4</v>
      </c>
      <c r="L462" s="294">
        <v>29</v>
      </c>
      <c r="M462" s="294">
        <v>34</v>
      </c>
      <c r="N462" s="395">
        <v>30</v>
      </c>
      <c r="O462" s="373"/>
    </row>
    <row r="463" spans="1:15" s="374" customFormat="1">
      <c r="A463" s="383" t="s">
        <v>770</v>
      </c>
      <c r="B463" s="391">
        <v>48</v>
      </c>
      <c r="C463" s="392">
        <v>46</v>
      </c>
      <c r="D463" s="294">
        <v>25</v>
      </c>
      <c r="E463" s="393"/>
      <c r="F463" s="294"/>
      <c r="G463" s="393">
        <v>23</v>
      </c>
      <c r="H463" s="393">
        <v>48</v>
      </c>
      <c r="I463" s="294">
        <v>37</v>
      </c>
      <c r="J463" s="394">
        <v>40</v>
      </c>
      <c r="K463" s="294">
        <v>4</v>
      </c>
      <c r="L463" s="294">
        <v>49</v>
      </c>
      <c r="M463" s="294">
        <v>37</v>
      </c>
      <c r="N463" s="395">
        <v>40</v>
      </c>
      <c r="O463" s="373"/>
    </row>
    <row r="464" spans="1:15" s="374" customFormat="1">
      <c r="A464" s="383" t="s">
        <v>617</v>
      </c>
      <c r="B464" s="391">
        <v>0</v>
      </c>
      <c r="C464" s="392">
        <v>0</v>
      </c>
      <c r="D464" s="294">
        <v>4</v>
      </c>
      <c r="E464" s="393"/>
      <c r="F464" s="294"/>
      <c r="G464" s="393">
        <v>5</v>
      </c>
      <c r="H464" s="393">
        <v>0</v>
      </c>
      <c r="I464" s="294">
        <v>0</v>
      </c>
      <c r="J464" s="394">
        <v>0</v>
      </c>
      <c r="K464" s="294">
        <v>0</v>
      </c>
      <c r="L464" s="294">
        <v>0</v>
      </c>
      <c r="M464" s="294">
        <v>0</v>
      </c>
      <c r="N464" s="395">
        <v>0</v>
      </c>
      <c r="O464" s="373"/>
    </row>
    <row r="465" spans="1:15" s="374" customFormat="1">
      <c r="A465" s="383" t="s">
        <v>771</v>
      </c>
      <c r="B465" s="391">
        <v>19</v>
      </c>
      <c r="C465" s="392">
        <v>13</v>
      </c>
      <c r="D465" s="294">
        <v>17</v>
      </c>
      <c r="E465" s="393"/>
      <c r="F465" s="294"/>
      <c r="G465" s="393">
        <v>17</v>
      </c>
      <c r="H465" s="393">
        <v>34</v>
      </c>
      <c r="I465" s="294">
        <v>25</v>
      </c>
      <c r="J465" s="394">
        <v>26</v>
      </c>
      <c r="K465" s="294">
        <v>3</v>
      </c>
      <c r="L465" s="294">
        <v>34</v>
      </c>
      <c r="M465" s="294">
        <v>26</v>
      </c>
      <c r="N465" s="395">
        <v>19</v>
      </c>
      <c r="O465" s="373"/>
    </row>
    <row r="466" spans="1:15" s="374" customFormat="1">
      <c r="A466" s="383" t="s">
        <v>772</v>
      </c>
      <c r="B466" s="391">
        <v>43</v>
      </c>
      <c r="C466" s="392">
        <v>36</v>
      </c>
      <c r="D466" s="294">
        <v>29</v>
      </c>
      <c r="E466" s="393"/>
      <c r="F466" s="294"/>
      <c r="G466" s="393">
        <v>28</v>
      </c>
      <c r="H466" s="393">
        <v>59</v>
      </c>
      <c r="I466" s="294">
        <v>57</v>
      </c>
      <c r="J466" s="394">
        <v>69</v>
      </c>
      <c r="K466" s="294">
        <v>4</v>
      </c>
      <c r="L466" s="294">
        <v>59</v>
      </c>
      <c r="M466" s="294">
        <v>57</v>
      </c>
      <c r="N466" s="395">
        <v>72</v>
      </c>
      <c r="O466" s="373"/>
    </row>
    <row r="467" spans="1:15" s="374" customFormat="1">
      <c r="A467" s="383" t="s">
        <v>773</v>
      </c>
      <c r="B467" s="391">
        <v>16</v>
      </c>
      <c r="C467" s="392">
        <v>26</v>
      </c>
      <c r="D467" s="294">
        <v>8</v>
      </c>
      <c r="E467" s="393"/>
      <c r="F467" s="294"/>
      <c r="G467" s="393">
        <v>9</v>
      </c>
      <c r="H467" s="393">
        <v>16</v>
      </c>
      <c r="I467" s="294">
        <v>24</v>
      </c>
      <c r="J467" s="394">
        <v>19</v>
      </c>
      <c r="K467" s="294">
        <v>1</v>
      </c>
      <c r="L467" s="294">
        <v>16</v>
      </c>
      <c r="M467" s="294">
        <v>24</v>
      </c>
      <c r="N467" s="395">
        <v>19</v>
      </c>
      <c r="O467" s="373"/>
    </row>
    <row r="468" spans="1:15" s="336" customFormat="1">
      <c r="A468" s="419"/>
      <c r="B468" s="399"/>
      <c r="C468" s="400"/>
      <c r="D468" s="401"/>
      <c r="E468" s="402"/>
      <c r="F468" s="401"/>
      <c r="G468" s="402"/>
      <c r="H468" s="402"/>
      <c r="I468" s="401"/>
      <c r="J468" s="403"/>
      <c r="K468" s="401"/>
      <c r="L468" s="401"/>
      <c r="M468" s="401"/>
      <c r="N468" s="404"/>
      <c r="O468" s="382"/>
    </row>
    <row r="469" spans="1:15" s="374" customFormat="1">
      <c r="A469" s="367" t="s">
        <v>622</v>
      </c>
      <c r="B469" s="368">
        <f>SUM(B470:B478)</f>
        <v>173</v>
      </c>
      <c r="C469" s="369">
        <f t="shared" ref="C469:N469" si="62">SUM(C470:C478)</f>
        <v>168</v>
      </c>
      <c r="D469" s="298">
        <f t="shared" si="62"/>
        <v>70</v>
      </c>
      <c r="E469" s="370">
        <f t="shared" si="62"/>
        <v>0</v>
      </c>
      <c r="F469" s="298">
        <f t="shared" si="62"/>
        <v>0</v>
      </c>
      <c r="G469" s="370">
        <f t="shared" si="62"/>
        <v>70</v>
      </c>
      <c r="H469" s="370">
        <f t="shared" si="62"/>
        <v>191</v>
      </c>
      <c r="I469" s="298">
        <f t="shared" si="62"/>
        <v>191</v>
      </c>
      <c r="J469" s="371">
        <f t="shared" si="62"/>
        <v>189</v>
      </c>
      <c r="K469" s="298">
        <f t="shared" si="62"/>
        <v>15</v>
      </c>
      <c r="L469" s="298">
        <f t="shared" si="62"/>
        <v>191</v>
      </c>
      <c r="M469" s="298">
        <f t="shared" si="62"/>
        <v>191</v>
      </c>
      <c r="N469" s="372">
        <f t="shared" si="62"/>
        <v>189</v>
      </c>
      <c r="O469" s="373"/>
    </row>
    <row r="470" spans="1:15" s="374" customFormat="1">
      <c r="A470" s="383" t="s">
        <v>774</v>
      </c>
      <c r="B470" s="391">
        <v>40</v>
      </c>
      <c r="C470" s="392">
        <v>52</v>
      </c>
      <c r="D470" s="294">
        <v>30</v>
      </c>
      <c r="E470" s="393"/>
      <c r="F470" s="294"/>
      <c r="G470" s="393">
        <v>30</v>
      </c>
      <c r="H470" s="393">
        <v>39</v>
      </c>
      <c r="I470" s="294">
        <v>47</v>
      </c>
      <c r="J470" s="394">
        <v>47</v>
      </c>
      <c r="K470" s="294">
        <v>6</v>
      </c>
      <c r="L470" s="294">
        <v>39</v>
      </c>
      <c r="M470" s="294">
        <v>44</v>
      </c>
      <c r="N470" s="395">
        <v>47</v>
      </c>
      <c r="O470" s="373"/>
    </row>
    <row r="471" spans="1:15" s="374" customFormat="1">
      <c r="A471" s="383" t="s">
        <v>624</v>
      </c>
      <c r="B471" s="391">
        <v>16</v>
      </c>
      <c r="C471" s="392">
        <v>15</v>
      </c>
      <c r="D471" s="294">
        <v>9</v>
      </c>
      <c r="E471" s="393"/>
      <c r="F471" s="294"/>
      <c r="G471" s="393">
        <v>9</v>
      </c>
      <c r="H471" s="393">
        <v>26</v>
      </c>
      <c r="I471" s="294">
        <v>24</v>
      </c>
      <c r="J471" s="394">
        <v>25</v>
      </c>
      <c r="K471" s="294">
        <v>0</v>
      </c>
      <c r="L471" s="294">
        <v>26</v>
      </c>
      <c r="M471" s="294">
        <v>26</v>
      </c>
      <c r="N471" s="395">
        <v>25</v>
      </c>
      <c r="O471" s="373"/>
    </row>
    <row r="472" spans="1:15" s="374" customFormat="1">
      <c r="A472" s="383" t="s">
        <v>775</v>
      </c>
      <c r="B472" s="391">
        <v>32</v>
      </c>
      <c r="C472" s="392">
        <v>20</v>
      </c>
      <c r="D472" s="294">
        <v>1</v>
      </c>
      <c r="E472" s="393"/>
      <c r="F472" s="294"/>
      <c r="G472" s="393">
        <v>1</v>
      </c>
      <c r="H472" s="393">
        <v>34</v>
      </c>
      <c r="I472" s="294">
        <v>32</v>
      </c>
      <c r="J472" s="394">
        <v>26</v>
      </c>
      <c r="K472" s="294">
        <v>0</v>
      </c>
      <c r="L472" s="294">
        <v>37</v>
      </c>
      <c r="M472" s="294">
        <v>33</v>
      </c>
      <c r="N472" s="395">
        <v>26</v>
      </c>
      <c r="O472" s="373"/>
    </row>
    <row r="473" spans="1:15" s="374" customFormat="1">
      <c r="A473" s="383" t="s">
        <v>776</v>
      </c>
      <c r="B473" s="391">
        <v>10</v>
      </c>
      <c r="C473" s="392">
        <v>5</v>
      </c>
      <c r="D473" s="294">
        <v>9</v>
      </c>
      <c r="E473" s="393"/>
      <c r="F473" s="294"/>
      <c r="G473" s="393">
        <v>9</v>
      </c>
      <c r="H473" s="393">
        <v>9</v>
      </c>
      <c r="I473" s="294">
        <v>13</v>
      </c>
      <c r="J473" s="394">
        <v>13</v>
      </c>
      <c r="K473" s="294">
        <v>4</v>
      </c>
      <c r="L473" s="294">
        <v>10</v>
      </c>
      <c r="M473" s="294">
        <v>13</v>
      </c>
      <c r="N473" s="395">
        <v>13</v>
      </c>
      <c r="O473" s="373"/>
    </row>
    <row r="474" spans="1:15" s="374" customFormat="1">
      <c r="A474" s="383" t="s">
        <v>777</v>
      </c>
      <c r="B474" s="391">
        <v>23</v>
      </c>
      <c r="C474" s="392">
        <v>20</v>
      </c>
      <c r="D474" s="294">
        <v>5</v>
      </c>
      <c r="E474" s="393"/>
      <c r="F474" s="294"/>
      <c r="G474" s="393">
        <v>5</v>
      </c>
      <c r="H474" s="393">
        <v>34</v>
      </c>
      <c r="I474" s="294">
        <v>23</v>
      </c>
      <c r="J474" s="394">
        <v>32</v>
      </c>
      <c r="K474" s="294">
        <v>2</v>
      </c>
      <c r="L474" s="294">
        <v>29</v>
      </c>
      <c r="M474" s="294">
        <v>23</v>
      </c>
      <c r="N474" s="395">
        <v>32</v>
      </c>
      <c r="O474" s="373"/>
    </row>
    <row r="475" spans="1:15" s="374" customFormat="1">
      <c r="A475" s="383" t="s">
        <v>778</v>
      </c>
      <c r="B475" s="391">
        <v>11</v>
      </c>
      <c r="C475" s="392">
        <v>13</v>
      </c>
      <c r="D475" s="294">
        <v>3</v>
      </c>
      <c r="E475" s="393"/>
      <c r="F475" s="294"/>
      <c r="G475" s="393">
        <v>3</v>
      </c>
      <c r="H475" s="393">
        <v>13</v>
      </c>
      <c r="I475" s="294">
        <v>12</v>
      </c>
      <c r="J475" s="394">
        <v>5</v>
      </c>
      <c r="K475" s="294">
        <v>0</v>
      </c>
      <c r="L475" s="294">
        <v>14</v>
      </c>
      <c r="M475" s="294">
        <v>12</v>
      </c>
      <c r="N475" s="395">
        <v>5</v>
      </c>
      <c r="O475" s="373"/>
    </row>
    <row r="476" spans="1:15" s="374" customFormat="1">
      <c r="A476" s="383" t="s">
        <v>779</v>
      </c>
      <c r="B476" s="391">
        <v>8</v>
      </c>
      <c r="C476" s="392">
        <v>3</v>
      </c>
      <c r="D476" s="294">
        <v>0</v>
      </c>
      <c r="E476" s="393"/>
      <c r="F476" s="294"/>
      <c r="G476" s="393">
        <v>0</v>
      </c>
      <c r="H476" s="393">
        <v>2</v>
      </c>
      <c r="I476" s="294">
        <v>4</v>
      </c>
      <c r="J476" s="394">
        <v>4</v>
      </c>
      <c r="K476" s="294">
        <v>0</v>
      </c>
      <c r="L476" s="294">
        <v>2</v>
      </c>
      <c r="M476" s="294">
        <v>4</v>
      </c>
      <c r="N476" s="395">
        <v>4</v>
      </c>
      <c r="O476" s="373"/>
    </row>
    <row r="477" spans="1:15" s="374" customFormat="1">
      <c r="A477" s="383" t="s">
        <v>628</v>
      </c>
      <c r="B477" s="391">
        <v>17</v>
      </c>
      <c r="C477" s="392">
        <v>24</v>
      </c>
      <c r="D477" s="294">
        <v>4</v>
      </c>
      <c r="E477" s="393"/>
      <c r="F477" s="294"/>
      <c r="G477" s="393">
        <v>4</v>
      </c>
      <c r="H477" s="393">
        <v>23</v>
      </c>
      <c r="I477" s="294">
        <v>23</v>
      </c>
      <c r="J477" s="394">
        <v>23</v>
      </c>
      <c r="K477" s="294">
        <v>3</v>
      </c>
      <c r="L477" s="294">
        <v>23</v>
      </c>
      <c r="M477" s="294">
        <v>23</v>
      </c>
      <c r="N477" s="395">
        <v>23</v>
      </c>
      <c r="O477" s="373"/>
    </row>
    <row r="478" spans="1:15" s="374" customFormat="1">
      <c r="A478" s="383" t="s">
        <v>780</v>
      </c>
      <c r="B478" s="391">
        <v>16</v>
      </c>
      <c r="C478" s="392">
        <v>16</v>
      </c>
      <c r="D478" s="294">
        <v>9</v>
      </c>
      <c r="E478" s="393"/>
      <c r="F478" s="294"/>
      <c r="G478" s="393">
        <v>9</v>
      </c>
      <c r="H478" s="393">
        <v>11</v>
      </c>
      <c r="I478" s="294">
        <v>13</v>
      </c>
      <c r="J478" s="394">
        <v>14</v>
      </c>
      <c r="K478" s="294">
        <v>0</v>
      </c>
      <c r="L478" s="294">
        <v>11</v>
      </c>
      <c r="M478" s="294">
        <v>13</v>
      </c>
      <c r="N478" s="395">
        <v>14</v>
      </c>
      <c r="O478" s="373"/>
    </row>
    <row r="479" spans="1:15" s="336" customFormat="1">
      <c r="A479" s="367"/>
      <c r="B479" s="399"/>
      <c r="C479" s="400"/>
      <c r="D479" s="401"/>
      <c r="E479" s="402"/>
      <c r="F479" s="401"/>
      <c r="G479" s="402"/>
      <c r="H479" s="402"/>
      <c r="I479" s="401"/>
      <c r="J479" s="403"/>
      <c r="K479" s="401"/>
      <c r="L479" s="401"/>
      <c r="M479" s="401"/>
      <c r="N479" s="404"/>
      <c r="O479" s="382"/>
    </row>
    <row r="480" spans="1:15" s="374" customFormat="1">
      <c r="A480" s="367" t="s">
        <v>630</v>
      </c>
      <c r="B480" s="368">
        <f>SUM(B481:B489)</f>
        <v>235</v>
      </c>
      <c r="C480" s="369">
        <f t="shared" ref="C480:N480" si="63">SUM(C481:C489)</f>
        <v>237</v>
      </c>
      <c r="D480" s="298">
        <f t="shared" si="63"/>
        <v>229</v>
      </c>
      <c r="E480" s="370">
        <f t="shared" si="63"/>
        <v>0</v>
      </c>
      <c r="F480" s="298">
        <f t="shared" si="63"/>
        <v>0</v>
      </c>
      <c r="G480" s="370">
        <f t="shared" si="63"/>
        <v>229</v>
      </c>
      <c r="H480" s="370">
        <f t="shared" si="63"/>
        <v>237</v>
      </c>
      <c r="I480" s="298">
        <f t="shared" si="63"/>
        <v>239</v>
      </c>
      <c r="J480" s="371">
        <f t="shared" si="63"/>
        <v>237</v>
      </c>
      <c r="K480" s="298">
        <f t="shared" si="63"/>
        <v>74</v>
      </c>
      <c r="L480" s="298">
        <f t="shared" si="63"/>
        <v>237</v>
      </c>
      <c r="M480" s="298">
        <f t="shared" si="63"/>
        <v>239</v>
      </c>
      <c r="N480" s="372">
        <f t="shared" si="63"/>
        <v>237</v>
      </c>
      <c r="O480" s="373"/>
    </row>
    <row r="481" spans="1:15" s="374" customFormat="1">
      <c r="A481" s="383" t="s">
        <v>573</v>
      </c>
      <c r="B481" s="391">
        <v>13</v>
      </c>
      <c r="C481" s="392">
        <v>23</v>
      </c>
      <c r="D481" s="294">
        <v>4</v>
      </c>
      <c r="E481" s="393"/>
      <c r="F481" s="294"/>
      <c r="G481" s="393">
        <v>4</v>
      </c>
      <c r="H481" s="393">
        <v>19</v>
      </c>
      <c r="I481" s="294">
        <v>10</v>
      </c>
      <c r="J481" s="394">
        <v>14</v>
      </c>
      <c r="K481" s="294">
        <v>8</v>
      </c>
      <c r="L481" s="294">
        <v>19</v>
      </c>
      <c r="M481" s="294">
        <v>10</v>
      </c>
      <c r="N481" s="395">
        <v>14</v>
      </c>
      <c r="O481" s="373"/>
    </row>
    <row r="482" spans="1:15" s="374" customFormat="1">
      <c r="A482" s="383" t="s">
        <v>631</v>
      </c>
      <c r="B482" s="391">
        <v>15</v>
      </c>
      <c r="C482" s="392">
        <v>19</v>
      </c>
      <c r="D482" s="294">
        <v>7</v>
      </c>
      <c r="E482" s="393"/>
      <c r="F482" s="294"/>
      <c r="G482" s="393">
        <v>7</v>
      </c>
      <c r="H482" s="393">
        <v>21</v>
      </c>
      <c r="I482" s="294">
        <v>17</v>
      </c>
      <c r="J482" s="394">
        <v>17</v>
      </c>
      <c r="K482" s="294">
        <v>4</v>
      </c>
      <c r="L482" s="294">
        <v>21</v>
      </c>
      <c r="M482" s="294">
        <v>17</v>
      </c>
      <c r="N482" s="395">
        <v>17</v>
      </c>
      <c r="O482" s="373"/>
    </row>
    <row r="483" spans="1:15" s="374" customFormat="1">
      <c r="A483" s="383" t="s">
        <v>632</v>
      </c>
      <c r="B483" s="391">
        <v>18</v>
      </c>
      <c r="C483" s="392">
        <v>13</v>
      </c>
      <c r="D483" s="294">
        <v>1</v>
      </c>
      <c r="E483" s="393"/>
      <c r="F483" s="294"/>
      <c r="G483" s="393">
        <v>1</v>
      </c>
      <c r="H483" s="393">
        <v>13</v>
      </c>
      <c r="I483" s="294">
        <v>22</v>
      </c>
      <c r="J483" s="394">
        <v>17</v>
      </c>
      <c r="K483" s="294">
        <v>4</v>
      </c>
      <c r="L483" s="294">
        <v>13</v>
      </c>
      <c r="M483" s="294">
        <v>23</v>
      </c>
      <c r="N483" s="395">
        <v>17</v>
      </c>
      <c r="O483" s="373"/>
    </row>
    <row r="484" spans="1:15" s="374" customFormat="1">
      <c r="A484" s="383" t="s">
        <v>633</v>
      </c>
      <c r="B484" s="391">
        <v>12</v>
      </c>
      <c r="C484" s="392">
        <v>12</v>
      </c>
      <c r="D484" s="294">
        <v>7</v>
      </c>
      <c r="E484" s="393"/>
      <c r="F484" s="294"/>
      <c r="G484" s="393">
        <v>7</v>
      </c>
      <c r="H484" s="393">
        <v>12</v>
      </c>
      <c r="I484" s="294">
        <v>10</v>
      </c>
      <c r="J484" s="394">
        <v>6</v>
      </c>
      <c r="K484" s="294">
        <v>3</v>
      </c>
      <c r="L484" s="294">
        <v>12</v>
      </c>
      <c r="M484" s="294">
        <v>9</v>
      </c>
      <c r="N484" s="395">
        <v>6</v>
      </c>
      <c r="O484" s="373"/>
    </row>
    <row r="485" spans="1:15" s="374" customFormat="1">
      <c r="A485" s="383" t="s">
        <v>513</v>
      </c>
      <c r="B485" s="391">
        <v>14</v>
      </c>
      <c r="C485" s="392">
        <v>20</v>
      </c>
      <c r="D485" s="294">
        <v>7</v>
      </c>
      <c r="E485" s="393"/>
      <c r="F485" s="294"/>
      <c r="G485" s="393">
        <v>7</v>
      </c>
      <c r="H485" s="393">
        <v>14</v>
      </c>
      <c r="I485" s="294">
        <v>14</v>
      </c>
      <c r="J485" s="394">
        <v>14</v>
      </c>
      <c r="K485" s="294">
        <v>1</v>
      </c>
      <c r="L485" s="294">
        <v>14</v>
      </c>
      <c r="M485" s="294">
        <v>14</v>
      </c>
      <c r="N485" s="395">
        <v>14</v>
      </c>
      <c r="O485" s="373"/>
    </row>
    <row r="486" spans="1:15" s="374" customFormat="1">
      <c r="A486" s="383" t="s">
        <v>634</v>
      </c>
      <c r="B486" s="391">
        <v>25</v>
      </c>
      <c r="C486" s="392">
        <v>22</v>
      </c>
      <c r="D486" s="294">
        <v>9</v>
      </c>
      <c r="E486" s="393"/>
      <c r="F486" s="294"/>
      <c r="G486" s="393">
        <v>9</v>
      </c>
      <c r="H486" s="393">
        <v>26</v>
      </c>
      <c r="I486" s="294">
        <v>20</v>
      </c>
      <c r="J486" s="394">
        <v>26</v>
      </c>
      <c r="K486" s="294">
        <v>9</v>
      </c>
      <c r="L486" s="294">
        <v>26</v>
      </c>
      <c r="M486" s="294">
        <v>19</v>
      </c>
      <c r="N486" s="395">
        <v>26</v>
      </c>
      <c r="O486" s="373"/>
    </row>
    <row r="487" spans="1:15" s="374" customFormat="1">
      <c r="A487" s="383" t="s">
        <v>635</v>
      </c>
      <c r="B487" s="391">
        <v>21</v>
      </c>
      <c r="C487" s="392">
        <v>28</v>
      </c>
      <c r="D487" s="294">
        <v>1</v>
      </c>
      <c r="E487" s="393"/>
      <c r="F487" s="294"/>
      <c r="G487" s="393">
        <v>1</v>
      </c>
      <c r="H487" s="393">
        <v>10</v>
      </c>
      <c r="I487" s="294">
        <v>20</v>
      </c>
      <c r="J487" s="394">
        <v>22</v>
      </c>
      <c r="K487" s="294">
        <v>4</v>
      </c>
      <c r="L487" s="294">
        <v>10</v>
      </c>
      <c r="M487" s="294">
        <v>21</v>
      </c>
      <c r="N487" s="395">
        <v>22</v>
      </c>
      <c r="O487" s="373"/>
    </row>
    <row r="488" spans="1:15" s="374" customFormat="1">
      <c r="A488" s="383" t="s">
        <v>636</v>
      </c>
      <c r="B488" s="391">
        <v>21</v>
      </c>
      <c r="C488" s="392">
        <v>21</v>
      </c>
      <c r="D488" s="294">
        <v>1</v>
      </c>
      <c r="E488" s="393"/>
      <c r="F488" s="294"/>
      <c r="G488" s="393">
        <v>1</v>
      </c>
      <c r="H488" s="393">
        <v>26</v>
      </c>
      <c r="I488" s="294">
        <v>40</v>
      </c>
      <c r="J488" s="394">
        <v>23</v>
      </c>
      <c r="K488" s="294">
        <v>9</v>
      </c>
      <c r="L488" s="294">
        <v>26</v>
      </c>
      <c r="M488" s="294">
        <v>40</v>
      </c>
      <c r="N488" s="395">
        <v>23</v>
      </c>
      <c r="O488" s="373"/>
    </row>
    <row r="489" spans="1:15" s="374" customFormat="1">
      <c r="A489" s="383" t="s">
        <v>637</v>
      </c>
      <c r="B489" s="391">
        <v>96</v>
      </c>
      <c r="C489" s="392">
        <v>79</v>
      </c>
      <c r="D489" s="294">
        <v>192</v>
      </c>
      <c r="E489" s="393"/>
      <c r="F489" s="294"/>
      <c r="G489" s="393">
        <v>192</v>
      </c>
      <c r="H489" s="393">
        <v>96</v>
      </c>
      <c r="I489" s="294">
        <v>86</v>
      </c>
      <c r="J489" s="394">
        <v>98</v>
      </c>
      <c r="K489" s="294">
        <v>32</v>
      </c>
      <c r="L489" s="294">
        <v>96</v>
      </c>
      <c r="M489" s="294">
        <v>86</v>
      </c>
      <c r="N489" s="395">
        <v>98</v>
      </c>
      <c r="O489" s="373"/>
    </row>
    <row r="490" spans="1:15" s="336" customFormat="1">
      <c r="A490" s="367"/>
      <c r="B490" s="399"/>
      <c r="C490" s="400"/>
      <c r="D490" s="401"/>
      <c r="E490" s="402"/>
      <c r="F490" s="401"/>
      <c r="G490" s="402"/>
      <c r="H490" s="402"/>
      <c r="I490" s="401"/>
      <c r="J490" s="403"/>
      <c r="K490" s="401"/>
      <c r="L490" s="401"/>
      <c r="M490" s="401"/>
      <c r="N490" s="404"/>
      <c r="O490" s="382"/>
    </row>
    <row r="491" spans="1:15" s="374" customFormat="1">
      <c r="A491" s="367" t="s">
        <v>638</v>
      </c>
      <c r="B491" s="368">
        <f>B492</f>
        <v>185</v>
      </c>
      <c r="C491" s="369">
        <f t="shared" ref="C491:N491" si="64">C492</f>
        <v>184</v>
      </c>
      <c r="D491" s="298">
        <f t="shared" si="64"/>
        <v>153</v>
      </c>
      <c r="E491" s="370">
        <f t="shared" si="64"/>
        <v>0</v>
      </c>
      <c r="F491" s="298">
        <f t="shared" si="64"/>
        <v>0</v>
      </c>
      <c r="G491" s="370">
        <f t="shared" si="64"/>
        <v>153</v>
      </c>
      <c r="H491" s="370">
        <f t="shared" si="64"/>
        <v>184</v>
      </c>
      <c r="I491" s="298">
        <f t="shared" si="64"/>
        <v>184</v>
      </c>
      <c r="J491" s="371">
        <f t="shared" si="64"/>
        <v>185</v>
      </c>
      <c r="K491" s="298">
        <f t="shared" si="64"/>
        <v>24</v>
      </c>
      <c r="L491" s="298">
        <f t="shared" si="64"/>
        <v>184</v>
      </c>
      <c r="M491" s="298">
        <f t="shared" si="64"/>
        <v>184</v>
      </c>
      <c r="N491" s="372">
        <f t="shared" si="64"/>
        <v>185</v>
      </c>
      <c r="O491" s="373"/>
    </row>
    <row r="492" spans="1:15" s="374" customFormat="1">
      <c r="A492" s="383" t="s">
        <v>639</v>
      </c>
      <c r="B492" s="391">
        <v>185</v>
      </c>
      <c r="C492" s="392">
        <v>184</v>
      </c>
      <c r="D492" s="294">
        <v>153</v>
      </c>
      <c r="E492" s="393"/>
      <c r="F492" s="294"/>
      <c r="G492" s="393">
        <v>153</v>
      </c>
      <c r="H492" s="393">
        <v>184</v>
      </c>
      <c r="I492" s="294">
        <v>184</v>
      </c>
      <c r="J492" s="394">
        <v>185</v>
      </c>
      <c r="K492" s="294">
        <v>24</v>
      </c>
      <c r="L492" s="294">
        <v>184</v>
      </c>
      <c r="M492" s="294">
        <v>184</v>
      </c>
      <c r="N492" s="395">
        <v>185</v>
      </c>
      <c r="O492" s="373"/>
    </row>
    <row r="493" spans="1:15" s="427" customFormat="1">
      <c r="A493" s="419"/>
      <c r="B493" s="420"/>
      <c r="C493" s="421"/>
      <c r="D493" s="422"/>
      <c r="E493" s="423"/>
      <c r="F493" s="422"/>
      <c r="G493" s="423"/>
      <c r="H493" s="423"/>
      <c r="I493" s="422"/>
      <c r="J493" s="424"/>
      <c r="K493" s="422"/>
      <c r="L493" s="422"/>
      <c r="M493" s="422"/>
      <c r="N493" s="425"/>
      <c r="O493" s="426"/>
    </row>
    <row r="494" spans="1:15" s="374" customFormat="1">
      <c r="A494" s="367" t="s">
        <v>640</v>
      </c>
      <c r="B494" s="368">
        <f>SUM(B495:B500)</f>
        <v>301</v>
      </c>
      <c r="C494" s="369">
        <f t="shared" ref="C494:N494" si="65">SUM(C495:C500)</f>
        <v>302</v>
      </c>
      <c r="D494" s="298">
        <f>SUM(D495:D500)</f>
        <v>279</v>
      </c>
      <c r="E494" s="370">
        <f t="shared" si="65"/>
        <v>0</v>
      </c>
      <c r="F494" s="298">
        <f t="shared" si="65"/>
        <v>0</v>
      </c>
      <c r="G494" s="370">
        <f t="shared" si="65"/>
        <v>279</v>
      </c>
      <c r="H494" s="370">
        <f t="shared" si="65"/>
        <v>359</v>
      </c>
      <c r="I494" s="298">
        <f t="shared" si="65"/>
        <v>361</v>
      </c>
      <c r="J494" s="371">
        <f t="shared" si="65"/>
        <v>361</v>
      </c>
      <c r="K494" s="298">
        <f t="shared" si="65"/>
        <v>46</v>
      </c>
      <c r="L494" s="298">
        <f t="shared" si="65"/>
        <v>359</v>
      </c>
      <c r="M494" s="298">
        <f t="shared" si="65"/>
        <v>361</v>
      </c>
      <c r="N494" s="372">
        <f t="shared" si="65"/>
        <v>361</v>
      </c>
      <c r="O494" s="373"/>
    </row>
    <row r="495" spans="1:15" s="374" customFormat="1">
      <c r="A495" s="383" t="s">
        <v>619</v>
      </c>
      <c r="B495" s="391">
        <v>173</v>
      </c>
      <c r="C495" s="392">
        <v>139</v>
      </c>
      <c r="D495" s="294">
        <v>162</v>
      </c>
      <c r="E495" s="393"/>
      <c r="F495" s="294"/>
      <c r="G495" s="393">
        <v>149</v>
      </c>
      <c r="H495" s="393">
        <v>181</v>
      </c>
      <c r="I495" s="294">
        <v>185</v>
      </c>
      <c r="J495" s="394">
        <v>197</v>
      </c>
      <c r="K495" s="294">
        <v>31</v>
      </c>
      <c r="L495" s="294">
        <v>178</v>
      </c>
      <c r="M495" s="294">
        <v>185</v>
      </c>
      <c r="N495" s="395">
        <v>197</v>
      </c>
      <c r="O495" s="373"/>
    </row>
    <row r="496" spans="1:15" s="374" customFormat="1">
      <c r="A496" s="383" t="s">
        <v>641</v>
      </c>
      <c r="B496" s="391">
        <v>31</v>
      </c>
      <c r="C496" s="392">
        <v>31</v>
      </c>
      <c r="D496" s="294">
        <v>39</v>
      </c>
      <c r="E496" s="393"/>
      <c r="F496" s="294"/>
      <c r="G496" s="393">
        <v>37</v>
      </c>
      <c r="H496" s="393">
        <v>48</v>
      </c>
      <c r="I496" s="294">
        <v>50</v>
      </c>
      <c r="J496" s="394">
        <v>47</v>
      </c>
      <c r="K496" s="294">
        <v>8</v>
      </c>
      <c r="L496" s="294">
        <v>48</v>
      </c>
      <c r="M496" s="294">
        <v>50</v>
      </c>
      <c r="N496" s="395">
        <v>47</v>
      </c>
      <c r="O496" s="373"/>
    </row>
    <row r="497" spans="1:15" s="374" customFormat="1">
      <c r="A497" s="383" t="s">
        <v>781</v>
      </c>
      <c r="B497" s="391">
        <v>21</v>
      </c>
      <c r="C497" s="392">
        <v>16</v>
      </c>
      <c r="D497" s="294">
        <v>8</v>
      </c>
      <c r="E497" s="393"/>
      <c r="F497" s="294"/>
      <c r="G497" s="393">
        <v>11</v>
      </c>
      <c r="H497" s="393">
        <v>10</v>
      </c>
      <c r="I497" s="294">
        <v>16</v>
      </c>
      <c r="J497" s="394">
        <v>18</v>
      </c>
      <c r="K497" s="294">
        <v>3</v>
      </c>
      <c r="L497" s="294">
        <v>11</v>
      </c>
      <c r="M497" s="294">
        <v>16</v>
      </c>
      <c r="N497" s="395">
        <v>18</v>
      </c>
      <c r="O497" s="373"/>
    </row>
    <row r="498" spans="1:15" s="374" customFormat="1">
      <c r="A498" s="383" t="s">
        <v>485</v>
      </c>
      <c r="B498" s="391">
        <v>38</v>
      </c>
      <c r="C498" s="392">
        <v>56</v>
      </c>
      <c r="D498" s="294">
        <v>39</v>
      </c>
      <c r="E498" s="393"/>
      <c r="F498" s="294"/>
      <c r="G498" s="393">
        <v>40</v>
      </c>
      <c r="H498" s="393">
        <v>45</v>
      </c>
      <c r="I498" s="294">
        <v>38</v>
      </c>
      <c r="J498" s="394">
        <v>42</v>
      </c>
      <c r="K498" s="294">
        <v>1</v>
      </c>
      <c r="L498" s="294">
        <v>45</v>
      </c>
      <c r="M498" s="294">
        <v>38</v>
      </c>
      <c r="N498" s="395">
        <v>42</v>
      </c>
      <c r="O498" s="373"/>
    </row>
    <row r="499" spans="1:15" s="374" customFormat="1">
      <c r="A499" s="383" t="s">
        <v>643</v>
      </c>
      <c r="B499" s="391">
        <v>11</v>
      </c>
      <c r="C499" s="392">
        <v>26</v>
      </c>
      <c r="D499" s="294">
        <v>11</v>
      </c>
      <c r="E499" s="393"/>
      <c r="F499" s="294"/>
      <c r="G499" s="393">
        <v>12</v>
      </c>
      <c r="H499" s="393">
        <v>32</v>
      </c>
      <c r="I499" s="294">
        <v>23</v>
      </c>
      <c r="J499" s="394">
        <v>19</v>
      </c>
      <c r="K499" s="294">
        <v>0</v>
      </c>
      <c r="L499" s="294">
        <v>32</v>
      </c>
      <c r="M499" s="294">
        <v>23</v>
      </c>
      <c r="N499" s="395">
        <v>19</v>
      </c>
      <c r="O499" s="373"/>
    </row>
    <row r="500" spans="1:15" s="374" customFormat="1">
      <c r="A500" s="428" t="s">
        <v>517</v>
      </c>
      <c r="B500" s="448">
        <v>27</v>
      </c>
      <c r="C500" s="449">
        <v>34</v>
      </c>
      <c r="D500" s="450">
        <v>20</v>
      </c>
      <c r="E500" s="451"/>
      <c r="F500" s="450"/>
      <c r="G500" s="451">
        <v>30</v>
      </c>
      <c r="H500" s="451">
        <v>43</v>
      </c>
      <c r="I500" s="450">
        <v>49</v>
      </c>
      <c r="J500" s="452">
        <v>38</v>
      </c>
      <c r="K500" s="450">
        <v>3</v>
      </c>
      <c r="L500" s="450">
        <v>45</v>
      </c>
      <c r="M500" s="450">
        <v>49</v>
      </c>
      <c r="N500" s="453">
        <v>38</v>
      </c>
      <c r="O500" s="373"/>
    </row>
    <row r="501" spans="1:15" s="336" customFormat="1">
      <c r="E501" s="435"/>
      <c r="F501" s="335"/>
      <c r="G501" s="435"/>
      <c r="H501" s="435"/>
      <c r="I501" s="335"/>
      <c r="J501" s="382"/>
      <c r="K501" s="435"/>
      <c r="L501" s="335"/>
      <c r="M501" s="335"/>
      <c r="N501" s="382"/>
      <c r="O501" s="382"/>
    </row>
    <row r="502" spans="1:15" s="439" customFormat="1">
      <c r="A502" s="436" t="s">
        <v>782</v>
      </c>
      <c r="B502" s="437"/>
      <c r="C502" s="437"/>
      <c r="D502" s="437"/>
      <c r="E502" s="438"/>
      <c r="G502" s="440"/>
      <c r="H502" s="440"/>
      <c r="I502" s="441"/>
      <c r="J502" s="442"/>
      <c r="K502" s="440"/>
      <c r="L502" s="441"/>
      <c r="M502" s="441"/>
      <c r="N502" s="442"/>
    </row>
    <row r="503" spans="1:15" s="439" customFormat="1">
      <c r="A503" s="436" t="s">
        <v>783</v>
      </c>
      <c r="B503" s="437"/>
      <c r="C503" s="437"/>
      <c r="D503" s="437"/>
      <c r="E503" s="438"/>
      <c r="G503" s="440"/>
      <c r="H503" s="440"/>
      <c r="I503" s="441"/>
      <c r="J503" s="442"/>
      <c r="K503" s="440"/>
      <c r="L503" s="441"/>
      <c r="M503" s="441"/>
      <c r="N503" s="442"/>
    </row>
    <row r="504" spans="1:15" s="439" customFormat="1">
      <c r="A504" s="436" t="s">
        <v>784</v>
      </c>
      <c r="B504" s="437"/>
      <c r="C504" s="437"/>
      <c r="D504" s="437"/>
      <c r="E504" s="438"/>
      <c r="F504" s="436"/>
      <c r="G504" s="440"/>
      <c r="H504" s="440"/>
      <c r="I504" s="441"/>
      <c r="J504" s="442"/>
      <c r="K504" s="440"/>
      <c r="L504" s="441"/>
      <c r="M504" s="441"/>
      <c r="N504" s="442"/>
    </row>
    <row r="505" spans="1:15" s="439" customFormat="1">
      <c r="A505" s="436"/>
      <c r="B505" s="437"/>
      <c r="C505" s="437"/>
      <c r="D505" s="437"/>
      <c r="E505" s="438"/>
      <c r="F505" s="436"/>
      <c r="G505" s="440"/>
      <c r="H505" s="440"/>
      <c r="I505" s="441"/>
      <c r="J505" s="442"/>
      <c r="K505" s="440"/>
      <c r="L505" s="441"/>
      <c r="M505" s="441"/>
      <c r="N505" s="442"/>
    </row>
    <row r="506" spans="1:15">
      <c r="A506" s="443" t="s">
        <v>429</v>
      </c>
      <c r="B506" s="437"/>
      <c r="C506" s="437"/>
      <c r="D506" s="437"/>
      <c r="G506" s="444"/>
      <c r="H506" s="444"/>
      <c r="I506" s="441"/>
      <c r="J506" s="445"/>
      <c r="K506" s="444"/>
      <c r="L506" s="441"/>
      <c r="M506" s="441"/>
      <c r="N506" s="445"/>
    </row>
    <row r="507" spans="1:15">
      <c r="A507" s="436" t="s">
        <v>788</v>
      </c>
      <c r="B507" s="441"/>
      <c r="C507" s="441"/>
      <c r="D507" s="441"/>
      <c r="E507" s="441"/>
      <c r="F507" s="441"/>
      <c r="H507" s="444"/>
      <c r="I507" s="441"/>
      <c r="J507" s="445"/>
      <c r="L507" s="439"/>
      <c r="M507" s="439"/>
    </row>
    <row r="508" spans="1:15">
      <c r="A508" s="436" t="s">
        <v>789</v>
      </c>
      <c r="E508" s="444"/>
      <c r="F508" s="441"/>
      <c r="H508" s="444"/>
      <c r="I508" s="441"/>
      <c r="J508" s="445"/>
    </row>
    <row r="509" spans="1:15">
      <c r="A509" s="436" t="s">
        <v>790</v>
      </c>
    </row>
  </sheetData>
  <mergeCells count="27">
    <mergeCell ref="A1:N1"/>
    <mergeCell ref="A2:N2"/>
    <mergeCell ref="E4:F4"/>
    <mergeCell ref="G4:G5"/>
    <mergeCell ref="H4:J5"/>
    <mergeCell ref="K4:N4"/>
    <mergeCell ref="E5:F5"/>
    <mergeCell ref="K5:N5"/>
    <mergeCell ref="P5:V6"/>
    <mergeCell ref="E6:F6"/>
    <mergeCell ref="H6:J7"/>
    <mergeCell ref="K6:N6"/>
    <mergeCell ref="E7:F7"/>
    <mergeCell ref="K7:N7"/>
    <mergeCell ref="A257:N257"/>
    <mergeCell ref="A258:N258"/>
    <mergeCell ref="E260:F260"/>
    <mergeCell ref="G260:G261"/>
    <mergeCell ref="H260:J261"/>
    <mergeCell ref="K260:N260"/>
    <mergeCell ref="E261:F261"/>
    <mergeCell ref="K261:N261"/>
    <mergeCell ref="E262:F262"/>
    <mergeCell ref="H262:J263"/>
    <mergeCell ref="K262:N262"/>
    <mergeCell ref="E263:F263"/>
    <mergeCell ref="K263:N26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U29"/>
  <sheetViews>
    <sheetView workbookViewId="0">
      <selection activeCell="T9" sqref="T9"/>
    </sheetView>
  </sheetViews>
  <sheetFormatPr defaultColWidth="9.140625" defaultRowHeight="18" customHeight="1"/>
  <cols>
    <col min="1" max="1" width="11.85546875" style="212" customWidth="1"/>
    <col min="2" max="6" width="10" style="212" hidden="1" customWidth="1"/>
    <col min="7" max="7" width="12.28515625" style="212" hidden="1" customWidth="1"/>
    <col min="8" max="20" width="12.28515625" style="212" customWidth="1"/>
    <col min="21" max="21" width="13" style="212" customWidth="1"/>
    <col min="22" max="16384" width="9.140625" style="212"/>
  </cols>
  <sheetData>
    <row r="1" spans="1:21" ht="18.75">
      <c r="A1" s="883" t="s">
        <v>1012</v>
      </c>
      <c r="B1" s="883"/>
      <c r="C1" s="883"/>
      <c r="D1" s="883"/>
      <c r="E1" s="883"/>
      <c r="F1" s="883"/>
      <c r="G1" s="883"/>
      <c r="H1" s="883"/>
      <c r="I1" s="883"/>
      <c r="J1" s="883"/>
      <c r="K1" s="883"/>
      <c r="L1" s="883"/>
      <c r="M1" s="883"/>
      <c r="N1" s="883"/>
      <c r="O1" s="883"/>
      <c r="P1" s="883"/>
      <c r="Q1" s="883"/>
      <c r="R1" s="883"/>
      <c r="S1" s="883"/>
      <c r="T1" s="883"/>
      <c r="U1" s="883"/>
    </row>
    <row r="2" spans="1:21" ht="15">
      <c r="A2" s="884" t="s">
        <v>1011</v>
      </c>
      <c r="B2" s="884"/>
      <c r="C2" s="884"/>
      <c r="D2" s="884"/>
      <c r="E2" s="884"/>
      <c r="F2" s="884"/>
      <c r="G2" s="884"/>
      <c r="H2" s="884"/>
      <c r="I2" s="884"/>
      <c r="J2" s="884"/>
      <c r="K2" s="884"/>
      <c r="L2" s="884"/>
      <c r="M2" s="884"/>
      <c r="N2" s="884"/>
      <c r="O2" s="884"/>
      <c r="P2" s="884"/>
      <c r="Q2" s="884"/>
      <c r="R2" s="884"/>
      <c r="S2" s="884"/>
      <c r="T2" s="884"/>
      <c r="U2" s="884"/>
    </row>
    <row r="3" spans="1:21" ht="15">
      <c r="A3" s="885" t="s">
        <v>367</v>
      </c>
      <c r="B3" s="889" t="s">
        <v>794</v>
      </c>
      <c r="C3" s="889"/>
      <c r="D3" s="889"/>
      <c r="E3" s="889"/>
      <c r="F3" s="889"/>
      <c r="G3" s="889"/>
      <c r="H3" s="889"/>
      <c r="I3" s="889"/>
      <c r="J3" s="889"/>
      <c r="K3" s="889"/>
      <c r="L3" s="889"/>
      <c r="M3" s="889"/>
      <c r="N3" s="889"/>
      <c r="O3" s="889"/>
      <c r="P3" s="889"/>
      <c r="Q3" s="889"/>
      <c r="R3" s="889"/>
      <c r="S3" s="889"/>
      <c r="T3" s="889"/>
      <c r="U3" s="887" t="s">
        <v>795</v>
      </c>
    </row>
    <row r="4" spans="1:21" ht="15">
      <c r="A4" s="886"/>
      <c r="B4" s="454">
        <v>2004</v>
      </c>
      <c r="C4" s="454">
        <v>2005</v>
      </c>
      <c r="D4" s="454">
        <v>2006</v>
      </c>
      <c r="E4" s="454">
        <v>2007</v>
      </c>
      <c r="F4" s="454">
        <v>2008</v>
      </c>
      <c r="G4" s="454">
        <v>2009</v>
      </c>
      <c r="H4" s="454">
        <v>2010</v>
      </c>
      <c r="I4" s="455">
        <v>2011</v>
      </c>
      <c r="J4" s="454">
        <v>2012</v>
      </c>
      <c r="K4" s="455">
        <v>2013</v>
      </c>
      <c r="L4" s="455">
        <v>2014</v>
      </c>
      <c r="M4" s="455">
        <v>2015</v>
      </c>
      <c r="N4" s="455">
        <v>2016</v>
      </c>
      <c r="O4" s="455">
        <v>2017</v>
      </c>
      <c r="P4" s="455">
        <v>2018</v>
      </c>
      <c r="Q4" s="455">
        <v>2019</v>
      </c>
      <c r="R4" s="455">
        <v>2020</v>
      </c>
      <c r="S4" s="455">
        <v>2021</v>
      </c>
      <c r="T4" s="455">
        <v>2022</v>
      </c>
      <c r="U4" s="888"/>
    </row>
    <row r="5" spans="1:21" ht="15">
      <c r="A5" s="456" t="s">
        <v>4</v>
      </c>
      <c r="B5" s="457">
        <v>22.4</v>
      </c>
      <c r="C5" s="457">
        <v>22</v>
      </c>
      <c r="D5" s="457">
        <v>23.7</v>
      </c>
      <c r="E5" s="457">
        <v>22.5</v>
      </c>
      <c r="F5" s="457">
        <v>22.3</v>
      </c>
      <c r="G5" s="457">
        <v>15.1</v>
      </c>
      <c r="H5" s="457">
        <v>18.7</v>
      </c>
      <c r="I5" s="457">
        <v>21.4</v>
      </c>
      <c r="J5" s="457">
        <v>23.6</v>
      </c>
      <c r="K5" s="457">
        <v>23.2</v>
      </c>
      <c r="L5" s="457">
        <v>22</v>
      </c>
      <c r="M5" s="457">
        <v>20.399999999999999</v>
      </c>
      <c r="N5" s="457">
        <v>21.7</v>
      </c>
      <c r="O5" s="457">
        <v>22.8</v>
      </c>
      <c r="P5" s="1134">
        <v>22.96</v>
      </c>
      <c r="Q5" s="1134">
        <v>11.86</v>
      </c>
      <c r="R5" s="1134">
        <v>24.41</v>
      </c>
      <c r="S5" s="1134">
        <v>17.91</v>
      </c>
      <c r="T5" s="1134">
        <v>20.18</v>
      </c>
      <c r="U5" s="682" t="s">
        <v>383</v>
      </c>
    </row>
    <row r="6" spans="1:21" ht="15">
      <c r="A6" s="456" t="s">
        <v>5</v>
      </c>
      <c r="B6" s="457">
        <v>21.7</v>
      </c>
      <c r="C6" s="457">
        <v>22.4</v>
      </c>
      <c r="D6" s="457">
        <v>27.5</v>
      </c>
      <c r="E6" s="457">
        <v>25</v>
      </c>
      <c r="F6" s="457">
        <v>25.5</v>
      </c>
      <c r="G6" s="457">
        <v>7.9</v>
      </c>
      <c r="H6" s="457">
        <v>12.9</v>
      </c>
      <c r="I6" s="457">
        <v>10.7</v>
      </c>
      <c r="J6" s="457">
        <v>15.9</v>
      </c>
      <c r="K6" s="457">
        <v>8.3000000000000007</v>
      </c>
      <c r="L6" s="457">
        <v>8.9</v>
      </c>
      <c r="M6" s="457">
        <v>7.9</v>
      </c>
      <c r="N6" s="457">
        <v>8.6</v>
      </c>
      <c r="O6" s="457">
        <v>11.3</v>
      </c>
      <c r="P6" s="1134">
        <v>11.96</v>
      </c>
      <c r="Q6" s="1134">
        <v>3.8</v>
      </c>
      <c r="R6" s="1134">
        <v>16.29</v>
      </c>
      <c r="S6" s="1134">
        <v>10.31</v>
      </c>
      <c r="T6" s="1134">
        <v>11.3</v>
      </c>
      <c r="U6" s="682" t="s">
        <v>2</v>
      </c>
    </row>
    <row r="7" spans="1:21" ht="15">
      <c r="A7" s="458" t="s">
        <v>796</v>
      </c>
      <c r="B7" s="459">
        <v>16.600000000000001</v>
      </c>
      <c r="C7" s="459">
        <v>16.7</v>
      </c>
      <c r="D7" s="459">
        <v>14.8</v>
      </c>
      <c r="E7" s="459">
        <v>16.100000000000001</v>
      </c>
      <c r="F7" s="459">
        <v>14.7</v>
      </c>
      <c r="G7" s="459">
        <v>14.3</v>
      </c>
      <c r="H7" s="459">
        <v>38.299999999999997</v>
      </c>
      <c r="I7" s="460">
        <v>21.2</v>
      </c>
      <c r="J7" s="459">
        <v>29.46</v>
      </c>
      <c r="K7" s="460">
        <v>12.6</v>
      </c>
      <c r="L7" s="460">
        <v>10.7</v>
      </c>
      <c r="M7" s="460">
        <v>10.664206642066421</v>
      </c>
      <c r="N7" s="460">
        <v>6.2</v>
      </c>
      <c r="O7" s="460">
        <v>8.3000000000000007</v>
      </c>
      <c r="P7" s="1135">
        <v>6.31</v>
      </c>
      <c r="Q7" s="1135">
        <v>5.8174702010318446</v>
      </c>
      <c r="R7" s="1135">
        <v>5.2</v>
      </c>
      <c r="S7" s="1135">
        <v>4.63</v>
      </c>
      <c r="T7" s="1135">
        <v>4.8</v>
      </c>
      <c r="U7" s="683" t="s">
        <v>385</v>
      </c>
    </row>
    <row r="8" spans="1:21" ht="15">
      <c r="A8" s="458" t="s">
        <v>797</v>
      </c>
      <c r="B8" s="459">
        <v>22.1</v>
      </c>
      <c r="C8" s="459">
        <v>22.7</v>
      </c>
      <c r="D8" s="459">
        <v>23.4</v>
      </c>
      <c r="E8" s="459">
        <v>22.5</v>
      </c>
      <c r="F8" s="459">
        <v>19.8</v>
      </c>
      <c r="G8" s="459">
        <v>40.799999999999997</v>
      </c>
      <c r="H8" s="459">
        <v>21.9</v>
      </c>
      <c r="I8" s="460">
        <v>34.700000000000003</v>
      </c>
      <c r="J8" s="459">
        <v>31.46</v>
      </c>
      <c r="K8" s="460">
        <v>15.6</v>
      </c>
      <c r="L8" s="460">
        <v>14.7</v>
      </c>
      <c r="M8" s="460">
        <v>14.679787062429424</v>
      </c>
      <c r="N8" s="460">
        <v>15.7</v>
      </c>
      <c r="O8" s="460">
        <v>15.3</v>
      </c>
      <c r="P8" s="1135">
        <v>23.3</v>
      </c>
      <c r="Q8" s="1135">
        <v>14.16439673129306</v>
      </c>
      <c r="R8" s="1135">
        <v>17.7</v>
      </c>
      <c r="S8" s="1135">
        <v>16.62</v>
      </c>
      <c r="T8" s="1135">
        <v>22</v>
      </c>
      <c r="U8" s="683" t="s">
        <v>387</v>
      </c>
    </row>
    <row r="9" spans="1:21" ht="15">
      <c r="A9" s="458" t="s">
        <v>798</v>
      </c>
      <c r="B9" s="459">
        <v>21.5</v>
      </c>
      <c r="C9" s="459">
        <v>20.100000000000001</v>
      </c>
      <c r="D9" s="459">
        <v>20</v>
      </c>
      <c r="E9" s="459">
        <v>19.600000000000001</v>
      </c>
      <c r="F9" s="459">
        <v>18.5</v>
      </c>
      <c r="G9" s="459">
        <v>27.5</v>
      </c>
      <c r="H9" s="459">
        <v>26</v>
      </c>
      <c r="I9" s="460">
        <v>52.1</v>
      </c>
      <c r="J9" s="459">
        <v>22.7</v>
      </c>
      <c r="K9" s="460">
        <v>19.8</v>
      </c>
      <c r="L9" s="460">
        <v>15.4</v>
      </c>
      <c r="M9" s="460">
        <v>15.429864253393665</v>
      </c>
      <c r="N9" s="460">
        <v>12.6</v>
      </c>
      <c r="O9" s="460">
        <v>11.6</v>
      </c>
      <c r="P9" s="1135">
        <v>10.77</v>
      </c>
      <c r="Q9" s="1135">
        <v>10.018668326073429</v>
      </c>
      <c r="R9" s="1135">
        <v>9.5</v>
      </c>
      <c r="S9" s="1135">
        <v>9.1300000000000008</v>
      </c>
      <c r="T9" s="1135">
        <v>0.1</v>
      </c>
      <c r="U9" s="683" t="s">
        <v>58</v>
      </c>
    </row>
    <row r="10" spans="1:21" ht="15">
      <c r="A10" s="458" t="s">
        <v>799</v>
      </c>
      <c r="B10" s="459">
        <v>23.2</v>
      </c>
      <c r="C10" s="459">
        <v>23.8</v>
      </c>
      <c r="D10" s="459">
        <v>20.9</v>
      </c>
      <c r="E10" s="459">
        <v>20.100000000000001</v>
      </c>
      <c r="F10" s="459">
        <v>17.7</v>
      </c>
      <c r="G10" s="459">
        <v>16.100000000000001</v>
      </c>
      <c r="H10" s="459">
        <v>32.4</v>
      </c>
      <c r="I10" s="460">
        <v>42.9</v>
      </c>
      <c r="J10" s="459">
        <v>27.23</v>
      </c>
      <c r="K10" s="460">
        <v>14</v>
      </c>
      <c r="L10" s="460">
        <v>8.9</v>
      </c>
      <c r="M10" s="460">
        <v>8.9049586776859506</v>
      </c>
      <c r="N10" s="460">
        <v>11.3</v>
      </c>
      <c r="O10" s="460">
        <v>15.5</v>
      </c>
      <c r="P10" s="1135">
        <v>10.91</v>
      </c>
      <c r="Q10" s="1135">
        <v>9.4963169420664943</v>
      </c>
      <c r="R10" s="1135">
        <v>7</v>
      </c>
      <c r="S10" s="1135">
        <v>6.63</v>
      </c>
      <c r="T10" s="1135">
        <v>10.9</v>
      </c>
      <c r="U10" s="683" t="s">
        <v>390</v>
      </c>
    </row>
    <row r="11" spans="1:21" ht="15">
      <c r="A11" s="458" t="s">
        <v>800</v>
      </c>
      <c r="B11" s="459">
        <v>27.1</v>
      </c>
      <c r="C11" s="459">
        <v>18.5</v>
      </c>
      <c r="D11" s="459">
        <v>20.6</v>
      </c>
      <c r="E11" s="459">
        <v>21</v>
      </c>
      <c r="F11" s="459">
        <v>22.2</v>
      </c>
      <c r="G11" s="459">
        <v>18.3</v>
      </c>
      <c r="H11" s="459">
        <v>19.7</v>
      </c>
      <c r="I11" s="460">
        <v>38.200000000000003</v>
      </c>
      <c r="J11" s="459">
        <v>30.9</v>
      </c>
      <c r="K11" s="460">
        <v>17.8</v>
      </c>
      <c r="L11" s="460">
        <v>17.7</v>
      </c>
      <c r="M11" s="460">
        <v>17.722132471728592</v>
      </c>
      <c r="N11" s="460">
        <v>10.5</v>
      </c>
      <c r="O11" s="460">
        <v>15.1</v>
      </c>
      <c r="P11" s="1135">
        <v>17.059999999999999</v>
      </c>
      <c r="Q11" s="1135">
        <v>14.285714285714285</v>
      </c>
      <c r="R11" s="1135">
        <v>14</v>
      </c>
      <c r="S11" s="1135">
        <v>13.51</v>
      </c>
      <c r="T11" s="1135">
        <v>14.4</v>
      </c>
      <c r="U11" s="683" t="s">
        <v>392</v>
      </c>
    </row>
    <row r="12" spans="1:21" ht="15">
      <c r="A12" s="458" t="s">
        <v>41</v>
      </c>
      <c r="B12" s="459">
        <v>29.2</v>
      </c>
      <c r="C12" s="459">
        <v>32.4</v>
      </c>
      <c r="D12" s="459">
        <v>32</v>
      </c>
      <c r="E12" s="459">
        <v>9.3000000000000007</v>
      </c>
      <c r="F12" s="459">
        <v>22.7</v>
      </c>
      <c r="G12" s="459">
        <v>20.8</v>
      </c>
      <c r="H12" s="459">
        <v>20.100000000000001</v>
      </c>
      <c r="I12" s="460">
        <v>25.3</v>
      </c>
      <c r="J12" s="459">
        <v>35.64</v>
      </c>
      <c r="K12" s="460">
        <v>16.7</v>
      </c>
      <c r="L12" s="460">
        <v>13.5</v>
      </c>
      <c r="M12" s="460">
        <v>13.489827856025038</v>
      </c>
      <c r="N12" s="460">
        <v>8.1999999999999993</v>
      </c>
      <c r="O12" s="460">
        <v>10.1</v>
      </c>
      <c r="P12" s="1135">
        <v>9.23</v>
      </c>
      <c r="Q12" s="1135">
        <v>5.7370915440259411</v>
      </c>
      <c r="R12" s="1135">
        <v>7.6</v>
      </c>
      <c r="S12" s="1135">
        <v>8.31</v>
      </c>
      <c r="T12" s="1135">
        <v>7.5</v>
      </c>
      <c r="U12" s="683" t="s">
        <v>394</v>
      </c>
    </row>
    <row r="13" spans="1:21" ht="15">
      <c r="A13" s="458" t="s">
        <v>346</v>
      </c>
      <c r="B13" s="459">
        <v>22.2</v>
      </c>
      <c r="C13" s="459">
        <v>22.2</v>
      </c>
      <c r="D13" s="459">
        <v>26</v>
      </c>
      <c r="E13" s="459">
        <v>2.2000000000000002</v>
      </c>
      <c r="F13" s="459">
        <v>26.2</v>
      </c>
      <c r="G13" s="459">
        <v>38.5</v>
      </c>
      <c r="H13" s="459">
        <v>37.200000000000003</v>
      </c>
      <c r="I13" s="460">
        <v>28.8</v>
      </c>
      <c r="J13" s="459">
        <v>24.04</v>
      </c>
      <c r="K13" s="460">
        <v>15.4</v>
      </c>
      <c r="L13" s="460">
        <v>13.9</v>
      </c>
      <c r="M13" s="460">
        <v>13.8763197586727</v>
      </c>
      <c r="N13" s="460">
        <v>9.3000000000000007</v>
      </c>
      <c r="O13" s="460">
        <v>10.6</v>
      </c>
      <c r="P13" s="1135">
        <v>10.41</v>
      </c>
      <c r="Q13" s="1135">
        <v>12.83272625385262</v>
      </c>
      <c r="R13" s="1135">
        <v>0</v>
      </c>
      <c r="S13" s="1135">
        <v>5.88</v>
      </c>
      <c r="T13" s="1135">
        <v>7</v>
      </c>
      <c r="U13" s="683" t="s">
        <v>54</v>
      </c>
    </row>
    <row r="14" spans="1:21" ht="15">
      <c r="A14" s="458" t="s">
        <v>43</v>
      </c>
      <c r="B14" s="459">
        <v>30</v>
      </c>
      <c r="C14" s="459">
        <v>28.3</v>
      </c>
      <c r="D14" s="459">
        <v>23.3</v>
      </c>
      <c r="E14" s="459">
        <v>19.100000000000001</v>
      </c>
      <c r="F14" s="459">
        <v>20.7</v>
      </c>
      <c r="G14" s="459">
        <v>2.6</v>
      </c>
      <c r="H14" s="459">
        <v>14.1</v>
      </c>
      <c r="I14" s="460">
        <v>43.6</v>
      </c>
      <c r="J14" s="459">
        <v>42.89</v>
      </c>
      <c r="K14" s="460">
        <v>23.2</v>
      </c>
      <c r="L14" s="460">
        <v>24.5</v>
      </c>
      <c r="M14" s="460">
        <v>24.533856722276742</v>
      </c>
      <c r="N14" s="460">
        <v>6.9</v>
      </c>
      <c r="O14" s="460">
        <v>21</v>
      </c>
      <c r="P14" s="1135">
        <v>17.86</v>
      </c>
      <c r="Q14" s="1135">
        <v>11.108737449262978</v>
      </c>
      <c r="R14" s="1135">
        <v>2.2000000000000002</v>
      </c>
      <c r="S14" s="1135">
        <v>4.4000000000000004</v>
      </c>
      <c r="T14" s="1135">
        <v>4</v>
      </c>
      <c r="U14" s="683" t="s">
        <v>397</v>
      </c>
    </row>
    <row r="15" spans="1:21" ht="15">
      <c r="A15" s="458" t="s">
        <v>801</v>
      </c>
      <c r="B15" s="459">
        <v>26.6</v>
      </c>
      <c r="C15" s="459">
        <v>24</v>
      </c>
      <c r="D15" s="459">
        <v>21.6</v>
      </c>
      <c r="E15" s="459">
        <v>17.100000000000001</v>
      </c>
      <c r="F15" s="459">
        <v>12.5</v>
      </c>
      <c r="G15" s="459">
        <v>29.1</v>
      </c>
      <c r="H15" s="459">
        <v>21.4</v>
      </c>
      <c r="I15" s="460">
        <v>38.1</v>
      </c>
      <c r="J15" s="459">
        <v>31.24</v>
      </c>
      <c r="K15" s="460">
        <v>22.5</v>
      </c>
      <c r="L15" s="460">
        <v>11.7</v>
      </c>
      <c r="M15" s="460">
        <v>11.726078799249532</v>
      </c>
      <c r="N15" s="460">
        <v>7.7</v>
      </c>
      <c r="O15" s="460">
        <v>12</v>
      </c>
      <c r="P15" s="1135">
        <v>7.83</v>
      </c>
      <c r="Q15" s="1135">
        <v>12.173128944995492</v>
      </c>
      <c r="R15" s="1135">
        <v>9.6999999999999993</v>
      </c>
      <c r="S15" s="1135">
        <v>6.49</v>
      </c>
      <c r="T15" s="1135">
        <v>10.6</v>
      </c>
      <c r="U15" s="683" t="s">
        <v>399</v>
      </c>
    </row>
    <row r="16" spans="1:21" ht="15">
      <c r="A16" s="458" t="s">
        <v>802</v>
      </c>
      <c r="B16" s="459">
        <v>24.8</v>
      </c>
      <c r="C16" s="459">
        <v>24.2</v>
      </c>
      <c r="D16" s="459">
        <v>27.7</v>
      </c>
      <c r="E16" s="459">
        <v>33.299999999999997</v>
      </c>
      <c r="F16" s="459">
        <v>20.9</v>
      </c>
      <c r="G16" s="459">
        <v>26.2</v>
      </c>
      <c r="H16" s="459">
        <v>18.7</v>
      </c>
      <c r="I16" s="460">
        <v>25</v>
      </c>
      <c r="J16" s="459">
        <v>27.02</v>
      </c>
      <c r="K16" s="460">
        <v>13.1</v>
      </c>
      <c r="L16" s="460">
        <v>12.3</v>
      </c>
      <c r="M16" s="460">
        <v>12.309292649098474</v>
      </c>
      <c r="N16" s="460">
        <v>4.5999999999999996</v>
      </c>
      <c r="O16" s="460">
        <v>9.5</v>
      </c>
      <c r="P16" s="1135">
        <v>7.83</v>
      </c>
      <c r="Q16" s="1135">
        <v>5.6134259259259256</v>
      </c>
      <c r="R16" s="1135">
        <v>4.5999999999999996</v>
      </c>
      <c r="S16" s="1135">
        <v>3.13</v>
      </c>
      <c r="T16" s="1135">
        <v>0.3</v>
      </c>
      <c r="U16" s="683" t="s">
        <v>401</v>
      </c>
    </row>
    <row r="17" spans="1:21" ht="15">
      <c r="A17" s="458" t="s">
        <v>46</v>
      </c>
      <c r="B17" s="459">
        <v>32.200000000000003</v>
      </c>
      <c r="C17" s="459">
        <v>25.6</v>
      </c>
      <c r="D17" s="459">
        <v>26</v>
      </c>
      <c r="E17" s="459">
        <v>17.2</v>
      </c>
      <c r="F17" s="459">
        <v>17.7</v>
      </c>
      <c r="G17" s="459">
        <v>23.5</v>
      </c>
      <c r="H17" s="459">
        <v>26</v>
      </c>
      <c r="I17" s="460">
        <v>31.6</v>
      </c>
      <c r="J17" s="459">
        <v>33.83</v>
      </c>
      <c r="K17" s="460">
        <v>17.7</v>
      </c>
      <c r="L17" s="460">
        <v>18.8</v>
      </c>
      <c r="M17" s="460">
        <v>18.796992481203006</v>
      </c>
      <c r="N17" s="460">
        <v>12.2</v>
      </c>
      <c r="O17" s="460">
        <v>12.2</v>
      </c>
      <c r="P17" s="1135">
        <v>7.66</v>
      </c>
      <c r="Q17" s="1135">
        <v>13.909942041908158</v>
      </c>
      <c r="R17" s="1135">
        <v>19.2</v>
      </c>
      <c r="S17" s="1135">
        <v>2.27</v>
      </c>
      <c r="T17" s="1135">
        <v>0</v>
      </c>
      <c r="U17" s="683" t="s">
        <v>403</v>
      </c>
    </row>
    <row r="18" spans="1:21" ht="15">
      <c r="A18" s="458" t="s">
        <v>48</v>
      </c>
      <c r="B18" s="459">
        <v>42.6</v>
      </c>
      <c r="C18" s="459">
        <v>37.9</v>
      </c>
      <c r="D18" s="459">
        <v>38.6</v>
      </c>
      <c r="E18" s="459">
        <v>33</v>
      </c>
      <c r="F18" s="459">
        <v>38.5</v>
      </c>
      <c r="G18" s="459">
        <v>21.5</v>
      </c>
      <c r="H18" s="459">
        <v>35.700000000000003</v>
      </c>
      <c r="I18" s="460">
        <v>17.100000000000001</v>
      </c>
      <c r="J18" s="459">
        <v>24.88</v>
      </c>
      <c r="K18" s="460">
        <v>21</v>
      </c>
      <c r="L18" s="460">
        <v>17.5</v>
      </c>
      <c r="M18" s="460">
        <v>17.537860283341473</v>
      </c>
      <c r="N18" s="460">
        <v>11.4</v>
      </c>
      <c r="O18" s="460">
        <v>22.7</v>
      </c>
      <c r="P18" s="1135">
        <v>8.83</v>
      </c>
      <c r="Q18" s="1135">
        <v>9.3124772644598028</v>
      </c>
      <c r="R18" s="1135">
        <v>7.4</v>
      </c>
      <c r="S18" s="1135">
        <v>7.02</v>
      </c>
      <c r="T18" s="1135">
        <v>6.3</v>
      </c>
      <c r="U18" s="683" t="s">
        <v>405</v>
      </c>
    </row>
    <row r="19" spans="1:21" ht="15">
      <c r="A19" s="458" t="s">
        <v>50</v>
      </c>
      <c r="B19" s="459">
        <v>17.399999999999999</v>
      </c>
      <c r="C19" s="459">
        <v>17.5</v>
      </c>
      <c r="D19" s="459">
        <v>17.5</v>
      </c>
      <c r="E19" s="459">
        <v>12.5</v>
      </c>
      <c r="F19" s="459">
        <v>15</v>
      </c>
      <c r="G19" s="459">
        <v>25.3</v>
      </c>
      <c r="H19" s="459">
        <v>15.1</v>
      </c>
      <c r="I19" s="460">
        <v>25.9</v>
      </c>
      <c r="J19" s="459">
        <v>27.91</v>
      </c>
      <c r="K19" s="460">
        <v>32.4</v>
      </c>
      <c r="L19" s="460">
        <v>10.6</v>
      </c>
      <c r="M19" s="460">
        <v>10.558624923265807</v>
      </c>
      <c r="N19" s="460">
        <v>11.3</v>
      </c>
      <c r="O19" s="460">
        <v>12.5</v>
      </c>
      <c r="P19" s="1135">
        <v>12.7</v>
      </c>
      <c r="Q19" s="1135">
        <v>7.7375565610859729</v>
      </c>
      <c r="R19" s="1135">
        <v>4.4000000000000004</v>
      </c>
      <c r="S19" s="1135">
        <v>4.57</v>
      </c>
      <c r="T19" s="1135">
        <v>0</v>
      </c>
      <c r="U19" s="683" t="s">
        <v>407</v>
      </c>
    </row>
    <row r="20" spans="1:21" ht="15">
      <c r="A20" s="458" t="s">
        <v>348</v>
      </c>
      <c r="B20" s="459">
        <v>22.1</v>
      </c>
      <c r="C20" s="459">
        <v>23.6</v>
      </c>
      <c r="D20" s="459">
        <v>19.3</v>
      </c>
      <c r="E20" s="459">
        <v>20.9</v>
      </c>
      <c r="F20" s="459">
        <v>14.8</v>
      </c>
      <c r="G20" s="459">
        <v>28.8</v>
      </c>
      <c r="H20" s="459">
        <v>26.9</v>
      </c>
      <c r="I20" s="460">
        <v>18.600000000000001</v>
      </c>
      <c r="J20" s="459">
        <v>32.25</v>
      </c>
      <c r="K20" s="460">
        <v>9.1</v>
      </c>
      <c r="L20" s="460">
        <v>7.7</v>
      </c>
      <c r="M20" s="460">
        <v>7.7342419080068145</v>
      </c>
      <c r="N20" s="460">
        <v>5.2</v>
      </c>
      <c r="O20" s="460">
        <v>8.3000000000000007</v>
      </c>
      <c r="P20" s="1135">
        <v>14.86</v>
      </c>
      <c r="Q20" s="1135">
        <v>10.285220397579948</v>
      </c>
      <c r="R20" s="1135">
        <v>5.6</v>
      </c>
      <c r="S20" s="1135">
        <v>7</v>
      </c>
      <c r="T20" s="1135">
        <v>0.2</v>
      </c>
      <c r="U20" s="683" t="s">
        <v>49</v>
      </c>
    </row>
    <row r="21" spans="1:21" ht="15">
      <c r="A21" s="458" t="s">
        <v>349</v>
      </c>
      <c r="B21" s="459">
        <v>18.600000000000001</v>
      </c>
      <c r="C21" s="459">
        <v>14.4</v>
      </c>
      <c r="D21" s="459">
        <v>13.8</v>
      </c>
      <c r="E21" s="459">
        <v>12.6</v>
      </c>
      <c r="F21" s="459">
        <v>14.8</v>
      </c>
      <c r="G21" s="459">
        <v>12</v>
      </c>
      <c r="H21" s="459">
        <v>18.100000000000001</v>
      </c>
      <c r="I21" s="460">
        <v>26.8</v>
      </c>
      <c r="J21" s="459">
        <v>22.62</v>
      </c>
      <c r="K21" s="460">
        <v>15.1</v>
      </c>
      <c r="L21" s="460">
        <v>16.600000000000001</v>
      </c>
      <c r="M21" s="460">
        <v>16.607920381505288</v>
      </c>
      <c r="N21" s="460">
        <v>11.7</v>
      </c>
      <c r="O21" s="460">
        <v>12.3</v>
      </c>
      <c r="P21" s="1135">
        <v>9.06</v>
      </c>
      <c r="Q21" s="1135">
        <v>8.1810961080222402</v>
      </c>
      <c r="R21" s="1135">
        <v>11.1</v>
      </c>
      <c r="S21" s="1135">
        <v>2.66</v>
      </c>
      <c r="T21" s="1135">
        <v>2.5</v>
      </c>
      <c r="U21" s="683" t="s">
        <v>410</v>
      </c>
    </row>
    <row r="22" spans="1:21" ht="15">
      <c r="A22" s="458" t="s">
        <v>803</v>
      </c>
      <c r="B22" s="459">
        <v>35.5</v>
      </c>
      <c r="C22" s="459">
        <v>35.200000000000003</v>
      </c>
      <c r="D22" s="459">
        <v>46</v>
      </c>
      <c r="E22" s="459">
        <v>54.8</v>
      </c>
      <c r="F22" s="459">
        <v>67.8</v>
      </c>
      <c r="G22" s="459">
        <v>18.899999999999999</v>
      </c>
      <c r="H22" s="459">
        <v>32.200000000000003</v>
      </c>
      <c r="I22" s="460">
        <v>34.6</v>
      </c>
      <c r="J22" s="459">
        <v>63.42</v>
      </c>
      <c r="K22" s="460">
        <v>27.9</v>
      </c>
      <c r="L22" s="460">
        <v>29.2</v>
      </c>
      <c r="M22" s="460">
        <v>29.249011857707508</v>
      </c>
      <c r="N22" s="460">
        <v>20.5</v>
      </c>
      <c r="O22" s="460">
        <v>19.7</v>
      </c>
      <c r="P22" s="1135">
        <v>19.350000000000001</v>
      </c>
      <c r="Q22" s="1135">
        <v>16.305409099785198</v>
      </c>
      <c r="R22" s="1135">
        <v>18.3</v>
      </c>
      <c r="S22" s="1135">
        <v>20.89</v>
      </c>
      <c r="T22" s="1135">
        <v>20.100000000000001</v>
      </c>
      <c r="U22" s="683" t="s">
        <v>412</v>
      </c>
    </row>
    <row r="23" spans="1:21" ht="15">
      <c r="A23" s="458" t="s">
        <v>55</v>
      </c>
      <c r="B23" s="459">
        <v>14.3</v>
      </c>
      <c r="C23" s="459">
        <v>13.5</v>
      </c>
      <c r="D23" s="459">
        <v>16.7</v>
      </c>
      <c r="E23" s="459">
        <v>16.5</v>
      </c>
      <c r="F23" s="459">
        <v>11.9</v>
      </c>
      <c r="G23" s="459">
        <v>17.899999999999999</v>
      </c>
      <c r="H23" s="459">
        <v>9.9</v>
      </c>
      <c r="I23" s="460">
        <v>15.7</v>
      </c>
      <c r="J23" s="459">
        <v>14.79</v>
      </c>
      <c r="K23" s="460">
        <v>4.5</v>
      </c>
      <c r="L23" s="460">
        <v>6.9</v>
      </c>
      <c r="M23" s="460">
        <v>6.9156293222683267</v>
      </c>
      <c r="N23" s="460">
        <v>2</v>
      </c>
      <c r="O23" s="460">
        <v>9.4</v>
      </c>
      <c r="P23" s="1135">
        <v>8.11</v>
      </c>
      <c r="Q23" s="1135">
        <v>1.824817518248175</v>
      </c>
      <c r="R23" s="1135">
        <v>4.3</v>
      </c>
      <c r="S23" s="1135">
        <v>2.81</v>
      </c>
      <c r="T23" s="1135">
        <v>0.7</v>
      </c>
      <c r="U23" s="683" t="s">
        <v>414</v>
      </c>
    </row>
    <row r="24" spans="1:21" ht="15">
      <c r="A24" s="458" t="s">
        <v>350</v>
      </c>
      <c r="B24" s="459">
        <v>14.2</v>
      </c>
      <c r="C24" s="459">
        <v>21.3</v>
      </c>
      <c r="D24" s="459">
        <v>21.5</v>
      </c>
      <c r="E24" s="459">
        <v>13.5</v>
      </c>
      <c r="F24" s="459">
        <v>13.5</v>
      </c>
      <c r="G24" s="459">
        <v>12.3</v>
      </c>
      <c r="H24" s="459">
        <v>19</v>
      </c>
      <c r="I24" s="460">
        <v>18.8</v>
      </c>
      <c r="J24" s="459">
        <v>26.92</v>
      </c>
      <c r="K24" s="460">
        <v>9.1999999999999993</v>
      </c>
      <c r="L24" s="460">
        <v>5.9</v>
      </c>
      <c r="M24" s="460">
        <v>5.8728737690241717</v>
      </c>
      <c r="N24" s="460">
        <v>8.8000000000000007</v>
      </c>
      <c r="O24" s="460">
        <v>5</v>
      </c>
      <c r="P24" s="1135">
        <v>5.82</v>
      </c>
      <c r="Q24" s="1135">
        <v>5.4122836783169319</v>
      </c>
      <c r="R24" s="1135">
        <v>8</v>
      </c>
      <c r="S24" s="1135">
        <v>6.24</v>
      </c>
      <c r="T24" s="1135">
        <v>4.5</v>
      </c>
      <c r="U24" s="683" t="s">
        <v>416</v>
      </c>
    </row>
    <row r="25" spans="1:21" ht="15">
      <c r="A25" s="458" t="s">
        <v>351</v>
      </c>
      <c r="B25" s="459">
        <v>26</v>
      </c>
      <c r="C25" s="459">
        <v>25.3</v>
      </c>
      <c r="D25" s="459">
        <v>23.9</v>
      </c>
      <c r="E25" s="459">
        <v>20.6</v>
      </c>
      <c r="F25" s="459">
        <v>20.399999999999999</v>
      </c>
      <c r="G25" s="459">
        <v>8.6</v>
      </c>
      <c r="H25" s="459">
        <v>7.6</v>
      </c>
      <c r="I25" s="460">
        <v>10.1</v>
      </c>
      <c r="J25" s="459">
        <v>10.76</v>
      </c>
      <c r="K25" s="460">
        <v>7.5</v>
      </c>
      <c r="L25" s="460">
        <v>4.4000000000000004</v>
      </c>
      <c r="M25" s="460">
        <v>4.3579994150336354</v>
      </c>
      <c r="N25" s="460">
        <v>1.2</v>
      </c>
      <c r="O25" s="460">
        <v>3.4</v>
      </c>
      <c r="P25" s="1135">
        <v>2.78</v>
      </c>
      <c r="Q25" s="1135">
        <v>2.4371273010111487</v>
      </c>
      <c r="R25" s="1135">
        <v>1.9</v>
      </c>
      <c r="S25" s="1135">
        <v>1.45</v>
      </c>
      <c r="T25" s="1135">
        <v>1.2</v>
      </c>
      <c r="U25" s="683" t="s">
        <v>37</v>
      </c>
    </row>
    <row r="26" spans="1:21" ht="15">
      <c r="A26" s="461" t="s">
        <v>58</v>
      </c>
      <c r="B26" s="462">
        <v>15.9</v>
      </c>
      <c r="C26" s="462">
        <v>15.1</v>
      </c>
      <c r="D26" s="462">
        <v>15.1</v>
      </c>
      <c r="E26" s="462">
        <v>16.100000000000001</v>
      </c>
      <c r="F26" s="462">
        <v>16.399999999999999</v>
      </c>
      <c r="G26" s="462">
        <v>2.7</v>
      </c>
      <c r="H26" s="462">
        <v>7.6</v>
      </c>
      <c r="I26" s="463">
        <v>2.5</v>
      </c>
      <c r="J26" s="462">
        <v>5.75</v>
      </c>
      <c r="K26" s="463">
        <v>5.3</v>
      </c>
      <c r="L26" s="463">
        <v>4.5999999999999996</v>
      </c>
      <c r="M26" s="463">
        <v>4.6296296296296298</v>
      </c>
      <c r="N26" s="463">
        <v>0.6</v>
      </c>
      <c r="O26" s="463">
        <v>4.4000000000000004</v>
      </c>
      <c r="P26" s="1136">
        <v>1.58</v>
      </c>
      <c r="Q26" s="1136">
        <v>1.7329413585022435</v>
      </c>
      <c r="R26" s="1136">
        <v>1.2</v>
      </c>
      <c r="S26" s="1136">
        <v>3.61</v>
      </c>
      <c r="T26" s="1136">
        <v>3.5</v>
      </c>
      <c r="U26" s="684" t="s">
        <v>419</v>
      </c>
    </row>
    <row r="27" spans="1:21" ht="18.75">
      <c r="A27" s="234" t="s">
        <v>353</v>
      </c>
      <c r="B27" s="464"/>
      <c r="C27" s="465"/>
      <c r="U27" s="235" t="s">
        <v>354</v>
      </c>
    </row>
    <row r="28" spans="1:21" ht="15">
      <c r="A28" s="466"/>
    </row>
    <row r="29" spans="1:21" ht="15">
      <c r="A29" s="466"/>
    </row>
  </sheetData>
  <mergeCells count="5">
    <mergeCell ref="A1:U1"/>
    <mergeCell ref="A2:U2"/>
    <mergeCell ref="A3:A4"/>
    <mergeCell ref="U3:U4"/>
    <mergeCell ref="B3:T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U20"/>
  <sheetViews>
    <sheetView workbookViewId="0">
      <selection activeCell="Q22" sqref="Q22"/>
    </sheetView>
  </sheetViews>
  <sheetFormatPr defaultColWidth="9.140625" defaultRowHeight="18" customHeight="1"/>
  <cols>
    <col min="1" max="1" width="11.85546875" style="1052" customWidth="1"/>
    <col min="2" max="6" width="10" style="1052" hidden="1" customWidth="1"/>
    <col min="7" max="20" width="10" style="1052" customWidth="1"/>
    <col min="21" max="21" width="17.7109375" style="1052" customWidth="1"/>
    <col min="22" max="16384" width="9.140625" style="1052"/>
  </cols>
  <sheetData>
    <row r="1" spans="1:21">
      <c r="A1" s="890" t="s">
        <v>1044</v>
      </c>
      <c r="B1" s="890"/>
      <c r="C1" s="890"/>
      <c r="D1" s="890"/>
      <c r="E1" s="890"/>
      <c r="F1" s="890"/>
      <c r="G1" s="890"/>
      <c r="H1" s="890"/>
      <c r="I1" s="890"/>
      <c r="J1" s="890"/>
      <c r="K1" s="890"/>
      <c r="L1" s="890"/>
      <c r="M1" s="890"/>
      <c r="N1" s="890"/>
      <c r="O1" s="890"/>
      <c r="P1" s="890"/>
      <c r="Q1" s="890"/>
      <c r="R1" s="890"/>
      <c r="S1" s="890"/>
      <c r="T1" s="890"/>
      <c r="U1" s="890"/>
    </row>
    <row r="2" spans="1:21" ht="21" customHeight="1">
      <c r="A2" s="891" t="s">
        <v>1043</v>
      </c>
      <c r="B2" s="891"/>
      <c r="C2" s="891"/>
      <c r="D2" s="891"/>
      <c r="E2" s="891"/>
      <c r="F2" s="891"/>
      <c r="G2" s="891"/>
      <c r="H2" s="891"/>
      <c r="I2" s="891"/>
      <c r="J2" s="891"/>
      <c r="K2" s="891"/>
      <c r="L2" s="891"/>
      <c r="M2" s="891"/>
      <c r="N2" s="891"/>
      <c r="O2" s="891"/>
      <c r="P2" s="891"/>
      <c r="Q2" s="891"/>
      <c r="R2" s="891"/>
      <c r="S2" s="891"/>
      <c r="T2" s="891"/>
      <c r="U2" s="891"/>
    </row>
    <row r="3" spans="1:21">
      <c r="A3" s="1048" t="s">
        <v>367</v>
      </c>
      <c r="B3" s="1049">
        <v>2004</v>
      </c>
      <c r="C3" s="1049">
        <v>2005</v>
      </c>
      <c r="D3" s="1049">
        <v>2006</v>
      </c>
      <c r="E3" s="1049">
        <v>2007</v>
      </c>
      <c r="F3" s="1049">
        <v>2008</v>
      </c>
      <c r="G3" s="1049">
        <v>2009</v>
      </c>
      <c r="H3" s="1049">
        <v>2010</v>
      </c>
      <c r="I3" s="1049">
        <v>2011</v>
      </c>
      <c r="J3" s="1049">
        <v>2012</v>
      </c>
      <c r="K3" s="1049">
        <v>2013</v>
      </c>
      <c r="L3" s="1049">
        <v>2014</v>
      </c>
      <c r="M3" s="1049">
        <v>2015</v>
      </c>
      <c r="N3" s="1049">
        <v>2016</v>
      </c>
      <c r="O3" s="1049">
        <v>2017</v>
      </c>
      <c r="P3" s="1049">
        <v>2018</v>
      </c>
      <c r="Q3" s="1049">
        <v>2019</v>
      </c>
      <c r="R3" s="1049">
        <v>2020</v>
      </c>
      <c r="S3" s="1049">
        <v>2021</v>
      </c>
      <c r="T3" s="1049">
        <v>2022</v>
      </c>
      <c r="U3" s="1070" t="s">
        <v>795</v>
      </c>
    </row>
    <row r="4" spans="1:21">
      <c r="A4" s="1051" t="s">
        <v>4</v>
      </c>
      <c r="B4" s="1045"/>
      <c r="C4" s="1045"/>
      <c r="D4" s="1045"/>
      <c r="E4" s="1045"/>
      <c r="F4" s="1045"/>
      <c r="G4" s="1045"/>
      <c r="H4" s="1045"/>
      <c r="I4" s="1045"/>
      <c r="J4" s="1045"/>
      <c r="K4" s="1045"/>
      <c r="L4" s="1045"/>
      <c r="M4" s="1045"/>
      <c r="N4" s="1045"/>
      <c r="O4" s="1045"/>
      <c r="P4" s="1045"/>
      <c r="Q4" s="1045"/>
      <c r="R4" s="1045"/>
      <c r="S4" s="1045"/>
      <c r="T4" s="1045"/>
      <c r="U4" s="1071" t="s">
        <v>804</v>
      </c>
    </row>
    <row r="5" spans="1:21">
      <c r="A5" s="1050" t="s">
        <v>805</v>
      </c>
      <c r="B5" s="1063">
        <v>22.4</v>
      </c>
      <c r="C5" s="1063">
        <v>22</v>
      </c>
      <c r="D5" s="1063">
        <v>23.7</v>
      </c>
      <c r="E5" s="1063">
        <v>22.5</v>
      </c>
      <c r="F5" s="1063">
        <v>22.3</v>
      </c>
      <c r="G5" s="1063">
        <v>15.1</v>
      </c>
      <c r="H5" s="1059">
        <v>18.7</v>
      </c>
      <c r="I5" s="1059">
        <v>21.4</v>
      </c>
      <c r="J5" s="1059">
        <v>23.6</v>
      </c>
      <c r="K5" s="1059">
        <v>23.2</v>
      </c>
      <c r="L5" s="1059">
        <v>22</v>
      </c>
      <c r="M5" s="1059">
        <v>20.399999999999999</v>
      </c>
      <c r="N5" s="1059">
        <v>21.7</v>
      </c>
      <c r="O5" s="1059">
        <v>22.78</v>
      </c>
      <c r="P5" s="1059">
        <v>22.96</v>
      </c>
      <c r="Q5" s="1130">
        <v>16.22</v>
      </c>
      <c r="R5" s="1130">
        <v>17.739999999999998</v>
      </c>
      <c r="S5" s="1130">
        <v>15.7</v>
      </c>
      <c r="T5" s="1130">
        <v>22.53</v>
      </c>
      <c r="U5" s="1072" t="s">
        <v>806</v>
      </c>
    </row>
    <row r="6" spans="1:21">
      <c r="A6" s="1045" t="s">
        <v>8</v>
      </c>
      <c r="B6" s="1060">
        <v>19.899999999999999</v>
      </c>
      <c r="C6" s="1060">
        <v>20</v>
      </c>
      <c r="D6" s="1060">
        <v>22.4</v>
      </c>
      <c r="E6" s="1060">
        <v>16.399999999999999</v>
      </c>
      <c r="F6" s="1060">
        <v>13.6</v>
      </c>
      <c r="G6" s="1060">
        <v>25.5</v>
      </c>
      <c r="H6" s="1060">
        <v>26.2</v>
      </c>
      <c r="I6" s="1060">
        <v>5.2</v>
      </c>
      <c r="J6" s="1060">
        <v>5.6</v>
      </c>
      <c r="K6" s="1060">
        <v>6.2</v>
      </c>
      <c r="L6" s="1060">
        <v>4.9000000000000004</v>
      </c>
      <c r="M6" s="1060">
        <v>7.9</v>
      </c>
      <c r="N6" s="1060">
        <v>4.8</v>
      </c>
      <c r="O6" s="1060">
        <v>5.07</v>
      </c>
      <c r="P6" s="1060">
        <v>5.68</v>
      </c>
      <c r="Q6" s="1131">
        <v>4.83</v>
      </c>
      <c r="R6" s="1131">
        <v>4.71</v>
      </c>
      <c r="S6" s="1131">
        <v>3.41</v>
      </c>
      <c r="T6" s="1131">
        <v>5.18</v>
      </c>
      <c r="U6" s="1073" t="s">
        <v>807</v>
      </c>
    </row>
    <row r="7" spans="1:21">
      <c r="A7" s="1045" t="s">
        <v>9</v>
      </c>
      <c r="B7" s="1060">
        <v>80.099999999999994</v>
      </c>
      <c r="C7" s="1060">
        <v>80</v>
      </c>
      <c r="D7" s="1060">
        <v>77.599999999999994</v>
      </c>
      <c r="E7" s="1060">
        <v>83.7</v>
      </c>
      <c r="F7" s="1060">
        <v>86.4</v>
      </c>
      <c r="G7" s="1060">
        <v>74.5</v>
      </c>
      <c r="H7" s="1060">
        <v>73.8</v>
      </c>
      <c r="I7" s="1060">
        <v>16.2</v>
      </c>
      <c r="J7" s="1060">
        <v>18</v>
      </c>
      <c r="K7" s="1060">
        <v>17</v>
      </c>
      <c r="L7" s="1060">
        <v>17.100000000000001</v>
      </c>
      <c r="M7" s="1060">
        <v>12.4</v>
      </c>
      <c r="N7" s="1060">
        <v>16.8</v>
      </c>
      <c r="O7" s="1060">
        <v>17.850000000000001</v>
      </c>
      <c r="P7" s="1060">
        <v>17.28</v>
      </c>
      <c r="Q7" s="1131">
        <v>11.39</v>
      </c>
      <c r="R7" s="1131">
        <v>13.03</v>
      </c>
      <c r="S7" s="1131">
        <v>12.29</v>
      </c>
      <c r="T7" s="1131">
        <v>17.350000000000001</v>
      </c>
      <c r="U7" s="1073" t="s">
        <v>808</v>
      </c>
    </row>
    <row r="8" spans="1:21">
      <c r="A8" s="1045"/>
      <c r="B8" s="1060"/>
      <c r="C8" s="1060"/>
      <c r="D8" s="1060"/>
      <c r="E8" s="1060"/>
      <c r="F8" s="1060"/>
      <c r="G8" s="1060"/>
      <c r="H8" s="1064"/>
      <c r="I8" s="1064"/>
      <c r="J8" s="1064"/>
      <c r="K8" s="1064"/>
      <c r="L8" s="1064"/>
      <c r="M8" s="1064"/>
      <c r="N8" s="1064"/>
      <c r="O8" s="1064"/>
      <c r="P8" s="1064"/>
      <c r="Q8" s="1132"/>
      <c r="R8" s="1132"/>
      <c r="S8" s="1132"/>
      <c r="T8" s="1132"/>
      <c r="U8" s="1073"/>
    </row>
    <row r="9" spans="1:21">
      <c r="A9" s="1051" t="s">
        <v>5</v>
      </c>
      <c r="B9" s="1063"/>
      <c r="C9" s="1063"/>
      <c r="D9" s="1063"/>
      <c r="E9" s="1063"/>
      <c r="F9" s="1063"/>
      <c r="G9" s="1063"/>
      <c r="H9" s="1064"/>
      <c r="I9" s="1064"/>
      <c r="J9" s="1064"/>
      <c r="K9" s="1064"/>
      <c r="L9" s="1064"/>
      <c r="M9" s="1064"/>
      <c r="N9" s="1064"/>
      <c r="O9" s="1064"/>
      <c r="P9" s="1064"/>
      <c r="Q9" s="1132"/>
      <c r="R9" s="1132"/>
      <c r="S9" s="1132"/>
      <c r="T9" s="1132"/>
      <c r="U9" s="1074" t="s">
        <v>809</v>
      </c>
    </row>
    <row r="10" spans="1:21">
      <c r="A10" s="1050" t="s">
        <v>805</v>
      </c>
      <c r="B10" s="1059">
        <v>21.7</v>
      </c>
      <c r="C10" s="1059">
        <v>22.4</v>
      </c>
      <c r="D10" s="1059">
        <v>27.5</v>
      </c>
      <c r="E10" s="1059">
        <v>25</v>
      </c>
      <c r="F10" s="1059">
        <v>25.5</v>
      </c>
      <c r="G10" s="1059">
        <v>7.9</v>
      </c>
      <c r="H10" s="1063">
        <v>12.9</v>
      </c>
      <c r="I10" s="1063">
        <v>10.7</v>
      </c>
      <c r="J10" s="1063">
        <v>15.9</v>
      </c>
      <c r="K10" s="1063">
        <v>8.3000000000000007</v>
      </c>
      <c r="L10" s="1063">
        <v>8.9</v>
      </c>
      <c r="M10" s="1063">
        <v>7.9</v>
      </c>
      <c r="N10" s="1063">
        <v>8.6</v>
      </c>
      <c r="O10" s="1063">
        <v>11.32</v>
      </c>
      <c r="P10" s="1059">
        <v>11.96</v>
      </c>
      <c r="Q10" s="1133">
        <v>5.32</v>
      </c>
      <c r="R10" s="1133">
        <v>14.67</v>
      </c>
      <c r="S10" s="1133">
        <v>10.31</v>
      </c>
      <c r="T10" s="1133">
        <v>8.86</v>
      </c>
      <c r="U10" s="1072" t="s">
        <v>806</v>
      </c>
    </row>
    <row r="11" spans="1:21">
      <c r="A11" s="1045" t="s">
        <v>8</v>
      </c>
      <c r="B11" s="1060">
        <v>12.2</v>
      </c>
      <c r="C11" s="1060">
        <v>10.5</v>
      </c>
      <c r="D11" s="1060">
        <v>20.100000000000001</v>
      </c>
      <c r="E11" s="1060">
        <v>7.7</v>
      </c>
      <c r="F11" s="1060">
        <v>5.7</v>
      </c>
      <c r="G11" s="1060">
        <v>16.899999999999999</v>
      </c>
      <c r="H11" s="1064">
        <v>29.2</v>
      </c>
      <c r="I11" s="1064">
        <v>2.4</v>
      </c>
      <c r="J11" s="1064">
        <v>3.5</v>
      </c>
      <c r="K11" s="1064">
        <v>1.8</v>
      </c>
      <c r="L11" s="1064">
        <v>1.7</v>
      </c>
      <c r="M11" s="1064">
        <v>3.7</v>
      </c>
      <c r="N11" s="1064">
        <v>1.6</v>
      </c>
      <c r="O11" s="1064">
        <v>1.73</v>
      </c>
      <c r="P11" s="1060">
        <v>2.4900000000000002</v>
      </c>
      <c r="Q11" s="1132">
        <v>2.4500000000000002</v>
      </c>
      <c r="R11" s="1132">
        <v>3.5</v>
      </c>
      <c r="S11" s="1132">
        <v>1.47</v>
      </c>
      <c r="T11" s="1132">
        <v>1.24</v>
      </c>
      <c r="U11" s="1073" t="s">
        <v>807</v>
      </c>
    </row>
    <row r="12" spans="1:21">
      <c r="A12" s="1045" t="s">
        <v>9</v>
      </c>
      <c r="B12" s="1064">
        <v>87.8</v>
      </c>
      <c r="C12" s="1064">
        <v>89.5</v>
      </c>
      <c r="D12" s="1064">
        <v>79.900000000000006</v>
      </c>
      <c r="E12" s="1064">
        <v>92.3</v>
      </c>
      <c r="F12" s="1064">
        <v>94.3</v>
      </c>
      <c r="G12" s="1064">
        <v>83.1</v>
      </c>
      <c r="H12" s="1064">
        <v>70.8</v>
      </c>
      <c r="I12" s="1064">
        <v>8.3000000000000007</v>
      </c>
      <c r="J12" s="1064">
        <v>12.4</v>
      </c>
      <c r="K12" s="1064">
        <v>6.5</v>
      </c>
      <c r="L12" s="1064">
        <v>7.2</v>
      </c>
      <c r="M12" s="1064">
        <v>2.4</v>
      </c>
      <c r="N12" s="1064">
        <v>6.9</v>
      </c>
      <c r="O12" s="1064">
        <v>9.6</v>
      </c>
      <c r="P12" s="1060">
        <v>9.4700000000000006</v>
      </c>
      <c r="Q12" s="1132">
        <v>2.87</v>
      </c>
      <c r="R12" s="1132">
        <v>11.17</v>
      </c>
      <c r="S12" s="1132">
        <v>8.84</v>
      </c>
      <c r="T12" s="1132">
        <v>7.61</v>
      </c>
      <c r="U12" s="1073" t="s">
        <v>808</v>
      </c>
    </row>
    <row r="13" spans="1:21">
      <c r="A13" s="1045"/>
      <c r="B13" s="1063"/>
      <c r="C13" s="1063"/>
      <c r="D13" s="1063"/>
      <c r="E13" s="1063"/>
      <c r="F13" s="1063"/>
      <c r="G13" s="1063"/>
      <c r="H13" s="1064"/>
      <c r="I13" s="1064"/>
      <c r="J13" s="1064"/>
      <c r="K13" s="1064"/>
      <c r="L13" s="1064"/>
      <c r="M13" s="1064"/>
      <c r="N13" s="1064"/>
      <c r="O13" s="1064"/>
      <c r="P13" s="1064"/>
      <c r="Q13" s="1132"/>
      <c r="R13" s="1132"/>
      <c r="S13" s="1132"/>
      <c r="T13" s="1132"/>
      <c r="U13" s="1073"/>
    </row>
    <row r="14" spans="1:21">
      <c r="A14" s="1050" t="s">
        <v>257</v>
      </c>
      <c r="B14" s="1063"/>
      <c r="C14" s="1063"/>
      <c r="D14" s="1063"/>
      <c r="E14" s="1063"/>
      <c r="F14" s="1063"/>
      <c r="G14" s="1063"/>
      <c r="H14" s="1064"/>
      <c r="I14" s="1064"/>
      <c r="J14" s="1064"/>
      <c r="K14" s="1064"/>
      <c r="L14" s="1064"/>
      <c r="M14" s="1064"/>
      <c r="N14" s="1064"/>
      <c r="O14" s="1064"/>
      <c r="P14" s="1064"/>
      <c r="Q14" s="1132"/>
      <c r="R14" s="1132"/>
      <c r="S14" s="1132"/>
      <c r="T14" s="1132"/>
      <c r="U14" s="1074" t="s">
        <v>810</v>
      </c>
    </row>
    <row r="15" spans="1:21">
      <c r="A15" s="1050" t="s">
        <v>805</v>
      </c>
      <c r="B15" s="1059">
        <v>22.7</v>
      </c>
      <c r="C15" s="1059">
        <v>21.9</v>
      </c>
      <c r="D15" s="1059">
        <v>22.4</v>
      </c>
      <c r="E15" s="1059">
        <v>21.6</v>
      </c>
      <c r="F15" s="1059">
        <v>21.1</v>
      </c>
      <c r="G15" s="1059">
        <v>19.2</v>
      </c>
      <c r="H15" s="1063">
        <v>22</v>
      </c>
      <c r="I15" s="1063">
        <v>27.2</v>
      </c>
      <c r="J15" s="1063">
        <v>27.2</v>
      </c>
      <c r="K15" s="1063">
        <v>14.9</v>
      </c>
      <c r="L15" s="1063">
        <v>13.1</v>
      </c>
      <c r="M15" s="1063">
        <v>14.3</v>
      </c>
      <c r="N15" s="1063">
        <v>13.1</v>
      </c>
      <c r="O15" s="1063">
        <v>11.45</v>
      </c>
      <c r="P15" s="1059">
        <v>11</v>
      </c>
      <c r="Q15" s="1133">
        <v>8.64</v>
      </c>
      <c r="R15" s="1133">
        <v>8.1199999999999992</v>
      </c>
      <c r="S15" s="1133">
        <v>7.6</v>
      </c>
      <c r="T15" s="1133">
        <v>6.84</v>
      </c>
      <c r="U15" s="1072" t="s">
        <v>806</v>
      </c>
    </row>
    <row r="16" spans="1:21">
      <c r="A16" s="1045" t="s">
        <v>8</v>
      </c>
      <c r="B16" s="1060">
        <v>22.8</v>
      </c>
      <c r="C16" s="1060">
        <v>23.5</v>
      </c>
      <c r="D16" s="1060">
        <v>23.4</v>
      </c>
      <c r="E16" s="1060">
        <v>20.100000000000001</v>
      </c>
      <c r="F16" s="1060">
        <v>17</v>
      </c>
      <c r="G16" s="1060">
        <v>27.4</v>
      </c>
      <c r="H16" s="1064">
        <v>25.3</v>
      </c>
      <c r="I16" s="1064">
        <v>6.7</v>
      </c>
      <c r="J16" s="1064">
        <v>6.6</v>
      </c>
      <c r="K16" s="1064">
        <v>4.4000000000000004</v>
      </c>
      <c r="L16" s="1064">
        <v>3.2</v>
      </c>
      <c r="M16" s="1064">
        <v>5.5</v>
      </c>
      <c r="N16" s="1064">
        <v>9.9</v>
      </c>
      <c r="O16" s="1064">
        <v>8.25</v>
      </c>
      <c r="P16" s="1060">
        <v>3.19</v>
      </c>
      <c r="Q16" s="1132">
        <v>2.62</v>
      </c>
      <c r="R16" s="1132">
        <v>2.2400000000000002</v>
      </c>
      <c r="S16" s="1132">
        <v>1.73</v>
      </c>
      <c r="T16" s="1132">
        <v>1.97</v>
      </c>
      <c r="U16" s="1073" t="s">
        <v>807</v>
      </c>
    </row>
    <row r="17" spans="1:21">
      <c r="A17" s="1046" t="s">
        <v>9</v>
      </c>
      <c r="B17" s="1065">
        <v>77.2</v>
      </c>
      <c r="C17" s="1065">
        <v>76.5</v>
      </c>
      <c r="D17" s="1065">
        <v>76.599999999999994</v>
      </c>
      <c r="E17" s="1065">
        <v>80</v>
      </c>
      <c r="F17" s="1065">
        <v>83</v>
      </c>
      <c r="G17" s="1065">
        <v>72.599999999999994</v>
      </c>
      <c r="H17" s="1065">
        <v>74.7</v>
      </c>
      <c r="I17" s="1065">
        <v>20.5</v>
      </c>
      <c r="J17" s="1065">
        <v>20.6</v>
      </c>
      <c r="K17" s="1065">
        <v>10.5</v>
      </c>
      <c r="L17" s="1065">
        <v>9.9</v>
      </c>
      <c r="M17" s="1065">
        <v>8.8000000000000007</v>
      </c>
      <c r="N17" s="1065">
        <v>3.2</v>
      </c>
      <c r="O17" s="1065">
        <v>3.34</v>
      </c>
      <c r="P17" s="1061">
        <v>7.81</v>
      </c>
      <c r="Q17" s="1065">
        <v>6.02</v>
      </c>
      <c r="R17" s="1065">
        <v>5.88</v>
      </c>
      <c r="S17" s="1065">
        <v>5.87</v>
      </c>
      <c r="T17" s="1065">
        <v>4.87</v>
      </c>
      <c r="U17" s="1075" t="s">
        <v>808</v>
      </c>
    </row>
    <row r="18" spans="1:21" ht="18.75">
      <c r="A18" s="1053" t="s">
        <v>353</v>
      </c>
      <c r="B18" s="1062"/>
      <c r="C18" s="1066"/>
      <c r="D18" s="1047"/>
      <c r="E18" s="1047"/>
      <c r="F18" s="1047"/>
      <c r="G18" s="1047"/>
      <c r="H18" s="1047"/>
      <c r="I18" s="1047"/>
      <c r="J18" s="1047"/>
      <c r="K18" s="1047"/>
      <c r="L18" s="1047"/>
      <c r="M18" s="1047"/>
      <c r="N18" s="1047"/>
      <c r="O18" s="1047"/>
      <c r="P18" s="1047"/>
      <c r="Q18" s="1047"/>
      <c r="R18" s="1047"/>
      <c r="S18" s="1047"/>
      <c r="T18" s="1047"/>
      <c r="U18" s="1054" t="s">
        <v>354</v>
      </c>
    </row>
    <row r="19" spans="1:21" ht="16.5">
      <c r="A19" s="1047"/>
      <c r="B19" s="1066"/>
      <c r="C19" s="1066"/>
      <c r="D19" s="1047"/>
      <c r="E19" s="1047"/>
      <c r="F19" s="1047"/>
      <c r="G19" s="1047"/>
      <c r="H19" s="1047"/>
      <c r="I19" s="1047"/>
      <c r="J19" s="1047"/>
      <c r="K19" s="1047"/>
      <c r="L19" s="1047"/>
      <c r="M19" s="1047"/>
      <c r="N19" s="1047"/>
      <c r="O19" s="1047"/>
      <c r="P19" s="1047"/>
      <c r="Q19" s="1047"/>
      <c r="R19" s="1047"/>
      <c r="S19" s="1047"/>
      <c r="T19" s="1047"/>
      <c r="U19" s="1067"/>
    </row>
    <row r="20" spans="1:21" ht="15">
      <c r="A20" s="1044"/>
      <c r="B20" s="1068"/>
      <c r="C20" s="1044"/>
      <c r="D20" s="1044"/>
      <c r="E20" s="1044"/>
      <c r="F20" s="1044"/>
      <c r="G20" s="1069"/>
      <c r="H20" s="1069"/>
      <c r="I20" s="1069"/>
      <c r="J20" s="1069"/>
      <c r="K20" s="1069"/>
      <c r="L20" s="1069"/>
      <c r="M20" s="1069"/>
      <c r="N20" s="1069"/>
      <c r="O20" s="1069"/>
      <c r="P20" s="1069"/>
      <c r="Q20" s="1069"/>
      <c r="R20" s="1069"/>
      <c r="S20" s="1069"/>
      <c r="T20" s="1069"/>
      <c r="U20" s="1044"/>
    </row>
  </sheetData>
  <mergeCells count="2">
    <mergeCell ref="A1:U1"/>
    <mergeCell ref="A2:U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J63"/>
  <sheetViews>
    <sheetView topLeftCell="A31" zoomScale="84" zoomScaleNormal="84" workbookViewId="0">
      <selection activeCell="K75" sqref="K75"/>
    </sheetView>
  </sheetViews>
  <sheetFormatPr defaultColWidth="8.7109375" defaultRowHeight="15"/>
  <cols>
    <col min="1" max="1" width="35.85546875" style="57" customWidth="1"/>
    <col min="2" max="2" width="25" style="57" customWidth="1"/>
    <col min="3" max="3" width="21.42578125" style="18" customWidth="1"/>
    <col min="4" max="4" width="19.42578125" style="18" customWidth="1"/>
    <col min="5" max="5" width="25.140625" style="18" customWidth="1"/>
    <col min="6" max="16384" width="8.7109375" style="18"/>
  </cols>
  <sheetData>
    <row r="1" spans="1:10" ht="21.75">
      <c r="A1" s="715" t="s">
        <v>967</v>
      </c>
      <c r="B1" s="716"/>
      <c r="C1" s="716"/>
      <c r="D1" s="716"/>
      <c r="E1" s="716"/>
      <c r="F1" s="614"/>
      <c r="G1" s="614"/>
      <c r="H1" s="614"/>
      <c r="I1" s="614"/>
      <c r="J1" s="614"/>
    </row>
    <row r="2" spans="1:10" ht="15.75">
      <c r="A2" s="717" t="s">
        <v>966</v>
      </c>
      <c r="B2" s="717"/>
      <c r="C2" s="717"/>
      <c r="D2" s="717"/>
      <c r="E2" s="717"/>
      <c r="F2" s="615"/>
      <c r="G2" s="615"/>
      <c r="H2" s="615"/>
      <c r="I2" s="615"/>
      <c r="J2" s="615"/>
    </row>
    <row r="3" spans="1:10" ht="15.75">
      <c r="A3" s="616"/>
      <c r="B3" s="616"/>
      <c r="C3" s="616"/>
      <c r="D3" s="616"/>
      <c r="E3" s="616"/>
      <c r="F3" s="615"/>
      <c r="G3" s="615"/>
      <c r="H3" s="615"/>
      <c r="I3" s="615"/>
      <c r="J3" s="615"/>
    </row>
    <row r="4" spans="1:10">
      <c r="A4" s="607" t="s">
        <v>936</v>
      </c>
      <c r="B4" s="607" t="s">
        <v>937</v>
      </c>
      <c r="C4" s="619" t="s">
        <v>954</v>
      </c>
      <c r="D4" s="619" t="s">
        <v>953</v>
      </c>
      <c r="E4" s="619" t="s">
        <v>957</v>
      </c>
    </row>
    <row r="5" spans="1:10">
      <c r="A5" s="606" t="s">
        <v>930</v>
      </c>
      <c r="C5" s="125">
        <f>SUM(C7:C55)</f>
        <v>0</v>
      </c>
      <c r="D5" s="125">
        <f>SUM(D7:D55)</f>
        <v>2221712</v>
      </c>
      <c r="E5" s="125">
        <f>SUM(E7:E55)</f>
        <v>2349</v>
      </c>
    </row>
    <row r="6" spans="1:10">
      <c r="A6" s="603" t="s">
        <v>16</v>
      </c>
    </row>
    <row r="7" spans="1:10">
      <c r="A7" s="57" t="s">
        <v>942</v>
      </c>
      <c r="B7" s="604" t="s">
        <v>943</v>
      </c>
      <c r="C7" s="660"/>
      <c r="D7" s="45">
        <v>242913</v>
      </c>
      <c r="E7" s="45">
        <v>374</v>
      </c>
    </row>
    <row r="8" spans="1:10">
      <c r="A8" s="57" t="s">
        <v>944</v>
      </c>
      <c r="B8" s="604" t="s">
        <v>945</v>
      </c>
      <c r="C8" s="660"/>
      <c r="D8" s="45">
        <v>121453</v>
      </c>
      <c r="E8" s="45">
        <v>57</v>
      </c>
    </row>
    <row r="9" spans="1:10">
      <c r="A9" s="57" t="s">
        <v>946</v>
      </c>
      <c r="B9" s="604" t="s">
        <v>945</v>
      </c>
      <c r="C9" s="660"/>
      <c r="D9" s="605">
        <v>30875</v>
      </c>
      <c r="E9" s="45">
        <v>2</v>
      </c>
    </row>
    <row r="10" spans="1:10">
      <c r="A10" s="57" t="s">
        <v>947</v>
      </c>
      <c r="B10" s="604" t="s">
        <v>945</v>
      </c>
      <c r="C10" s="660"/>
      <c r="D10" s="45">
        <v>96615</v>
      </c>
      <c r="E10" s="45">
        <v>8</v>
      </c>
    </row>
    <row r="11" spans="1:10">
      <c r="A11" s="57" t="s">
        <v>948</v>
      </c>
      <c r="B11" s="57" t="s">
        <v>943</v>
      </c>
      <c r="C11" s="660"/>
      <c r="D11" s="45">
        <v>266312</v>
      </c>
      <c r="E11" s="45">
        <v>138</v>
      </c>
    </row>
    <row r="12" spans="1:10">
      <c r="A12" s="57" t="s">
        <v>949</v>
      </c>
      <c r="B12" s="57" t="s">
        <v>943</v>
      </c>
      <c r="C12" s="660"/>
      <c r="D12" s="45">
        <v>172795</v>
      </c>
      <c r="E12" s="45">
        <v>187</v>
      </c>
    </row>
    <row r="13" spans="1:10">
      <c r="A13" s="62" t="s">
        <v>950</v>
      </c>
      <c r="B13" s="609" t="s">
        <v>945</v>
      </c>
      <c r="C13" s="662"/>
      <c r="D13" s="48">
        <v>38331</v>
      </c>
      <c r="E13" s="608">
        <v>18</v>
      </c>
    </row>
    <row r="14" spans="1:10">
      <c r="A14" s="606" t="s">
        <v>17</v>
      </c>
      <c r="B14" s="606"/>
      <c r="C14" s="663"/>
      <c r="D14" s="322"/>
      <c r="E14" s="322"/>
    </row>
    <row r="15" spans="1:10">
      <c r="A15" s="713" t="s">
        <v>34</v>
      </c>
      <c r="B15" s="604" t="s">
        <v>938</v>
      </c>
      <c r="C15" s="660"/>
      <c r="D15" s="45">
        <v>30371</v>
      </c>
      <c r="E15" s="45">
        <v>26</v>
      </c>
    </row>
    <row r="16" spans="1:10">
      <c r="A16" s="714"/>
      <c r="B16" s="610" t="s">
        <v>939</v>
      </c>
      <c r="C16" s="659"/>
      <c r="D16" s="611">
        <v>48227</v>
      </c>
      <c r="E16" s="611">
        <v>68</v>
      </c>
    </row>
    <row r="17" spans="1:5">
      <c r="A17" s="708" t="s">
        <v>344</v>
      </c>
      <c r="B17" s="649" t="s">
        <v>940</v>
      </c>
      <c r="C17" s="655"/>
      <c r="D17" s="650">
        <v>89009</v>
      </c>
      <c r="E17" s="650">
        <v>32</v>
      </c>
    </row>
    <row r="18" spans="1:5">
      <c r="A18" s="709"/>
      <c r="B18" s="610" t="s">
        <v>939</v>
      </c>
      <c r="C18" s="659"/>
      <c r="D18" s="611">
        <v>44143</v>
      </c>
      <c r="E18" s="611">
        <v>67</v>
      </c>
    </row>
    <row r="19" spans="1:5">
      <c r="A19" s="692" t="s">
        <v>345</v>
      </c>
      <c r="B19" s="604" t="s">
        <v>938</v>
      </c>
      <c r="C19" s="660"/>
      <c r="D19" s="45">
        <v>16681</v>
      </c>
      <c r="E19" s="45">
        <v>8</v>
      </c>
    </row>
    <row r="20" spans="1:5">
      <c r="A20" s="709"/>
      <c r="B20" s="610" t="s">
        <v>939</v>
      </c>
      <c r="C20" s="659"/>
      <c r="D20" s="611">
        <v>49976</v>
      </c>
      <c r="E20" s="611">
        <v>72</v>
      </c>
    </row>
    <row r="21" spans="1:5">
      <c r="A21" s="708" t="s">
        <v>37</v>
      </c>
      <c r="B21" s="649" t="s">
        <v>938</v>
      </c>
      <c r="C21" s="655"/>
      <c r="D21" s="650">
        <v>11144</v>
      </c>
      <c r="E21" s="650">
        <v>16</v>
      </c>
    </row>
    <row r="22" spans="1:5">
      <c r="A22" s="709"/>
      <c r="B22" s="610" t="s">
        <v>939</v>
      </c>
      <c r="C22" s="659"/>
      <c r="D22" s="611">
        <v>34991</v>
      </c>
      <c r="E22" s="611">
        <v>58</v>
      </c>
    </row>
    <row r="23" spans="1:5">
      <c r="A23" s="708" t="s">
        <v>39</v>
      </c>
      <c r="B23" s="649" t="s">
        <v>940</v>
      </c>
      <c r="C23" s="655"/>
      <c r="D23" s="650">
        <v>52458</v>
      </c>
      <c r="E23" s="650">
        <v>50</v>
      </c>
    </row>
    <row r="24" spans="1:5">
      <c r="A24" s="709"/>
      <c r="B24" s="610" t="s">
        <v>939</v>
      </c>
      <c r="C24" s="659"/>
      <c r="D24" s="611">
        <v>61754</v>
      </c>
      <c r="E24" s="611">
        <v>95</v>
      </c>
    </row>
    <row r="25" spans="1:5">
      <c r="A25" s="708" t="s">
        <v>41</v>
      </c>
      <c r="B25" s="649" t="s">
        <v>938</v>
      </c>
      <c r="C25" s="655"/>
      <c r="D25" s="650">
        <v>20585</v>
      </c>
      <c r="E25" s="650">
        <v>32</v>
      </c>
    </row>
    <row r="26" spans="1:5">
      <c r="A26" s="709"/>
      <c r="B26" s="610" t="s">
        <v>939</v>
      </c>
      <c r="C26" s="659"/>
      <c r="D26" s="611">
        <v>38479</v>
      </c>
      <c r="E26" s="611">
        <v>48</v>
      </c>
    </row>
    <row r="27" spans="1:5">
      <c r="A27" s="708" t="s">
        <v>346</v>
      </c>
      <c r="B27" s="649" t="s">
        <v>938</v>
      </c>
      <c r="C27" s="655"/>
      <c r="D27" s="650">
        <v>34046</v>
      </c>
      <c r="E27" s="650">
        <v>27</v>
      </c>
    </row>
    <row r="28" spans="1:5">
      <c r="A28" s="709"/>
      <c r="B28" s="610" t="s">
        <v>939</v>
      </c>
      <c r="C28" s="659"/>
      <c r="D28" s="611">
        <v>17225</v>
      </c>
      <c r="E28" s="611">
        <v>26</v>
      </c>
    </row>
    <row r="29" spans="1:5">
      <c r="A29" s="651" t="s">
        <v>43</v>
      </c>
      <c r="B29" s="612" t="s">
        <v>939</v>
      </c>
      <c r="C29" s="661"/>
      <c r="D29" s="613">
        <v>59453</v>
      </c>
      <c r="E29" s="613">
        <v>62</v>
      </c>
    </row>
    <row r="30" spans="1:5">
      <c r="A30" s="708" t="s">
        <v>44</v>
      </c>
      <c r="B30" s="649" t="s">
        <v>938</v>
      </c>
      <c r="C30" s="655"/>
      <c r="D30" s="650">
        <v>13635</v>
      </c>
      <c r="E30" s="650">
        <v>22</v>
      </c>
    </row>
    <row r="31" spans="1:5">
      <c r="A31" s="709"/>
      <c r="B31" s="610" t="s">
        <v>939</v>
      </c>
      <c r="C31" s="659"/>
      <c r="D31" s="611">
        <v>37701</v>
      </c>
      <c r="E31" s="611">
        <v>30</v>
      </c>
    </row>
    <row r="32" spans="1:5">
      <c r="A32" s="708" t="s">
        <v>347</v>
      </c>
      <c r="B32" s="649" t="s">
        <v>938</v>
      </c>
      <c r="C32" s="655"/>
      <c r="D32" s="650">
        <v>17911</v>
      </c>
      <c r="E32" s="650">
        <v>20</v>
      </c>
    </row>
    <row r="33" spans="1:5">
      <c r="A33" s="709"/>
      <c r="B33" s="610" t="s">
        <v>939</v>
      </c>
      <c r="C33" s="659"/>
      <c r="D33" s="611">
        <v>32752</v>
      </c>
      <c r="E33" s="611">
        <v>53</v>
      </c>
    </row>
    <row r="34" spans="1:5">
      <c r="A34" s="708" t="s">
        <v>46</v>
      </c>
      <c r="B34" s="649" t="s">
        <v>938</v>
      </c>
      <c r="C34" s="655"/>
      <c r="D34" s="650">
        <v>3138</v>
      </c>
      <c r="E34" s="650">
        <v>1</v>
      </c>
    </row>
    <row r="35" spans="1:5">
      <c r="A35" s="709"/>
      <c r="B35" s="610" t="s">
        <v>939</v>
      </c>
      <c r="C35" s="659"/>
      <c r="D35" s="611">
        <v>4312</v>
      </c>
      <c r="E35" s="611">
        <v>11</v>
      </c>
    </row>
    <row r="36" spans="1:5">
      <c r="A36" s="708" t="s">
        <v>48</v>
      </c>
      <c r="B36" s="649" t="s">
        <v>940</v>
      </c>
      <c r="C36" s="655"/>
      <c r="D36" s="650">
        <v>11322</v>
      </c>
      <c r="E36" s="650">
        <v>34</v>
      </c>
    </row>
    <row r="37" spans="1:5">
      <c r="A37" s="709"/>
      <c r="B37" s="610" t="s">
        <v>939</v>
      </c>
      <c r="C37" s="659"/>
      <c r="D37" s="611">
        <v>15641</v>
      </c>
      <c r="E37" s="611">
        <v>33</v>
      </c>
    </row>
    <row r="38" spans="1:5">
      <c r="A38" s="708" t="s">
        <v>50</v>
      </c>
      <c r="B38" s="649" t="s">
        <v>938</v>
      </c>
      <c r="C38" s="655"/>
      <c r="D38" s="650">
        <v>13055</v>
      </c>
      <c r="E38" s="650">
        <v>22</v>
      </c>
    </row>
    <row r="39" spans="1:5">
      <c r="A39" s="709"/>
      <c r="B39" s="610" t="s">
        <v>939</v>
      </c>
      <c r="C39" s="659"/>
      <c r="D39" s="611">
        <v>18808</v>
      </c>
      <c r="E39" s="611">
        <v>26</v>
      </c>
    </row>
    <row r="40" spans="1:5">
      <c r="A40" s="708" t="s">
        <v>348</v>
      </c>
      <c r="B40" s="649" t="s">
        <v>938</v>
      </c>
      <c r="C40" s="655"/>
      <c r="D40" s="650">
        <v>17843</v>
      </c>
      <c r="E40" s="650">
        <v>17</v>
      </c>
    </row>
    <row r="41" spans="1:5">
      <c r="A41" s="709"/>
      <c r="B41" s="610" t="s">
        <v>939</v>
      </c>
      <c r="C41" s="659"/>
      <c r="D41" s="611">
        <v>14630</v>
      </c>
      <c r="E41" s="611">
        <v>23</v>
      </c>
    </row>
    <row r="42" spans="1:5">
      <c r="A42" s="708" t="s">
        <v>349</v>
      </c>
      <c r="B42" s="649" t="s">
        <v>938</v>
      </c>
      <c r="C42" s="655"/>
      <c r="D42" s="650">
        <v>17735</v>
      </c>
      <c r="E42" s="650">
        <v>25</v>
      </c>
    </row>
    <row r="43" spans="1:5">
      <c r="A43" s="709"/>
      <c r="B43" s="610" t="s">
        <v>939</v>
      </c>
      <c r="C43" s="659"/>
      <c r="D43" s="611">
        <v>43598</v>
      </c>
      <c r="E43" s="611">
        <v>71</v>
      </c>
    </row>
    <row r="44" spans="1:5">
      <c r="A44" s="708" t="s">
        <v>54</v>
      </c>
      <c r="B44" s="649" t="s">
        <v>940</v>
      </c>
      <c r="C44" s="655"/>
      <c r="D44" s="650">
        <v>56539</v>
      </c>
      <c r="E44" s="650">
        <v>83</v>
      </c>
    </row>
    <row r="45" spans="1:5">
      <c r="A45" s="709"/>
      <c r="B45" s="610" t="s">
        <v>939</v>
      </c>
      <c r="C45" s="659"/>
      <c r="D45" s="611">
        <v>46162</v>
      </c>
      <c r="E45" s="611">
        <v>67</v>
      </c>
    </row>
    <row r="46" spans="1:5">
      <c r="A46" s="708" t="s">
        <v>55</v>
      </c>
      <c r="B46" s="649" t="s">
        <v>938</v>
      </c>
      <c r="C46" s="655"/>
      <c r="D46" s="650">
        <v>19796</v>
      </c>
      <c r="E46" s="650">
        <v>9</v>
      </c>
    </row>
    <row r="47" spans="1:5">
      <c r="A47" s="709"/>
      <c r="B47" s="610" t="s">
        <v>939</v>
      </c>
      <c r="C47" s="659"/>
      <c r="D47" s="611">
        <v>31010</v>
      </c>
      <c r="E47" s="611">
        <v>52</v>
      </c>
    </row>
    <row r="48" spans="1:5">
      <c r="A48" s="708" t="s">
        <v>350</v>
      </c>
      <c r="B48" s="649" t="s">
        <v>940</v>
      </c>
      <c r="C48" s="655"/>
      <c r="D48" s="650">
        <v>45414</v>
      </c>
      <c r="E48" s="650">
        <v>39</v>
      </c>
    </row>
    <row r="49" spans="1:5">
      <c r="A49" s="709"/>
      <c r="B49" s="610" t="s">
        <v>939</v>
      </c>
      <c r="C49" s="659"/>
      <c r="D49" s="611">
        <v>34286</v>
      </c>
      <c r="E49" s="611">
        <v>52</v>
      </c>
    </row>
    <row r="50" spans="1:5">
      <c r="A50" s="651" t="s">
        <v>351</v>
      </c>
      <c r="B50" s="612" t="s">
        <v>938</v>
      </c>
      <c r="C50" s="661"/>
      <c r="D50" s="613">
        <v>33243</v>
      </c>
      <c r="E50" s="613">
        <v>34</v>
      </c>
    </row>
    <row r="51" spans="1:5">
      <c r="A51" s="710" t="s">
        <v>58</v>
      </c>
      <c r="B51" s="649" t="s">
        <v>941</v>
      </c>
      <c r="C51" s="655"/>
      <c r="D51" s="650">
        <v>72468</v>
      </c>
      <c r="E51" s="650">
        <v>92</v>
      </c>
    </row>
    <row r="52" spans="1:5">
      <c r="A52" s="711"/>
      <c r="B52" s="604" t="s">
        <v>939</v>
      </c>
      <c r="C52" s="660"/>
      <c r="D52" s="517">
        <v>26420</v>
      </c>
      <c r="E52" s="45">
        <v>41</v>
      </c>
    </row>
    <row r="53" spans="1:5">
      <c r="A53" s="712"/>
      <c r="B53" s="610" t="s">
        <v>960</v>
      </c>
      <c r="C53" s="659"/>
      <c r="D53" s="611">
        <v>16457</v>
      </c>
      <c r="E53" s="611">
        <v>21</v>
      </c>
    </row>
    <row r="54" spans="1:5">
      <c r="A54" s="652" t="s">
        <v>951</v>
      </c>
      <c r="B54" s="654"/>
      <c r="C54" s="655"/>
      <c r="D54" s="656"/>
      <c r="E54" s="655"/>
    </row>
    <row r="55" spans="1:5">
      <c r="A55" s="653" t="s">
        <v>952</v>
      </c>
      <c r="B55" s="657"/>
      <c r="C55" s="658"/>
      <c r="D55" s="658"/>
      <c r="E55" s="658"/>
    </row>
    <row r="56" spans="1:5">
      <c r="A56" s="647" t="s">
        <v>14</v>
      </c>
    </row>
    <row r="57" spans="1:5">
      <c r="A57" s="582" t="s">
        <v>961</v>
      </c>
      <c r="B57" s="18"/>
      <c r="D57" s="19"/>
    </row>
    <row r="58" spans="1:5">
      <c r="A58" s="583" t="s">
        <v>874</v>
      </c>
      <c r="B58" s="22"/>
      <c r="C58" s="22"/>
      <c r="D58" s="23"/>
    </row>
    <row r="59" spans="1:5">
      <c r="A59" s="583" t="s">
        <v>962</v>
      </c>
      <c r="B59" s="18"/>
      <c r="D59" s="19"/>
      <c r="E59" s="24"/>
    </row>
    <row r="60" spans="1:5">
      <c r="A60" s="583" t="s">
        <v>956</v>
      </c>
      <c r="B60" s="18"/>
      <c r="D60" s="19"/>
      <c r="E60" s="24"/>
    </row>
    <row r="61" spans="1:5" ht="15.75">
      <c r="A61" s="648" t="s">
        <v>963</v>
      </c>
      <c r="B61" s="664"/>
      <c r="D61" s="19"/>
      <c r="E61" s="24"/>
    </row>
    <row r="62" spans="1:5">
      <c r="A62" s="583" t="s">
        <v>964</v>
      </c>
      <c r="B62" s="18"/>
      <c r="D62" s="19"/>
      <c r="E62" s="24"/>
    </row>
    <row r="63" spans="1:5">
      <c r="A63" s="583" t="s">
        <v>965</v>
      </c>
      <c r="B63" s="18"/>
      <c r="D63" s="19"/>
    </row>
  </sheetData>
  <mergeCells count="20">
    <mergeCell ref="A1:E1"/>
    <mergeCell ref="A2:E2"/>
    <mergeCell ref="A15:A16"/>
    <mergeCell ref="A17:A18"/>
    <mergeCell ref="A19:A20"/>
    <mergeCell ref="A21:A22"/>
    <mergeCell ref="A23:A24"/>
    <mergeCell ref="A25:A26"/>
    <mergeCell ref="A27:A28"/>
    <mergeCell ref="A30:A31"/>
    <mergeCell ref="A32:A33"/>
    <mergeCell ref="A34:A35"/>
    <mergeCell ref="A46:A47"/>
    <mergeCell ref="A48:A49"/>
    <mergeCell ref="A51:A53"/>
    <mergeCell ref="A36:A37"/>
    <mergeCell ref="A38:A39"/>
    <mergeCell ref="A40:A41"/>
    <mergeCell ref="A42:A43"/>
    <mergeCell ref="A44:A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2:AA47"/>
  <sheetViews>
    <sheetView workbookViewId="0">
      <selection activeCell="O13" sqref="O13"/>
    </sheetView>
  </sheetViews>
  <sheetFormatPr defaultColWidth="9.140625" defaultRowHeight="15"/>
  <cols>
    <col min="1" max="1" width="22.42578125" style="18" customWidth="1"/>
    <col min="2" max="2" width="18.28515625" style="18" customWidth="1"/>
    <col min="3" max="4" width="15.7109375" style="18" customWidth="1"/>
    <col min="5" max="5" width="15.28515625" style="18" customWidth="1"/>
    <col min="6" max="6" width="5.7109375" style="18" customWidth="1"/>
    <col min="7" max="7" width="5.42578125" style="18" customWidth="1"/>
    <col min="8" max="16384" width="9.140625" style="18"/>
  </cols>
  <sheetData>
    <row r="2" spans="1:5" ht="15.75">
      <c r="A2" s="718" t="s">
        <v>857</v>
      </c>
      <c r="B2" s="718"/>
      <c r="C2" s="718"/>
      <c r="D2" s="718"/>
      <c r="E2" s="718"/>
    </row>
    <row r="3" spans="1:5" ht="15.75">
      <c r="A3" s="50"/>
      <c r="B3" s="51"/>
    </row>
    <row r="4" spans="1:5" ht="12" customHeight="1">
      <c r="A4" s="703" t="s">
        <v>27</v>
      </c>
      <c r="B4" s="719" t="s">
        <v>28</v>
      </c>
      <c r="C4" s="719"/>
      <c r="D4" s="719"/>
      <c r="E4" s="719"/>
    </row>
    <row r="5" spans="1:5" s="54" customFormat="1">
      <c r="A5" s="704"/>
      <c r="B5" s="52">
        <v>2016</v>
      </c>
      <c r="C5" s="53">
        <v>2017</v>
      </c>
      <c r="D5" s="53">
        <v>2018</v>
      </c>
      <c r="E5" s="53">
        <v>2019</v>
      </c>
    </row>
    <row r="6" spans="1:5" ht="15" customHeight="1">
      <c r="A6" s="55" t="s">
        <v>29</v>
      </c>
      <c r="B6" s="56">
        <f>B8+B38</f>
        <v>1743</v>
      </c>
      <c r="C6" s="56">
        <f>C8+C38</f>
        <v>1737</v>
      </c>
      <c r="D6" s="56">
        <f>D8+D38</f>
        <v>0</v>
      </c>
      <c r="E6" s="56">
        <f>E8+E38</f>
        <v>0</v>
      </c>
    </row>
    <row r="7" spans="1:5">
      <c r="A7" s="2"/>
    </row>
    <row r="8" spans="1:5" ht="15" customHeight="1">
      <c r="A8" s="55" t="s">
        <v>30</v>
      </c>
      <c r="B8" s="56">
        <f>B16+B9</f>
        <v>1640</v>
      </c>
      <c r="C8" s="56">
        <f>C16+C9</f>
        <v>1634</v>
      </c>
      <c r="D8" s="56">
        <f>D16+D9</f>
        <v>0</v>
      </c>
      <c r="E8" s="56">
        <f>E16+E9</f>
        <v>0</v>
      </c>
    </row>
    <row r="9" spans="1:5">
      <c r="A9" s="55" t="s">
        <v>16</v>
      </c>
      <c r="B9" s="56">
        <f>SUM(B10:B14)</f>
        <v>368</v>
      </c>
      <c r="C9" s="56">
        <f>SUM(C10:C14)</f>
        <v>357</v>
      </c>
      <c r="D9" s="56">
        <f>SUM(D10:D14)</f>
        <v>0</v>
      </c>
      <c r="E9" s="56">
        <f>SUM(E10:E14)</f>
        <v>0</v>
      </c>
    </row>
    <row r="10" spans="1:5">
      <c r="A10" s="57" t="s">
        <v>23</v>
      </c>
      <c r="B10" s="58">
        <v>309</v>
      </c>
      <c r="C10" s="58">
        <v>311</v>
      </c>
      <c r="D10" s="59"/>
      <c r="E10" s="59"/>
    </row>
    <row r="11" spans="1:5">
      <c r="A11" s="57" t="s">
        <v>24</v>
      </c>
      <c r="B11" s="58">
        <v>52</v>
      </c>
      <c r="C11" s="58">
        <v>41</v>
      </c>
      <c r="D11" s="59"/>
      <c r="E11" s="59"/>
    </row>
    <row r="12" spans="1:5">
      <c r="A12" s="57" t="s">
        <v>25</v>
      </c>
      <c r="B12" s="58">
        <v>6</v>
      </c>
      <c r="C12" s="58">
        <v>4</v>
      </c>
      <c r="D12" s="59"/>
      <c r="E12" s="59"/>
    </row>
    <row r="13" spans="1:5">
      <c r="A13" s="57" t="s">
        <v>31</v>
      </c>
      <c r="B13" s="58">
        <v>0</v>
      </c>
      <c r="C13" s="58">
        <v>0</v>
      </c>
      <c r="D13" s="59"/>
      <c r="E13" s="59"/>
    </row>
    <row r="14" spans="1:5">
      <c r="A14" s="57" t="s">
        <v>32</v>
      </c>
      <c r="B14" s="58">
        <v>1</v>
      </c>
      <c r="C14" s="58">
        <v>1</v>
      </c>
      <c r="D14" s="59"/>
      <c r="E14" s="59"/>
    </row>
    <row r="15" spans="1:5">
      <c r="A15" s="2"/>
      <c r="B15" s="58"/>
      <c r="C15" s="58"/>
      <c r="D15" s="58"/>
      <c r="E15" s="58"/>
    </row>
    <row r="16" spans="1:5" ht="18.75">
      <c r="A16" s="60" t="s">
        <v>33</v>
      </c>
      <c r="B16" s="56">
        <f>SUM(B17:B36)</f>
        <v>1272</v>
      </c>
      <c r="C16" s="56">
        <f>SUM(C17:C36)</f>
        <v>1277</v>
      </c>
      <c r="D16" s="56">
        <f>SUM(D17:D36)</f>
        <v>0</v>
      </c>
      <c r="E16" s="56">
        <f>SUM(E17:E36)</f>
        <v>0</v>
      </c>
    </row>
    <row r="17" spans="1:27">
      <c r="A17" s="57" t="s">
        <v>34</v>
      </c>
      <c r="B17" s="58">
        <v>84</v>
      </c>
      <c r="C17" s="58">
        <v>82</v>
      </c>
      <c r="D17" s="59"/>
      <c r="E17" s="59"/>
    </row>
    <row r="18" spans="1:27">
      <c r="A18" s="57" t="s">
        <v>35</v>
      </c>
      <c r="B18" s="58">
        <v>109</v>
      </c>
      <c r="C18" s="58">
        <v>109</v>
      </c>
      <c r="D18" s="59"/>
      <c r="E18" s="59"/>
    </row>
    <row r="19" spans="1:27">
      <c r="A19" s="57" t="s">
        <v>36</v>
      </c>
      <c r="B19" s="58">
        <v>16</v>
      </c>
      <c r="C19" s="58">
        <v>16</v>
      </c>
      <c r="D19" s="59"/>
      <c r="E19" s="59"/>
    </row>
    <row r="20" spans="1:27">
      <c r="A20" s="57" t="s">
        <v>37</v>
      </c>
      <c r="B20" s="58">
        <v>60</v>
      </c>
      <c r="C20" s="58">
        <v>60</v>
      </c>
      <c r="D20" s="59"/>
      <c r="E20" s="59"/>
      <c r="Z20" s="18" t="s">
        <v>38</v>
      </c>
      <c r="AA20" s="61">
        <f>C8</f>
        <v>1634</v>
      </c>
    </row>
    <row r="21" spans="1:27">
      <c r="A21" s="57" t="s">
        <v>39</v>
      </c>
      <c r="B21" s="58">
        <v>94</v>
      </c>
      <c r="C21" s="58">
        <v>94</v>
      </c>
      <c r="D21" s="59"/>
      <c r="E21" s="59"/>
      <c r="Z21" s="18" t="s">
        <v>40</v>
      </c>
      <c r="AA21" s="61">
        <f>C38</f>
        <v>103</v>
      </c>
    </row>
    <row r="22" spans="1:27">
      <c r="A22" s="57" t="s">
        <v>41</v>
      </c>
      <c r="B22" s="58">
        <v>63</v>
      </c>
      <c r="C22" s="58">
        <v>63</v>
      </c>
      <c r="D22" s="59"/>
      <c r="E22" s="59"/>
    </row>
    <row r="23" spans="1:27">
      <c r="A23" s="57" t="s">
        <v>42</v>
      </c>
      <c r="B23" s="58">
        <v>55</v>
      </c>
      <c r="C23" s="58">
        <v>55</v>
      </c>
      <c r="D23" s="59"/>
      <c r="E23" s="59"/>
    </row>
    <row r="24" spans="1:27">
      <c r="A24" s="57" t="s">
        <v>43</v>
      </c>
      <c r="B24" s="58">
        <v>46</v>
      </c>
      <c r="C24" s="58">
        <v>47</v>
      </c>
      <c r="D24" s="59"/>
      <c r="E24" s="59"/>
    </row>
    <row r="25" spans="1:27">
      <c r="A25" s="57" t="s">
        <v>44</v>
      </c>
      <c r="B25" s="58">
        <v>49</v>
      </c>
      <c r="C25" s="58">
        <v>49</v>
      </c>
      <c r="D25" s="59"/>
      <c r="E25" s="59"/>
    </row>
    <row r="26" spans="1:27">
      <c r="A26" s="57" t="s">
        <v>45</v>
      </c>
      <c r="B26" s="58">
        <v>66</v>
      </c>
      <c r="C26" s="58">
        <v>67</v>
      </c>
      <c r="D26" s="59"/>
      <c r="E26" s="59"/>
    </row>
    <row r="27" spans="1:27">
      <c r="A27" s="57" t="s">
        <v>46</v>
      </c>
      <c r="B27" s="58">
        <v>6</v>
      </c>
      <c r="C27" s="58">
        <v>7</v>
      </c>
      <c r="D27" s="59"/>
      <c r="E27" s="59"/>
      <c r="J27" s="18">
        <v>160</v>
      </c>
      <c r="K27" s="18" t="s">
        <v>47</v>
      </c>
    </row>
    <row r="28" spans="1:27">
      <c r="A28" s="57" t="s">
        <v>48</v>
      </c>
      <c r="B28" s="58">
        <v>48</v>
      </c>
      <c r="C28" s="58">
        <v>46</v>
      </c>
      <c r="D28" s="59"/>
      <c r="E28" s="59"/>
      <c r="J28" s="18">
        <v>65</v>
      </c>
      <c r="K28" s="18" t="s">
        <v>49</v>
      </c>
    </row>
    <row r="29" spans="1:27">
      <c r="A29" s="57" t="s">
        <v>50</v>
      </c>
      <c r="B29" s="58">
        <v>41</v>
      </c>
      <c r="C29" s="58">
        <v>38</v>
      </c>
      <c r="D29" s="59"/>
      <c r="E29" s="59"/>
      <c r="J29" s="18">
        <v>210</v>
      </c>
      <c r="K29" s="18" t="s">
        <v>51</v>
      </c>
    </row>
    <row r="30" spans="1:27">
      <c r="A30" s="57" t="s">
        <v>52</v>
      </c>
      <c r="B30" s="58">
        <v>39</v>
      </c>
      <c r="C30" s="58">
        <v>39</v>
      </c>
      <c r="D30" s="59"/>
      <c r="E30" s="59"/>
    </row>
    <row r="31" spans="1:27">
      <c r="A31" s="57" t="s">
        <v>53</v>
      </c>
      <c r="B31" s="58">
        <v>112</v>
      </c>
      <c r="C31" s="58">
        <v>112</v>
      </c>
      <c r="D31" s="59"/>
      <c r="E31" s="59"/>
    </row>
    <row r="32" spans="1:27">
      <c r="A32" s="57" t="s">
        <v>54</v>
      </c>
      <c r="B32" s="58">
        <v>117</v>
      </c>
      <c r="C32" s="58">
        <v>113</v>
      </c>
      <c r="D32" s="59"/>
      <c r="E32" s="59"/>
    </row>
    <row r="33" spans="1:5">
      <c r="A33" s="57" t="s">
        <v>55</v>
      </c>
      <c r="B33" s="58">
        <v>60</v>
      </c>
      <c r="C33" s="58">
        <v>67</v>
      </c>
      <c r="D33" s="59"/>
      <c r="E33" s="59"/>
    </row>
    <row r="34" spans="1:5">
      <c r="A34" s="57" t="s">
        <v>56</v>
      </c>
      <c r="B34" s="58">
        <v>105</v>
      </c>
      <c r="C34" s="58">
        <v>111</v>
      </c>
      <c r="D34" s="59"/>
      <c r="E34" s="59"/>
    </row>
    <row r="35" spans="1:5">
      <c r="A35" s="57" t="s">
        <v>57</v>
      </c>
      <c r="B35" s="58">
        <v>33</v>
      </c>
      <c r="C35" s="58">
        <v>33</v>
      </c>
      <c r="D35" s="59"/>
      <c r="E35" s="59"/>
    </row>
    <row r="36" spans="1:5">
      <c r="A36" s="57" t="s">
        <v>58</v>
      </c>
      <c r="B36" s="58">
        <v>69</v>
      </c>
      <c r="C36" s="58">
        <v>69</v>
      </c>
      <c r="D36" s="59"/>
      <c r="E36" s="59"/>
    </row>
    <row r="37" spans="1:5">
      <c r="A37" s="2"/>
      <c r="B37" s="58"/>
      <c r="C37" s="58"/>
      <c r="D37" s="58"/>
      <c r="E37" s="58"/>
    </row>
    <row r="38" spans="1:5">
      <c r="A38" s="55" t="s">
        <v>59</v>
      </c>
      <c r="B38" s="56">
        <f>SUM(B39:B41)</f>
        <v>103</v>
      </c>
      <c r="C38" s="56">
        <f>SUM(C39:C41)</f>
        <v>103</v>
      </c>
      <c r="D38" s="56">
        <f>SUM(D39:D41)</f>
        <v>0</v>
      </c>
      <c r="E38" s="56">
        <f>SUM(E39:E41)</f>
        <v>0</v>
      </c>
    </row>
    <row r="39" spans="1:5">
      <c r="A39" s="57" t="s">
        <v>26</v>
      </c>
      <c r="B39" s="58">
        <v>71</v>
      </c>
      <c r="C39" s="58">
        <v>71</v>
      </c>
      <c r="D39" s="59"/>
      <c r="E39" s="59"/>
    </row>
    <row r="40" spans="1:5">
      <c r="A40" s="57" t="s">
        <v>60</v>
      </c>
      <c r="B40" s="58">
        <v>12</v>
      </c>
      <c r="C40" s="58">
        <v>12</v>
      </c>
      <c r="D40" s="59"/>
      <c r="E40" s="59"/>
    </row>
    <row r="41" spans="1:5">
      <c r="A41" s="62" t="s">
        <v>61</v>
      </c>
      <c r="B41" s="63">
        <v>20</v>
      </c>
      <c r="C41" s="63">
        <v>20</v>
      </c>
      <c r="D41" s="64"/>
      <c r="E41" s="64"/>
    </row>
    <row r="42" spans="1:5">
      <c r="A42" s="21" t="s">
        <v>15</v>
      </c>
      <c r="B42" s="2"/>
    </row>
    <row r="44" spans="1:5">
      <c r="B44" s="51"/>
    </row>
    <row r="45" spans="1:5">
      <c r="B45" s="51"/>
    </row>
    <row r="46" spans="1:5">
      <c r="B46" s="51"/>
    </row>
    <row r="47" spans="1:5">
      <c r="B47" s="51"/>
    </row>
  </sheetData>
  <mergeCells count="3">
    <mergeCell ref="A2:E2"/>
    <mergeCell ref="A4:A5"/>
    <mergeCell ref="B4:E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B64"/>
  <sheetViews>
    <sheetView workbookViewId="0">
      <selection activeCell="O10" sqref="O10"/>
    </sheetView>
  </sheetViews>
  <sheetFormatPr defaultColWidth="9.140625" defaultRowHeight="15"/>
  <cols>
    <col min="1" max="1" width="44.28515625" style="1044" customWidth="1"/>
    <col min="2" max="6" width="9.140625" style="1044" hidden="1" customWidth="1"/>
    <col min="7" max="8" width="0" style="1044" hidden="1" customWidth="1"/>
    <col min="9" max="11" width="12.7109375" style="1044" hidden="1" customWidth="1"/>
    <col min="12" max="19" width="12.7109375" style="1044" customWidth="1"/>
    <col min="20" max="20" width="60.85546875" style="1044" bestFit="1" customWidth="1"/>
    <col min="21" max="16384" width="9.140625" style="1044"/>
  </cols>
  <sheetData>
    <row r="1" spans="1:28">
      <c r="A1" s="65"/>
      <c r="B1" s="65"/>
      <c r="C1" s="65"/>
      <c r="D1" s="65"/>
      <c r="E1" s="65"/>
      <c r="F1" s="66"/>
      <c r="G1" s="65"/>
      <c r="H1" s="65"/>
      <c r="I1" s="65"/>
      <c r="J1" s="65"/>
      <c r="K1" s="65"/>
      <c r="L1" s="65"/>
      <c r="M1" s="65"/>
      <c r="N1" s="65"/>
      <c r="O1" s="65"/>
      <c r="P1" s="65"/>
      <c r="Q1" s="528"/>
      <c r="R1" s="528"/>
      <c r="S1" s="528"/>
      <c r="T1" s="67"/>
      <c r="U1" s="938"/>
      <c r="V1" s="938"/>
    </row>
    <row r="2" spans="1:28" ht="18.75">
      <c r="A2" s="726" t="s">
        <v>1018</v>
      </c>
      <c r="B2" s="727"/>
      <c r="C2" s="727"/>
      <c r="D2" s="727"/>
      <c r="E2" s="727"/>
      <c r="F2" s="727"/>
      <c r="G2" s="727"/>
      <c r="H2" s="727"/>
      <c r="I2" s="727"/>
      <c r="J2" s="727"/>
      <c r="K2" s="727"/>
      <c r="L2" s="727"/>
      <c r="M2" s="727"/>
      <c r="N2" s="727"/>
      <c r="O2" s="727"/>
      <c r="P2" s="727"/>
      <c r="Q2" s="727"/>
      <c r="R2" s="727"/>
      <c r="S2" s="727"/>
      <c r="T2" s="728"/>
      <c r="U2" s="68"/>
      <c r="V2" s="68"/>
    </row>
    <row r="3" spans="1:28" ht="15.75">
      <c r="A3" s="729" t="s">
        <v>1019</v>
      </c>
      <c r="B3" s="729"/>
      <c r="C3" s="729"/>
      <c r="D3" s="729"/>
      <c r="E3" s="729"/>
      <c r="F3" s="729"/>
      <c r="G3" s="729"/>
      <c r="H3" s="729"/>
      <c r="I3" s="729"/>
      <c r="J3" s="729"/>
      <c r="K3" s="729"/>
      <c r="L3" s="729"/>
      <c r="M3" s="729"/>
      <c r="N3" s="729"/>
      <c r="O3" s="729"/>
      <c r="P3" s="729"/>
      <c r="Q3" s="729"/>
      <c r="R3" s="729"/>
      <c r="S3" s="729"/>
      <c r="T3" s="729"/>
      <c r="U3" s="939"/>
      <c r="V3" s="68"/>
    </row>
    <row r="4" spans="1:28">
      <c r="A4" s="69"/>
      <c r="B4" s="69"/>
      <c r="C4" s="69"/>
      <c r="D4" s="69"/>
      <c r="E4" s="69"/>
      <c r="F4" s="69"/>
      <c r="G4" s="69"/>
      <c r="H4" s="69"/>
      <c r="I4" s="69"/>
      <c r="J4" s="69"/>
      <c r="K4" s="69"/>
      <c r="L4" s="69"/>
      <c r="M4" s="69"/>
      <c r="N4" s="69"/>
      <c r="O4" s="69"/>
      <c r="P4" s="69"/>
      <c r="Q4" s="70"/>
      <c r="R4" s="70"/>
      <c r="S4" s="70"/>
      <c r="T4" s="70"/>
      <c r="U4" s="939"/>
      <c r="V4" s="68"/>
    </row>
    <row r="5" spans="1:28">
      <c r="A5" s="71" t="s">
        <v>62</v>
      </c>
      <c r="B5" s="72">
        <v>2005</v>
      </c>
      <c r="C5" s="72">
        <v>2006</v>
      </c>
      <c r="D5" s="72">
        <v>2007</v>
      </c>
      <c r="E5" s="72">
        <v>2008</v>
      </c>
      <c r="F5" s="72">
        <v>2009</v>
      </c>
      <c r="G5" s="72">
        <v>2010</v>
      </c>
      <c r="H5" s="72">
        <v>2011</v>
      </c>
      <c r="I5" s="72">
        <v>2012</v>
      </c>
      <c r="J5" s="72">
        <v>2013</v>
      </c>
      <c r="K5" s="72">
        <v>2014</v>
      </c>
      <c r="L5" s="72">
        <v>2015</v>
      </c>
      <c r="M5" s="72">
        <v>2016</v>
      </c>
      <c r="N5" s="72">
        <v>2017</v>
      </c>
      <c r="O5" s="72">
        <v>2018</v>
      </c>
      <c r="P5" s="72">
        <v>2019</v>
      </c>
      <c r="Q5" s="529">
        <v>2020</v>
      </c>
      <c r="R5" s="529">
        <v>2021</v>
      </c>
      <c r="S5" s="529">
        <v>2022</v>
      </c>
      <c r="T5" s="73" t="s">
        <v>63</v>
      </c>
      <c r="U5" s="939"/>
      <c r="V5" s="68"/>
      <c r="W5" s="68"/>
      <c r="X5" s="68"/>
      <c r="Y5" s="68"/>
      <c r="Z5" s="68"/>
      <c r="AA5" s="68"/>
      <c r="AB5" s="68"/>
    </row>
    <row r="6" spans="1:28" ht="18.75">
      <c r="A6" s="74" t="s">
        <v>64</v>
      </c>
      <c r="B6" s="75">
        <v>8368</v>
      </c>
      <c r="C6" s="75">
        <v>8254</v>
      </c>
      <c r="D6" s="75">
        <v>9202</v>
      </c>
      <c r="E6" s="75">
        <v>8170</v>
      </c>
      <c r="F6" s="75">
        <v>8251</v>
      </c>
      <c r="G6" s="75">
        <v>21262</v>
      </c>
      <c r="H6" s="75">
        <v>28705</v>
      </c>
      <c r="I6" s="75">
        <v>35207</v>
      </c>
      <c r="J6" s="75">
        <v>35565</v>
      </c>
      <c r="K6" s="75">
        <v>36351</v>
      </c>
      <c r="L6" s="75">
        <v>36402</v>
      </c>
      <c r="M6" s="75">
        <v>34654</v>
      </c>
      <c r="N6" s="75">
        <v>30923</v>
      </c>
      <c r="O6" s="75">
        <v>29104</v>
      </c>
      <c r="P6" s="75">
        <v>28855</v>
      </c>
      <c r="Q6" s="534">
        <v>11167</v>
      </c>
      <c r="R6" s="534">
        <v>10485</v>
      </c>
      <c r="S6" s="534">
        <v>9888</v>
      </c>
      <c r="T6" s="76" t="s">
        <v>65</v>
      </c>
      <c r="V6" s="68"/>
      <c r="W6" s="68"/>
      <c r="X6" s="68"/>
      <c r="Y6" s="68"/>
      <c r="Z6" s="68"/>
      <c r="AA6" s="68"/>
      <c r="AB6" s="68"/>
    </row>
    <row r="7" spans="1:28" ht="18.75">
      <c r="A7" s="74" t="s">
        <v>66</v>
      </c>
      <c r="B7" s="75">
        <v>4423</v>
      </c>
      <c r="C7" s="75">
        <v>2896</v>
      </c>
      <c r="D7" s="75">
        <v>3786</v>
      </c>
      <c r="E7" s="75">
        <v>3526</v>
      </c>
      <c r="F7" s="75">
        <v>3166</v>
      </c>
      <c r="G7" s="75">
        <v>1623</v>
      </c>
      <c r="H7" s="75">
        <v>9669</v>
      </c>
      <c r="I7" s="75">
        <v>7719</v>
      </c>
      <c r="J7" s="75">
        <v>7771</v>
      </c>
      <c r="K7" s="75">
        <v>8485</v>
      </c>
      <c r="L7" s="75">
        <v>8315</v>
      </c>
      <c r="M7" s="75">
        <v>7643</v>
      </c>
      <c r="N7" s="75">
        <v>6631</v>
      </c>
      <c r="O7" s="75">
        <v>5958</v>
      </c>
      <c r="P7" s="75">
        <v>6347</v>
      </c>
      <c r="Q7" s="534">
        <v>7601</v>
      </c>
      <c r="R7" s="534">
        <v>4648</v>
      </c>
      <c r="S7" s="534">
        <v>4074</v>
      </c>
      <c r="T7" s="76" t="s">
        <v>67</v>
      </c>
      <c r="V7" s="68"/>
      <c r="W7" s="68"/>
      <c r="X7" s="68"/>
      <c r="Y7" s="68"/>
      <c r="Z7" s="68"/>
      <c r="AA7" s="68"/>
      <c r="AB7" s="68"/>
    </row>
    <row r="8" spans="1:28" ht="18.75">
      <c r="A8" s="74" t="s">
        <v>68</v>
      </c>
      <c r="B8" s="75">
        <v>0</v>
      </c>
      <c r="C8" s="75">
        <v>0</v>
      </c>
      <c r="D8" s="75">
        <v>0</v>
      </c>
      <c r="E8" s="75">
        <v>0</v>
      </c>
      <c r="F8" s="75">
        <v>0</v>
      </c>
      <c r="G8" s="75">
        <v>363</v>
      </c>
      <c r="H8" s="75">
        <v>1698</v>
      </c>
      <c r="I8" s="75">
        <v>2856</v>
      </c>
      <c r="J8" s="75">
        <v>2624</v>
      </c>
      <c r="K8" s="75">
        <v>2171</v>
      </c>
      <c r="L8" s="75">
        <v>1600</v>
      </c>
      <c r="M8" s="75">
        <v>2090</v>
      </c>
      <c r="N8" s="75">
        <v>1785</v>
      </c>
      <c r="O8" s="75">
        <v>4899</v>
      </c>
      <c r="P8" s="75">
        <v>5820</v>
      </c>
      <c r="Q8" s="535">
        <v>3299</v>
      </c>
      <c r="R8" s="535">
        <v>4415</v>
      </c>
      <c r="S8" s="535">
        <v>7544</v>
      </c>
      <c r="T8" s="77" t="s">
        <v>69</v>
      </c>
      <c r="U8" s="940"/>
      <c r="V8" s="68"/>
      <c r="W8" s="68"/>
      <c r="X8" s="68"/>
      <c r="Y8" s="68"/>
      <c r="Z8" s="68"/>
      <c r="AA8" s="68"/>
      <c r="AB8" s="68"/>
    </row>
    <row r="9" spans="1:28" ht="18.75">
      <c r="A9" s="78" t="s">
        <v>70</v>
      </c>
      <c r="B9" s="941">
        <v>604</v>
      </c>
      <c r="C9" s="941">
        <v>573</v>
      </c>
      <c r="D9" s="941">
        <v>449</v>
      </c>
      <c r="E9" s="941">
        <v>454</v>
      </c>
      <c r="F9" s="941">
        <v>446</v>
      </c>
      <c r="G9" s="941">
        <v>376</v>
      </c>
      <c r="H9" s="941">
        <v>282</v>
      </c>
      <c r="I9" s="941">
        <v>278</v>
      </c>
      <c r="J9" s="941">
        <v>234</v>
      </c>
      <c r="K9" s="941">
        <v>264</v>
      </c>
      <c r="L9" s="941">
        <v>248</v>
      </c>
      <c r="M9" s="941">
        <v>260</v>
      </c>
      <c r="N9" s="941">
        <v>238</v>
      </c>
      <c r="O9" s="941">
        <v>243</v>
      </c>
      <c r="P9" s="941">
        <v>228</v>
      </c>
      <c r="Q9" s="536">
        <v>137</v>
      </c>
      <c r="R9" s="536">
        <v>183</v>
      </c>
      <c r="S9" s="536">
        <v>165</v>
      </c>
      <c r="T9" s="76" t="s">
        <v>71</v>
      </c>
      <c r="U9" s="940"/>
      <c r="V9" s="68"/>
      <c r="W9" s="68"/>
      <c r="X9" s="68"/>
      <c r="Y9" s="68"/>
      <c r="Z9" s="68"/>
      <c r="AA9" s="68"/>
      <c r="AB9" s="68"/>
    </row>
    <row r="10" spans="1:28" ht="18.75">
      <c r="A10" s="942" t="s">
        <v>72</v>
      </c>
      <c r="B10" s="79">
        <v>0</v>
      </c>
      <c r="C10" s="79">
        <v>0</v>
      </c>
      <c r="D10" s="943">
        <v>0</v>
      </c>
      <c r="E10" s="79">
        <v>0</v>
      </c>
      <c r="F10" s="79">
        <v>0</v>
      </c>
      <c r="G10" s="79">
        <v>6063</v>
      </c>
      <c r="H10" s="79">
        <v>8489</v>
      </c>
      <c r="I10" s="79">
        <v>4055</v>
      </c>
      <c r="J10" s="79">
        <v>3684</v>
      </c>
      <c r="K10" s="79">
        <v>3924</v>
      </c>
      <c r="L10" s="79">
        <v>6689</v>
      </c>
      <c r="M10" s="79">
        <v>7123</v>
      </c>
      <c r="N10" s="79">
        <v>13679</v>
      </c>
      <c r="O10" s="79">
        <v>6539</v>
      </c>
      <c r="P10" s="79">
        <v>8717</v>
      </c>
      <c r="Q10" s="537">
        <v>1075</v>
      </c>
      <c r="R10" s="537">
        <v>1128</v>
      </c>
      <c r="S10" s="537">
        <v>6086</v>
      </c>
      <c r="T10" s="80" t="s">
        <v>73</v>
      </c>
      <c r="U10" s="940"/>
      <c r="V10" s="68"/>
      <c r="W10" s="68"/>
      <c r="X10" s="68"/>
      <c r="Y10" s="68"/>
      <c r="Z10" s="68"/>
      <c r="AA10" s="68"/>
      <c r="AB10" s="68"/>
    </row>
    <row r="11" spans="1:28" ht="18.75">
      <c r="A11" s="81" t="s">
        <v>74</v>
      </c>
      <c r="B11" s="82">
        <v>0</v>
      </c>
      <c r="C11" s="82">
        <v>0</v>
      </c>
      <c r="D11" s="944">
        <v>0</v>
      </c>
      <c r="E11" s="82">
        <v>0</v>
      </c>
      <c r="F11" s="82">
        <v>0</v>
      </c>
      <c r="G11" s="82">
        <v>0</v>
      </c>
      <c r="H11" s="82">
        <v>838</v>
      </c>
      <c r="I11" s="82">
        <v>1751</v>
      </c>
      <c r="J11" s="82">
        <v>1738</v>
      </c>
      <c r="K11" s="82">
        <v>1699</v>
      </c>
      <c r="L11" s="82">
        <v>1640</v>
      </c>
      <c r="M11" s="82">
        <v>1646</v>
      </c>
      <c r="N11" s="82">
        <v>1178</v>
      </c>
      <c r="O11" s="82">
        <v>1042</v>
      </c>
      <c r="P11" s="82">
        <v>1135</v>
      </c>
      <c r="Q11" s="538">
        <v>1029</v>
      </c>
      <c r="R11" s="538">
        <v>749</v>
      </c>
      <c r="S11" s="538">
        <v>515</v>
      </c>
      <c r="T11" s="83" t="s">
        <v>75</v>
      </c>
      <c r="U11" s="940"/>
      <c r="V11" s="68"/>
      <c r="W11" s="68"/>
      <c r="X11" s="68"/>
      <c r="Y11" s="68"/>
      <c r="Z11" s="68"/>
      <c r="AA11" s="68"/>
      <c r="AB11" s="68"/>
    </row>
    <row r="12" spans="1:28" ht="25.5">
      <c r="A12" s="81" t="s">
        <v>76</v>
      </c>
      <c r="B12" s="82">
        <v>0</v>
      </c>
      <c r="C12" s="82">
        <v>0</v>
      </c>
      <c r="D12" s="944">
        <v>0</v>
      </c>
      <c r="E12" s="82">
        <v>0</v>
      </c>
      <c r="F12" s="82">
        <v>0</v>
      </c>
      <c r="G12" s="82">
        <v>0</v>
      </c>
      <c r="H12" s="82">
        <v>1900</v>
      </c>
      <c r="I12" s="82">
        <v>4785</v>
      </c>
      <c r="J12" s="82">
        <v>6101</v>
      </c>
      <c r="K12" s="82">
        <v>5147</v>
      </c>
      <c r="L12" s="82">
        <v>4977</v>
      </c>
      <c r="M12" s="82">
        <v>4484</v>
      </c>
      <c r="N12" s="82">
        <v>4315</v>
      </c>
      <c r="O12" s="82">
        <v>3700</v>
      </c>
      <c r="P12" s="82">
        <v>2449</v>
      </c>
      <c r="Q12" s="538">
        <v>2822</v>
      </c>
      <c r="R12" s="538">
        <v>2544</v>
      </c>
      <c r="S12" s="538">
        <v>1829</v>
      </c>
      <c r="T12" s="83" t="s">
        <v>77</v>
      </c>
      <c r="U12" s="940"/>
      <c r="V12" s="68"/>
      <c r="W12" s="68"/>
      <c r="X12" s="68"/>
      <c r="Y12" s="68"/>
      <c r="Z12" s="68"/>
      <c r="AA12" s="68"/>
      <c r="AB12" s="68"/>
    </row>
    <row r="13" spans="1:28" ht="25.5">
      <c r="A13" s="81" t="s">
        <v>78</v>
      </c>
      <c r="B13" s="82">
        <v>0</v>
      </c>
      <c r="C13" s="82">
        <v>0</v>
      </c>
      <c r="D13" s="944">
        <v>0</v>
      </c>
      <c r="E13" s="82">
        <v>0</v>
      </c>
      <c r="F13" s="82">
        <v>0</v>
      </c>
      <c r="G13" s="82">
        <v>0</v>
      </c>
      <c r="H13" s="82">
        <v>372</v>
      </c>
      <c r="I13" s="82">
        <v>1242</v>
      </c>
      <c r="J13" s="82">
        <v>1730</v>
      </c>
      <c r="K13" s="82">
        <v>2066</v>
      </c>
      <c r="L13" s="82">
        <v>2248</v>
      </c>
      <c r="M13" s="82">
        <v>2352</v>
      </c>
      <c r="N13" s="79">
        <v>2306</v>
      </c>
      <c r="O13" s="79">
        <v>2319</v>
      </c>
      <c r="P13" s="79">
        <v>3814</v>
      </c>
      <c r="Q13" s="538">
        <v>1690</v>
      </c>
      <c r="R13" s="538">
        <v>1543</v>
      </c>
      <c r="S13" s="538">
        <v>677</v>
      </c>
      <c r="T13" s="84" t="s">
        <v>79</v>
      </c>
      <c r="U13" s="940"/>
      <c r="V13" s="68"/>
      <c r="W13" s="68"/>
      <c r="X13" s="68"/>
      <c r="Y13" s="68"/>
      <c r="Z13" s="68"/>
      <c r="AA13" s="68"/>
      <c r="AB13" s="68"/>
    </row>
    <row r="14" spans="1:28" ht="18.75" hidden="1">
      <c r="A14" s="78" t="s">
        <v>80</v>
      </c>
      <c r="B14" s="941">
        <v>0</v>
      </c>
      <c r="C14" s="941">
        <v>0</v>
      </c>
      <c r="D14" s="941">
        <v>0</v>
      </c>
      <c r="E14" s="941">
        <v>0</v>
      </c>
      <c r="F14" s="941">
        <v>0</v>
      </c>
      <c r="G14" s="941">
        <v>0</v>
      </c>
      <c r="H14" s="941">
        <v>8</v>
      </c>
      <c r="I14" s="941">
        <v>9</v>
      </c>
      <c r="J14" s="941">
        <v>3</v>
      </c>
      <c r="K14" s="941">
        <v>0</v>
      </c>
      <c r="L14" s="941">
        <v>0</v>
      </c>
      <c r="M14" s="941">
        <v>0</v>
      </c>
      <c r="N14" s="79">
        <v>0</v>
      </c>
      <c r="O14" s="79">
        <v>0</v>
      </c>
      <c r="P14" s="79">
        <v>0</v>
      </c>
      <c r="Q14" s="537">
        <v>0</v>
      </c>
      <c r="R14" s="537">
        <v>0</v>
      </c>
      <c r="S14" s="537"/>
      <c r="T14" s="76" t="s">
        <v>81</v>
      </c>
      <c r="U14" s="940"/>
      <c r="V14" s="68"/>
      <c r="W14" s="68"/>
      <c r="X14" s="68"/>
      <c r="Y14" s="68"/>
      <c r="Z14" s="68"/>
      <c r="AA14" s="68"/>
      <c r="AB14" s="68"/>
    </row>
    <row r="15" spans="1:28" ht="19.5">
      <c r="A15" s="78" t="s">
        <v>82</v>
      </c>
      <c r="B15" s="85">
        <v>8374</v>
      </c>
      <c r="C15" s="85">
        <v>10985</v>
      </c>
      <c r="D15" s="85">
        <v>10560</v>
      </c>
      <c r="E15" s="85">
        <v>11056</v>
      </c>
      <c r="F15" s="85">
        <v>13620</v>
      </c>
      <c r="G15" s="85">
        <v>555</v>
      </c>
      <c r="H15" s="85">
        <v>0</v>
      </c>
      <c r="I15" s="85">
        <v>0</v>
      </c>
      <c r="J15" s="85">
        <v>0</v>
      </c>
      <c r="K15" s="85">
        <v>304</v>
      </c>
      <c r="L15" s="85">
        <v>1477</v>
      </c>
      <c r="M15" s="85">
        <v>1968</v>
      </c>
      <c r="N15" s="85">
        <v>2668</v>
      </c>
      <c r="O15" s="85">
        <v>3201</v>
      </c>
      <c r="P15" s="85">
        <v>4800</v>
      </c>
      <c r="Q15" s="534">
        <v>2375</v>
      </c>
      <c r="R15" s="534">
        <v>3827</v>
      </c>
      <c r="S15" s="534">
        <v>8555</v>
      </c>
      <c r="T15" s="86" t="s">
        <v>83</v>
      </c>
      <c r="U15" s="945"/>
      <c r="V15" s="68"/>
      <c r="W15" s="68"/>
      <c r="X15" s="68"/>
      <c r="Y15" s="68"/>
      <c r="Z15" s="68"/>
      <c r="AA15" s="68"/>
      <c r="AB15" s="68"/>
    </row>
    <row r="16" spans="1:28" ht="18.75">
      <c r="A16" s="87" t="s">
        <v>84</v>
      </c>
      <c r="B16" s="943">
        <v>2335</v>
      </c>
      <c r="C16" s="943">
        <v>1910</v>
      </c>
      <c r="D16" s="943">
        <v>1734</v>
      </c>
      <c r="E16" s="943">
        <v>1403</v>
      </c>
      <c r="F16" s="943">
        <v>1643</v>
      </c>
      <c r="G16" s="943">
        <v>109</v>
      </c>
      <c r="H16" s="943">
        <v>116</v>
      </c>
      <c r="I16" s="943">
        <v>0</v>
      </c>
      <c r="J16" s="943">
        <v>0</v>
      </c>
      <c r="K16" s="943">
        <v>2</v>
      </c>
      <c r="L16" s="943">
        <v>40</v>
      </c>
      <c r="M16" s="943">
        <v>31</v>
      </c>
      <c r="N16" s="943">
        <v>20</v>
      </c>
      <c r="O16" s="943">
        <v>17</v>
      </c>
      <c r="P16" s="943">
        <v>24</v>
      </c>
      <c r="Q16" s="539">
        <v>25</v>
      </c>
      <c r="R16" s="539">
        <v>6</v>
      </c>
      <c r="S16" s="539">
        <v>10</v>
      </c>
      <c r="T16" s="80" t="s">
        <v>85</v>
      </c>
      <c r="U16" s="945"/>
      <c r="V16" s="68"/>
      <c r="W16" s="68"/>
      <c r="X16" s="68"/>
      <c r="Y16" s="68"/>
      <c r="Z16" s="68"/>
      <c r="AA16" s="68"/>
      <c r="AB16" s="68"/>
    </row>
    <row r="17" spans="1:28" ht="18.75">
      <c r="A17" s="87" t="s">
        <v>86</v>
      </c>
      <c r="B17" s="943">
        <v>1894</v>
      </c>
      <c r="C17" s="943">
        <v>1337</v>
      </c>
      <c r="D17" s="943">
        <v>1050</v>
      </c>
      <c r="E17" s="943">
        <v>1149</v>
      </c>
      <c r="F17" s="943">
        <v>1365</v>
      </c>
      <c r="G17" s="943">
        <v>414</v>
      </c>
      <c r="H17" s="943">
        <v>838</v>
      </c>
      <c r="I17" s="943">
        <v>0</v>
      </c>
      <c r="J17" s="943">
        <v>0</v>
      </c>
      <c r="K17" s="943">
        <v>13</v>
      </c>
      <c r="L17" s="943">
        <v>80</v>
      </c>
      <c r="M17" s="943">
        <v>66</v>
      </c>
      <c r="N17" s="943">
        <v>72</v>
      </c>
      <c r="O17" s="943">
        <v>29</v>
      </c>
      <c r="P17" s="943">
        <v>15</v>
      </c>
      <c r="Q17" s="539">
        <v>4</v>
      </c>
      <c r="R17" s="539">
        <v>9</v>
      </c>
      <c r="S17" s="539">
        <v>14</v>
      </c>
      <c r="T17" s="80" t="s">
        <v>87</v>
      </c>
      <c r="U17" s="945"/>
      <c r="V17" s="68"/>
      <c r="W17" s="68"/>
      <c r="X17" s="68"/>
      <c r="Y17" s="68"/>
      <c r="Z17" s="68"/>
      <c r="AA17" s="68"/>
      <c r="AB17" s="68"/>
    </row>
    <row r="18" spans="1:28" ht="18.75" hidden="1">
      <c r="A18" s="87" t="s">
        <v>88</v>
      </c>
      <c r="B18" s="943">
        <v>5</v>
      </c>
      <c r="C18" s="943">
        <v>6</v>
      </c>
      <c r="D18" s="943">
        <v>8</v>
      </c>
      <c r="E18" s="943">
        <v>6</v>
      </c>
      <c r="F18" s="943">
        <v>9</v>
      </c>
      <c r="G18" s="943">
        <v>2</v>
      </c>
      <c r="H18" s="943">
        <v>1900</v>
      </c>
      <c r="I18" s="943">
        <v>0</v>
      </c>
      <c r="J18" s="943">
        <v>0</v>
      </c>
      <c r="K18" s="943">
        <v>0</v>
      </c>
      <c r="L18" s="943">
        <v>0</v>
      </c>
      <c r="M18" s="943">
        <v>0</v>
      </c>
      <c r="N18" s="943">
        <v>0</v>
      </c>
      <c r="O18" s="943">
        <v>0</v>
      </c>
      <c r="P18" s="943">
        <v>0</v>
      </c>
      <c r="Q18" s="539">
        <v>0</v>
      </c>
      <c r="R18" s="539">
        <v>0</v>
      </c>
      <c r="S18" s="539"/>
      <c r="T18" s="80" t="s">
        <v>89</v>
      </c>
      <c r="U18" s="945"/>
      <c r="V18" s="68"/>
      <c r="W18" s="68"/>
      <c r="X18" s="68"/>
      <c r="Y18" s="68"/>
      <c r="Z18" s="68"/>
      <c r="AA18" s="68"/>
      <c r="AB18" s="68"/>
    </row>
    <row r="19" spans="1:28" ht="18.75" hidden="1">
      <c r="A19" s="87" t="s">
        <v>90</v>
      </c>
      <c r="B19" s="943">
        <v>5</v>
      </c>
      <c r="C19" s="943">
        <v>14</v>
      </c>
      <c r="D19" s="943">
        <v>8</v>
      </c>
      <c r="E19" s="943">
        <v>34</v>
      </c>
      <c r="F19" s="943">
        <v>45</v>
      </c>
      <c r="G19" s="943">
        <v>4</v>
      </c>
      <c r="H19" s="943">
        <v>372</v>
      </c>
      <c r="I19" s="943">
        <v>0</v>
      </c>
      <c r="J19" s="943">
        <v>0</v>
      </c>
      <c r="K19" s="943">
        <v>0</v>
      </c>
      <c r="L19" s="943">
        <v>0</v>
      </c>
      <c r="M19" s="943">
        <v>0</v>
      </c>
      <c r="N19" s="943">
        <v>0</v>
      </c>
      <c r="O19" s="943">
        <v>0</v>
      </c>
      <c r="P19" s="943">
        <v>0</v>
      </c>
      <c r="Q19" s="539">
        <v>0</v>
      </c>
      <c r="R19" s="539">
        <v>0</v>
      </c>
      <c r="S19" s="539"/>
      <c r="T19" s="80" t="s">
        <v>91</v>
      </c>
      <c r="U19" s="945"/>
      <c r="V19" s="68"/>
      <c r="W19" s="68"/>
      <c r="X19" s="68"/>
      <c r="Y19" s="68"/>
      <c r="Z19" s="68"/>
      <c r="AA19" s="68"/>
      <c r="AB19" s="68"/>
    </row>
    <row r="20" spans="1:28" ht="18.75">
      <c r="A20" s="87" t="s">
        <v>92</v>
      </c>
      <c r="B20" s="943">
        <v>0</v>
      </c>
      <c r="C20" s="943">
        <v>0</v>
      </c>
      <c r="D20" s="943">
        <v>0</v>
      </c>
      <c r="E20" s="943">
        <v>0</v>
      </c>
      <c r="F20" s="943">
        <v>146</v>
      </c>
      <c r="G20" s="944">
        <v>0</v>
      </c>
      <c r="H20" s="944">
        <v>0</v>
      </c>
      <c r="I20" s="944">
        <v>0</v>
      </c>
      <c r="J20" s="944">
        <v>0</v>
      </c>
      <c r="K20" s="944">
        <v>0</v>
      </c>
      <c r="L20" s="944">
        <v>2</v>
      </c>
      <c r="M20" s="944">
        <v>0</v>
      </c>
      <c r="N20" s="944">
        <v>0</v>
      </c>
      <c r="O20" s="944">
        <v>0</v>
      </c>
      <c r="P20" s="944">
        <v>1</v>
      </c>
      <c r="Q20" s="540">
        <v>0</v>
      </c>
      <c r="R20" s="540">
        <v>0</v>
      </c>
      <c r="S20" s="540">
        <v>0</v>
      </c>
      <c r="T20" s="80" t="s">
        <v>93</v>
      </c>
      <c r="U20" s="945"/>
      <c r="V20" s="68"/>
      <c r="W20" s="68"/>
      <c r="X20" s="68"/>
      <c r="Y20" s="68"/>
      <c r="Z20" s="68"/>
      <c r="AA20" s="68"/>
      <c r="AB20" s="68"/>
    </row>
    <row r="21" spans="1:28" ht="18.75">
      <c r="A21" s="87" t="s">
        <v>94</v>
      </c>
      <c r="B21" s="943">
        <v>36</v>
      </c>
      <c r="C21" s="943">
        <v>55</v>
      </c>
      <c r="D21" s="943">
        <v>78</v>
      </c>
      <c r="E21" s="943">
        <v>57</v>
      </c>
      <c r="F21" s="943">
        <v>117</v>
      </c>
      <c r="G21" s="943">
        <v>6</v>
      </c>
      <c r="H21" s="943">
        <v>0</v>
      </c>
      <c r="I21" s="943">
        <v>0</v>
      </c>
      <c r="J21" s="943">
        <v>0</v>
      </c>
      <c r="K21" s="943">
        <v>3</v>
      </c>
      <c r="L21" s="943">
        <v>5</v>
      </c>
      <c r="M21" s="943">
        <v>0</v>
      </c>
      <c r="N21" s="943">
        <v>0</v>
      </c>
      <c r="O21" s="943">
        <v>0</v>
      </c>
      <c r="P21" s="943">
        <v>0</v>
      </c>
      <c r="Q21" s="539">
        <v>0</v>
      </c>
      <c r="R21" s="539">
        <v>0</v>
      </c>
      <c r="S21" s="539">
        <v>0</v>
      </c>
      <c r="T21" s="80" t="s">
        <v>95</v>
      </c>
      <c r="U21" s="945"/>
      <c r="V21" s="68"/>
      <c r="W21" s="68"/>
      <c r="X21" s="68"/>
      <c r="Y21" s="68"/>
      <c r="Z21" s="68"/>
      <c r="AA21" s="68"/>
      <c r="AB21" s="68"/>
    </row>
    <row r="22" spans="1:28" ht="18.75">
      <c r="A22" s="87" t="s">
        <v>96</v>
      </c>
      <c r="B22" s="943">
        <v>78</v>
      </c>
      <c r="C22" s="943">
        <v>246</v>
      </c>
      <c r="D22" s="943">
        <v>173</v>
      </c>
      <c r="E22" s="943">
        <v>162</v>
      </c>
      <c r="F22" s="943">
        <v>253</v>
      </c>
      <c r="G22" s="943">
        <v>16</v>
      </c>
      <c r="H22" s="943">
        <v>0</v>
      </c>
      <c r="I22" s="943">
        <v>0</v>
      </c>
      <c r="J22" s="943">
        <v>0</v>
      </c>
      <c r="K22" s="943">
        <v>1</v>
      </c>
      <c r="L22" s="943">
        <v>8</v>
      </c>
      <c r="M22" s="943">
        <v>16</v>
      </c>
      <c r="N22" s="943">
        <v>10</v>
      </c>
      <c r="O22" s="943">
        <v>11</v>
      </c>
      <c r="P22" s="943">
        <v>2</v>
      </c>
      <c r="Q22" s="539">
        <v>2</v>
      </c>
      <c r="R22" s="539">
        <v>7</v>
      </c>
      <c r="S22" s="539">
        <v>8</v>
      </c>
      <c r="T22" s="80" t="s">
        <v>97</v>
      </c>
      <c r="U22" s="945"/>
      <c r="V22" s="68"/>
      <c r="W22" s="68"/>
      <c r="X22" s="68"/>
      <c r="Y22" s="68"/>
      <c r="Z22" s="68"/>
      <c r="AA22" s="68"/>
      <c r="AB22" s="68"/>
    </row>
    <row r="23" spans="1:28" ht="18.75">
      <c r="A23" s="87" t="s">
        <v>98</v>
      </c>
      <c r="B23" s="943">
        <v>0</v>
      </c>
      <c r="C23" s="943">
        <v>0</v>
      </c>
      <c r="D23" s="943">
        <v>0</v>
      </c>
      <c r="E23" s="943">
        <v>111</v>
      </c>
      <c r="F23" s="943">
        <v>332</v>
      </c>
      <c r="G23" s="943">
        <v>34</v>
      </c>
      <c r="H23" s="943">
        <v>0</v>
      </c>
      <c r="I23" s="943">
        <v>0</v>
      </c>
      <c r="J23" s="943">
        <v>0</v>
      </c>
      <c r="K23" s="943">
        <v>1</v>
      </c>
      <c r="L23" s="943">
        <v>174</v>
      </c>
      <c r="M23" s="943">
        <v>257</v>
      </c>
      <c r="N23" s="943">
        <v>307</v>
      </c>
      <c r="O23" s="943">
        <v>309</v>
      </c>
      <c r="P23" s="943">
        <v>543</v>
      </c>
      <c r="Q23" s="539">
        <v>245</v>
      </c>
      <c r="R23" s="539">
        <v>250</v>
      </c>
      <c r="S23" s="539">
        <v>296</v>
      </c>
      <c r="T23" s="80" t="s">
        <v>99</v>
      </c>
      <c r="U23" s="945"/>
      <c r="V23" s="68"/>
      <c r="W23" s="68"/>
      <c r="X23" s="68"/>
      <c r="Y23" s="68"/>
      <c r="Z23" s="68"/>
      <c r="AA23" s="68"/>
      <c r="AB23" s="68"/>
    </row>
    <row r="24" spans="1:28" ht="19.5">
      <c r="A24" s="87" t="s">
        <v>901</v>
      </c>
      <c r="B24" s="943">
        <v>0</v>
      </c>
      <c r="C24" s="943">
        <v>0</v>
      </c>
      <c r="D24" s="943">
        <v>0</v>
      </c>
      <c r="E24" s="943">
        <v>0</v>
      </c>
      <c r="F24" s="943">
        <v>0</v>
      </c>
      <c r="G24" s="943">
        <v>0</v>
      </c>
      <c r="H24" s="943">
        <v>0</v>
      </c>
      <c r="I24" s="943">
        <v>0</v>
      </c>
      <c r="J24" s="943">
        <v>0</v>
      </c>
      <c r="K24" s="943">
        <v>235</v>
      </c>
      <c r="L24" s="943">
        <v>18</v>
      </c>
      <c r="M24" s="943">
        <v>23</v>
      </c>
      <c r="N24" s="943">
        <v>9</v>
      </c>
      <c r="O24" s="943">
        <v>0</v>
      </c>
      <c r="P24" s="943">
        <v>0</v>
      </c>
      <c r="Q24" s="539">
        <v>0</v>
      </c>
      <c r="R24" s="539">
        <v>0</v>
      </c>
      <c r="S24" s="539">
        <v>0</v>
      </c>
      <c r="T24" s="86" t="s">
        <v>100</v>
      </c>
      <c r="U24" s="945"/>
      <c r="V24" s="68"/>
      <c r="W24" s="68"/>
      <c r="X24" s="68"/>
      <c r="Y24" s="68"/>
      <c r="Z24" s="68"/>
      <c r="AA24" s="68"/>
      <c r="AB24" s="68"/>
    </row>
    <row r="25" spans="1:28" ht="19.5">
      <c r="A25" s="87" t="s">
        <v>902</v>
      </c>
      <c r="B25" s="943">
        <v>0</v>
      </c>
      <c r="C25" s="943">
        <v>0</v>
      </c>
      <c r="D25" s="943">
        <v>0</v>
      </c>
      <c r="E25" s="943">
        <v>0</v>
      </c>
      <c r="F25" s="943">
        <v>0</v>
      </c>
      <c r="G25" s="943">
        <v>0</v>
      </c>
      <c r="H25" s="943">
        <v>0</v>
      </c>
      <c r="I25" s="943">
        <v>0</v>
      </c>
      <c r="J25" s="943">
        <v>0</v>
      </c>
      <c r="K25" s="943">
        <v>51</v>
      </c>
      <c r="L25" s="943">
        <v>146</v>
      </c>
      <c r="M25" s="943">
        <v>122</v>
      </c>
      <c r="N25" s="943">
        <v>55</v>
      </c>
      <c r="O25" s="943">
        <v>32</v>
      </c>
      <c r="P25" s="943">
        <v>24</v>
      </c>
      <c r="Q25" s="539">
        <v>12</v>
      </c>
      <c r="R25" s="539">
        <v>132</v>
      </c>
      <c r="S25" s="539">
        <v>944</v>
      </c>
      <c r="T25" s="86" t="s">
        <v>101</v>
      </c>
      <c r="U25" s="945"/>
      <c r="V25" s="68"/>
      <c r="W25" s="68"/>
      <c r="X25" s="68"/>
      <c r="Y25" s="68"/>
      <c r="Z25" s="68"/>
      <c r="AA25" s="68"/>
      <c r="AB25" s="68"/>
    </row>
    <row r="26" spans="1:28" ht="19.5">
      <c r="A26" s="87" t="s">
        <v>903</v>
      </c>
      <c r="B26" s="943">
        <v>0</v>
      </c>
      <c r="C26" s="943">
        <v>0</v>
      </c>
      <c r="D26" s="943">
        <v>0</v>
      </c>
      <c r="E26" s="943">
        <v>0</v>
      </c>
      <c r="F26" s="943">
        <v>0</v>
      </c>
      <c r="G26" s="943">
        <v>0</v>
      </c>
      <c r="H26" s="943">
        <v>0</v>
      </c>
      <c r="I26" s="943">
        <v>0</v>
      </c>
      <c r="J26" s="943">
        <v>0</v>
      </c>
      <c r="K26" s="943">
        <v>8</v>
      </c>
      <c r="L26" s="943">
        <v>21</v>
      </c>
      <c r="M26" s="943">
        <v>43</v>
      </c>
      <c r="N26" s="943">
        <v>458</v>
      </c>
      <c r="O26" s="943">
        <v>418</v>
      </c>
      <c r="P26" s="943">
        <v>544</v>
      </c>
      <c r="Q26" s="539">
        <v>178</v>
      </c>
      <c r="R26" s="539">
        <v>161</v>
      </c>
      <c r="S26" s="539">
        <v>283</v>
      </c>
      <c r="T26" s="86" t="s">
        <v>102</v>
      </c>
      <c r="U26" s="945"/>
      <c r="V26" s="68"/>
      <c r="W26" s="68"/>
      <c r="X26" s="68"/>
      <c r="Y26" s="68"/>
      <c r="Z26" s="68"/>
      <c r="AA26" s="68"/>
      <c r="AB26" s="68"/>
    </row>
    <row r="27" spans="1:28" ht="18.75" hidden="1">
      <c r="A27" s="74" t="s">
        <v>103</v>
      </c>
      <c r="B27" s="75">
        <v>1296</v>
      </c>
      <c r="C27" s="75">
        <v>1222</v>
      </c>
      <c r="D27" s="75">
        <v>1666</v>
      </c>
      <c r="E27" s="75">
        <v>2056</v>
      </c>
      <c r="F27" s="75">
        <v>1121</v>
      </c>
      <c r="G27" s="88">
        <v>0</v>
      </c>
      <c r="H27" s="88">
        <v>0</v>
      </c>
      <c r="I27" s="88">
        <v>0</v>
      </c>
      <c r="J27" s="88">
        <v>0</v>
      </c>
      <c r="K27" s="88">
        <v>98</v>
      </c>
      <c r="L27" s="88">
        <v>0</v>
      </c>
      <c r="M27" s="88">
        <v>0</v>
      </c>
      <c r="N27" s="88">
        <v>0</v>
      </c>
      <c r="O27" s="88">
        <v>0</v>
      </c>
      <c r="P27" s="88">
        <v>0</v>
      </c>
      <c r="Q27" s="541">
        <v>0</v>
      </c>
      <c r="R27" s="541">
        <v>0</v>
      </c>
      <c r="S27" s="541"/>
      <c r="T27" s="86" t="s">
        <v>104</v>
      </c>
      <c r="U27" s="945"/>
      <c r="V27" s="68"/>
      <c r="W27" s="68"/>
      <c r="X27" s="68"/>
      <c r="Y27" s="68"/>
      <c r="Z27" s="68"/>
      <c r="AA27" s="68"/>
      <c r="AB27" s="68"/>
    </row>
    <row r="28" spans="1:28" ht="18.75" hidden="1">
      <c r="A28" s="87" t="s">
        <v>105</v>
      </c>
      <c r="B28" s="943">
        <v>0</v>
      </c>
      <c r="C28" s="943">
        <v>0</v>
      </c>
      <c r="D28" s="943">
        <v>0</v>
      </c>
      <c r="E28" s="943">
        <v>0</v>
      </c>
      <c r="F28" s="943">
        <v>0</v>
      </c>
      <c r="G28" s="943">
        <v>0</v>
      </c>
      <c r="H28" s="943">
        <v>0</v>
      </c>
      <c r="I28" s="943">
        <v>0</v>
      </c>
      <c r="J28" s="943">
        <v>0</v>
      </c>
      <c r="K28" s="943">
        <v>123</v>
      </c>
      <c r="L28" s="943">
        <v>0</v>
      </c>
      <c r="M28" s="943">
        <v>0</v>
      </c>
      <c r="N28" s="943">
        <v>0</v>
      </c>
      <c r="O28" s="943">
        <v>0</v>
      </c>
      <c r="P28" s="943">
        <v>0</v>
      </c>
      <c r="Q28" s="539">
        <v>0</v>
      </c>
      <c r="R28" s="539">
        <v>0</v>
      </c>
      <c r="S28" s="539"/>
      <c r="T28" s="86" t="s">
        <v>106</v>
      </c>
      <c r="U28" s="945"/>
      <c r="V28" s="68"/>
      <c r="W28" s="68"/>
      <c r="X28" s="68"/>
      <c r="Y28" s="68"/>
      <c r="Z28" s="68"/>
      <c r="AA28" s="68"/>
      <c r="AB28" s="68"/>
    </row>
    <row r="29" spans="1:28" ht="18.75" hidden="1">
      <c r="A29" s="87" t="s">
        <v>107</v>
      </c>
      <c r="B29" s="943">
        <v>0</v>
      </c>
      <c r="C29" s="943">
        <v>0</v>
      </c>
      <c r="D29" s="943">
        <v>0</v>
      </c>
      <c r="E29" s="943">
        <v>0</v>
      </c>
      <c r="F29" s="943">
        <v>0</v>
      </c>
      <c r="G29" s="943">
        <v>0</v>
      </c>
      <c r="H29" s="943">
        <v>0</v>
      </c>
      <c r="I29" s="943">
        <v>0</v>
      </c>
      <c r="J29" s="943">
        <v>0</v>
      </c>
      <c r="K29" s="943">
        <v>53</v>
      </c>
      <c r="L29" s="943">
        <v>0</v>
      </c>
      <c r="M29" s="943">
        <v>0</v>
      </c>
      <c r="N29" s="943">
        <v>0</v>
      </c>
      <c r="O29" s="943">
        <v>0</v>
      </c>
      <c r="P29" s="943">
        <v>0</v>
      </c>
      <c r="Q29" s="539">
        <v>0</v>
      </c>
      <c r="R29" s="539">
        <v>0</v>
      </c>
      <c r="S29" s="539"/>
      <c r="T29" s="86" t="s">
        <v>108</v>
      </c>
      <c r="U29" s="945"/>
      <c r="V29" s="68"/>
      <c r="W29" s="68"/>
      <c r="X29" s="68"/>
      <c r="Y29" s="68"/>
      <c r="Z29" s="68"/>
      <c r="AA29" s="68"/>
      <c r="AB29" s="68"/>
    </row>
    <row r="30" spans="1:28" ht="18.75" hidden="1">
      <c r="A30" s="87" t="s">
        <v>109</v>
      </c>
      <c r="B30" s="943">
        <v>0</v>
      </c>
      <c r="C30" s="943">
        <v>0</v>
      </c>
      <c r="D30" s="943">
        <v>0</v>
      </c>
      <c r="E30" s="943">
        <v>0</v>
      </c>
      <c r="F30" s="943">
        <v>0</v>
      </c>
      <c r="G30" s="943">
        <v>0</v>
      </c>
      <c r="H30" s="943">
        <v>0</v>
      </c>
      <c r="I30" s="943">
        <v>0</v>
      </c>
      <c r="J30" s="943">
        <v>0</v>
      </c>
      <c r="K30" s="943">
        <v>65</v>
      </c>
      <c r="L30" s="943">
        <v>0</v>
      </c>
      <c r="M30" s="943">
        <v>0</v>
      </c>
      <c r="N30" s="943">
        <v>0</v>
      </c>
      <c r="O30" s="943">
        <v>0</v>
      </c>
      <c r="P30" s="943">
        <v>0</v>
      </c>
      <c r="Q30" s="539">
        <v>0</v>
      </c>
      <c r="R30" s="539">
        <v>0</v>
      </c>
      <c r="S30" s="539"/>
      <c r="T30" s="86" t="s">
        <v>110</v>
      </c>
      <c r="U30" s="945"/>
      <c r="V30" s="68"/>
      <c r="W30" s="68"/>
      <c r="X30" s="68"/>
      <c r="Y30" s="68"/>
      <c r="Z30" s="68"/>
      <c r="AA30" s="68"/>
      <c r="AB30" s="68"/>
    </row>
    <row r="31" spans="1:28" ht="18.75" hidden="1">
      <c r="A31" s="89" t="s">
        <v>111</v>
      </c>
      <c r="B31" s="944">
        <v>0</v>
      </c>
      <c r="C31" s="944">
        <v>0</v>
      </c>
      <c r="D31" s="944">
        <v>0</v>
      </c>
      <c r="E31" s="944">
        <v>0</v>
      </c>
      <c r="F31" s="944">
        <v>0</v>
      </c>
      <c r="G31" s="944">
        <v>0</v>
      </c>
      <c r="H31" s="944">
        <v>0</v>
      </c>
      <c r="I31" s="944">
        <v>0</v>
      </c>
      <c r="J31" s="944">
        <v>0</v>
      </c>
      <c r="K31" s="944">
        <v>36</v>
      </c>
      <c r="L31" s="944">
        <v>0</v>
      </c>
      <c r="M31" s="944">
        <v>0</v>
      </c>
      <c r="N31" s="943">
        <v>0</v>
      </c>
      <c r="O31" s="943">
        <v>0</v>
      </c>
      <c r="P31" s="943">
        <v>0</v>
      </c>
      <c r="Q31" s="530">
        <v>0</v>
      </c>
      <c r="R31" s="530">
        <v>0</v>
      </c>
      <c r="S31" s="530"/>
      <c r="T31" s="90" t="s">
        <v>112</v>
      </c>
      <c r="U31" s="945"/>
      <c r="V31" s="68"/>
      <c r="W31" s="68"/>
      <c r="X31" s="68"/>
      <c r="Y31" s="68"/>
      <c r="Z31" s="68"/>
      <c r="AA31" s="68"/>
      <c r="AB31" s="68"/>
    </row>
    <row r="32" spans="1:28" ht="19.5">
      <c r="A32" s="1045" t="s">
        <v>904</v>
      </c>
      <c r="B32" s="946">
        <v>0</v>
      </c>
      <c r="C32" s="946">
        <v>0</v>
      </c>
      <c r="D32" s="946">
        <v>0</v>
      </c>
      <c r="E32" s="946">
        <v>0</v>
      </c>
      <c r="F32" s="946">
        <v>0</v>
      </c>
      <c r="G32" s="946">
        <v>0</v>
      </c>
      <c r="H32" s="946">
        <v>0</v>
      </c>
      <c r="I32" s="946">
        <v>0</v>
      </c>
      <c r="J32" s="946">
        <v>0</v>
      </c>
      <c r="K32" s="946">
        <v>0</v>
      </c>
      <c r="L32" s="946">
        <v>98</v>
      </c>
      <c r="M32" s="946">
        <v>69</v>
      </c>
      <c r="N32" s="943">
        <v>0</v>
      </c>
      <c r="O32" s="943">
        <v>0</v>
      </c>
      <c r="P32" s="943">
        <v>0</v>
      </c>
      <c r="Q32" s="946">
        <v>0</v>
      </c>
      <c r="R32" s="946">
        <v>0</v>
      </c>
      <c r="S32" s="946">
        <v>0</v>
      </c>
      <c r="T32" s="92" t="s">
        <v>113</v>
      </c>
      <c r="U32" s="945"/>
      <c r="V32" s="68"/>
      <c r="W32" s="68"/>
      <c r="X32" s="68"/>
      <c r="Y32" s="68"/>
      <c r="Z32" s="68"/>
      <c r="AA32" s="68"/>
      <c r="AB32" s="68"/>
    </row>
    <row r="33" spans="1:28" ht="19.5">
      <c r="A33" s="1045" t="s">
        <v>905</v>
      </c>
      <c r="B33" s="946">
        <v>0</v>
      </c>
      <c r="C33" s="946">
        <v>0</v>
      </c>
      <c r="D33" s="946">
        <v>0</v>
      </c>
      <c r="E33" s="946">
        <v>0</v>
      </c>
      <c r="F33" s="946">
        <v>0</v>
      </c>
      <c r="G33" s="946">
        <v>0</v>
      </c>
      <c r="H33" s="946">
        <v>0</v>
      </c>
      <c r="I33" s="946">
        <v>0</v>
      </c>
      <c r="J33" s="946">
        <v>0</v>
      </c>
      <c r="K33" s="946">
        <v>0</v>
      </c>
      <c r="L33" s="946">
        <v>177</v>
      </c>
      <c r="M33" s="946">
        <v>53</v>
      </c>
      <c r="N33" s="943">
        <v>0</v>
      </c>
      <c r="O33" s="943">
        <v>0</v>
      </c>
      <c r="P33" s="943">
        <v>0</v>
      </c>
      <c r="Q33" s="946">
        <v>0</v>
      </c>
      <c r="R33" s="946">
        <v>0</v>
      </c>
      <c r="S33" s="946">
        <v>0</v>
      </c>
      <c r="T33" s="92" t="s">
        <v>114</v>
      </c>
      <c r="U33" s="945"/>
      <c r="V33" s="68"/>
      <c r="W33" s="68"/>
      <c r="X33" s="68"/>
      <c r="Y33" s="68"/>
      <c r="Z33" s="68"/>
      <c r="AA33" s="68"/>
      <c r="AB33" s="68"/>
    </row>
    <row r="34" spans="1:28" ht="19.5">
      <c r="A34" s="1045" t="s">
        <v>906</v>
      </c>
      <c r="B34" s="946">
        <v>0</v>
      </c>
      <c r="C34" s="946">
        <v>0</v>
      </c>
      <c r="D34" s="946">
        <v>0</v>
      </c>
      <c r="E34" s="946">
        <v>0</v>
      </c>
      <c r="F34" s="946">
        <v>0</v>
      </c>
      <c r="G34" s="946">
        <v>0</v>
      </c>
      <c r="H34" s="946">
        <v>0</v>
      </c>
      <c r="I34" s="946">
        <v>0</v>
      </c>
      <c r="J34" s="946">
        <v>0</v>
      </c>
      <c r="K34" s="946">
        <v>0</v>
      </c>
      <c r="L34" s="946">
        <v>12</v>
      </c>
      <c r="M34" s="946">
        <v>0</v>
      </c>
      <c r="N34" s="943">
        <v>0</v>
      </c>
      <c r="O34" s="943">
        <v>0</v>
      </c>
      <c r="P34" s="943">
        <v>0</v>
      </c>
      <c r="Q34" s="946">
        <v>0</v>
      </c>
      <c r="R34" s="946">
        <v>0</v>
      </c>
      <c r="S34" s="946">
        <v>0</v>
      </c>
      <c r="T34" s="92" t="s">
        <v>115</v>
      </c>
      <c r="U34" s="945"/>
      <c r="V34" s="68"/>
      <c r="W34" s="68"/>
      <c r="X34" s="68"/>
      <c r="Y34" s="68"/>
      <c r="Z34" s="68"/>
      <c r="AA34" s="68"/>
      <c r="AB34" s="68"/>
    </row>
    <row r="35" spans="1:28" ht="19.5">
      <c r="A35" s="1045" t="s">
        <v>907</v>
      </c>
      <c r="B35" s="946"/>
      <c r="C35" s="946"/>
      <c r="D35" s="946"/>
      <c r="E35" s="946"/>
      <c r="F35" s="946"/>
      <c r="G35" s="946"/>
      <c r="H35" s="946"/>
      <c r="I35" s="946">
        <v>0</v>
      </c>
      <c r="J35" s="946">
        <v>0</v>
      </c>
      <c r="K35" s="946">
        <v>0</v>
      </c>
      <c r="L35" s="946">
        <v>46</v>
      </c>
      <c r="M35" s="946">
        <v>40</v>
      </c>
      <c r="N35" s="943">
        <v>200</v>
      </c>
      <c r="O35" s="943">
        <v>137</v>
      </c>
      <c r="P35" s="943">
        <v>108</v>
      </c>
      <c r="Q35" s="946">
        <v>60</v>
      </c>
      <c r="R35" s="946">
        <v>34</v>
      </c>
      <c r="S35" s="946">
        <v>80</v>
      </c>
      <c r="T35" s="92" t="s">
        <v>116</v>
      </c>
      <c r="U35" s="945"/>
      <c r="V35" s="68"/>
      <c r="W35" s="68"/>
      <c r="X35" s="68"/>
      <c r="Y35" s="68"/>
      <c r="Z35" s="68"/>
      <c r="AA35" s="68"/>
      <c r="AB35" s="68"/>
    </row>
    <row r="36" spans="1:28" ht="17.25" customHeight="1">
      <c r="A36" s="1045" t="s">
        <v>908</v>
      </c>
      <c r="B36" s="946">
        <v>0</v>
      </c>
      <c r="C36" s="946">
        <v>0</v>
      </c>
      <c r="D36" s="946">
        <v>0</v>
      </c>
      <c r="E36" s="946">
        <v>84</v>
      </c>
      <c r="F36" s="946">
        <v>0</v>
      </c>
      <c r="G36" s="946">
        <v>0</v>
      </c>
      <c r="H36" s="946">
        <v>0</v>
      </c>
      <c r="I36" s="946">
        <v>0</v>
      </c>
      <c r="J36" s="946">
        <v>0</v>
      </c>
      <c r="K36" s="946">
        <v>0</v>
      </c>
      <c r="L36" s="946">
        <v>131</v>
      </c>
      <c r="M36" s="946">
        <v>178</v>
      </c>
      <c r="N36" s="943">
        <v>224</v>
      </c>
      <c r="O36" s="943">
        <v>217</v>
      </c>
      <c r="P36" s="943">
        <v>383</v>
      </c>
      <c r="Q36" s="946">
        <v>222</v>
      </c>
      <c r="R36" s="946">
        <v>263</v>
      </c>
      <c r="S36" s="946">
        <v>319</v>
      </c>
      <c r="T36" s="92" t="s">
        <v>117</v>
      </c>
      <c r="U36" s="945"/>
      <c r="V36" s="68"/>
      <c r="W36" s="68"/>
      <c r="X36" s="68"/>
      <c r="Y36" s="68"/>
      <c r="Z36" s="68"/>
      <c r="AA36" s="68"/>
      <c r="AB36" s="68"/>
    </row>
    <row r="37" spans="1:28" ht="19.5">
      <c r="A37" s="1045" t="s">
        <v>909</v>
      </c>
      <c r="B37" s="946">
        <v>0</v>
      </c>
      <c r="C37" s="946">
        <v>0</v>
      </c>
      <c r="D37" s="946">
        <v>0</v>
      </c>
      <c r="E37" s="946">
        <v>0</v>
      </c>
      <c r="F37" s="946">
        <v>0</v>
      </c>
      <c r="G37" s="946">
        <v>1073</v>
      </c>
      <c r="H37" s="946">
        <v>0</v>
      </c>
      <c r="I37" s="946">
        <v>0</v>
      </c>
      <c r="J37" s="946">
        <v>0</v>
      </c>
      <c r="K37" s="946">
        <v>0</v>
      </c>
      <c r="L37" s="946">
        <v>0</v>
      </c>
      <c r="M37" s="946">
        <v>44</v>
      </c>
      <c r="N37" s="944">
        <v>7</v>
      </c>
      <c r="O37" s="530">
        <v>3</v>
      </c>
      <c r="P37" s="943">
        <v>0</v>
      </c>
      <c r="Q37" s="946">
        <v>0</v>
      </c>
      <c r="R37" s="946">
        <v>0</v>
      </c>
      <c r="S37" s="946">
        <v>0</v>
      </c>
      <c r="T37" s="92" t="s">
        <v>118</v>
      </c>
      <c r="U37" s="945"/>
      <c r="V37" s="68"/>
      <c r="W37" s="68"/>
      <c r="X37" s="68"/>
      <c r="Y37" s="68"/>
      <c r="Z37" s="68"/>
      <c r="AA37" s="68"/>
      <c r="AB37" s="68"/>
    </row>
    <row r="38" spans="1:28" ht="18" customHeight="1">
      <c r="A38" s="1045" t="s">
        <v>877</v>
      </c>
      <c r="B38" s="946">
        <v>0</v>
      </c>
      <c r="C38" s="946">
        <v>0</v>
      </c>
      <c r="D38" s="946">
        <v>0</v>
      </c>
      <c r="E38" s="946">
        <v>0</v>
      </c>
      <c r="F38" s="946">
        <v>0</v>
      </c>
      <c r="G38" s="946">
        <v>1073</v>
      </c>
      <c r="H38" s="946">
        <v>0</v>
      </c>
      <c r="I38" s="946">
        <v>0</v>
      </c>
      <c r="J38" s="946">
        <v>0</v>
      </c>
      <c r="K38" s="946">
        <v>0</v>
      </c>
      <c r="L38" s="946">
        <v>0</v>
      </c>
      <c r="M38" s="946">
        <v>0</v>
      </c>
      <c r="N38" s="946">
        <v>7</v>
      </c>
      <c r="O38" s="946">
        <v>49</v>
      </c>
      <c r="P38" s="943">
        <v>102</v>
      </c>
      <c r="Q38" s="946">
        <v>23</v>
      </c>
      <c r="R38" s="946">
        <v>8</v>
      </c>
      <c r="S38" s="946">
        <v>0</v>
      </c>
      <c r="T38" s="92" t="s">
        <v>878</v>
      </c>
      <c r="U38" s="945"/>
      <c r="V38" s="68"/>
      <c r="W38" s="68"/>
      <c r="X38" s="68"/>
      <c r="Y38" s="68"/>
      <c r="Z38" s="68"/>
      <c r="AA38" s="68"/>
      <c r="AB38" s="68"/>
    </row>
    <row r="39" spans="1:28" ht="18" customHeight="1">
      <c r="A39" s="1045" t="s">
        <v>910</v>
      </c>
      <c r="B39" s="946"/>
      <c r="C39" s="946"/>
      <c r="D39" s="946"/>
      <c r="E39" s="946"/>
      <c r="F39" s="946"/>
      <c r="G39" s="946"/>
      <c r="H39" s="946"/>
      <c r="I39" s="946"/>
      <c r="J39" s="946"/>
      <c r="K39" s="946"/>
      <c r="L39" s="946">
        <v>0</v>
      </c>
      <c r="M39" s="946">
        <v>0</v>
      </c>
      <c r="N39" s="946">
        <v>0</v>
      </c>
      <c r="O39" s="946">
        <v>0</v>
      </c>
      <c r="P39" s="943">
        <v>0</v>
      </c>
      <c r="Q39" s="946">
        <v>1</v>
      </c>
      <c r="R39" s="946">
        <v>20</v>
      </c>
      <c r="S39" s="946">
        <v>53</v>
      </c>
      <c r="T39" s="92" t="s">
        <v>911</v>
      </c>
      <c r="U39" s="945"/>
      <c r="V39" s="68"/>
      <c r="W39" s="68"/>
      <c r="X39" s="68"/>
      <c r="Y39" s="68"/>
      <c r="Z39" s="68"/>
      <c r="AA39" s="68"/>
      <c r="AB39" s="68"/>
    </row>
    <row r="40" spans="1:28" ht="18" customHeight="1">
      <c r="A40" s="1045" t="s">
        <v>912</v>
      </c>
      <c r="B40" s="946"/>
      <c r="C40" s="946"/>
      <c r="D40" s="946"/>
      <c r="E40" s="946"/>
      <c r="F40" s="946"/>
      <c r="G40" s="946"/>
      <c r="H40" s="946"/>
      <c r="I40" s="946"/>
      <c r="J40" s="946"/>
      <c r="K40" s="946"/>
      <c r="L40" s="946">
        <v>0</v>
      </c>
      <c r="M40" s="946">
        <v>0</v>
      </c>
      <c r="N40" s="946">
        <v>0</v>
      </c>
      <c r="O40" s="946">
        <v>0</v>
      </c>
      <c r="P40" s="943">
        <v>0</v>
      </c>
      <c r="Q40" s="946">
        <v>23</v>
      </c>
      <c r="R40" s="946">
        <v>100</v>
      </c>
      <c r="S40" s="946">
        <v>0</v>
      </c>
      <c r="T40" s="92" t="s">
        <v>913</v>
      </c>
      <c r="U40" s="945"/>
      <c r="V40" s="68"/>
      <c r="W40" s="68"/>
      <c r="X40" s="68"/>
      <c r="Y40" s="68"/>
      <c r="Z40" s="68"/>
      <c r="AA40" s="68"/>
      <c r="AB40" s="68"/>
    </row>
    <row r="41" spans="1:28" ht="19.5">
      <c r="A41" s="1045" t="s">
        <v>914</v>
      </c>
      <c r="B41" s="946"/>
      <c r="C41" s="946"/>
      <c r="D41" s="946"/>
      <c r="E41" s="946"/>
      <c r="F41" s="946"/>
      <c r="G41" s="946"/>
      <c r="H41" s="946"/>
      <c r="I41" s="946"/>
      <c r="J41" s="946"/>
      <c r="K41" s="946"/>
      <c r="L41" s="946">
        <v>0</v>
      </c>
      <c r="M41" s="946">
        <v>0</v>
      </c>
      <c r="N41" s="531">
        <v>0</v>
      </c>
      <c r="O41" s="531">
        <v>0</v>
      </c>
      <c r="P41" s="531">
        <v>0</v>
      </c>
      <c r="Q41" s="946">
        <v>156</v>
      </c>
      <c r="R41" s="946">
        <v>187</v>
      </c>
      <c r="S41" s="946">
        <v>82</v>
      </c>
      <c r="T41" s="92" t="s">
        <v>915</v>
      </c>
      <c r="U41" s="945"/>
      <c r="V41" s="68"/>
      <c r="W41" s="68"/>
      <c r="X41" s="68"/>
      <c r="Y41" s="68"/>
      <c r="Z41" s="68"/>
      <c r="AA41" s="68"/>
      <c r="AB41" s="68"/>
    </row>
    <row r="42" spans="1:28" ht="19.5">
      <c r="A42" s="1045" t="s">
        <v>916</v>
      </c>
      <c r="B42" s="946"/>
      <c r="C42" s="946"/>
      <c r="D42" s="946"/>
      <c r="E42" s="946"/>
      <c r="F42" s="946"/>
      <c r="G42" s="946"/>
      <c r="H42" s="946"/>
      <c r="I42" s="946"/>
      <c r="J42" s="946"/>
      <c r="K42" s="946"/>
      <c r="L42" s="946">
        <v>0</v>
      </c>
      <c r="M42" s="946">
        <v>0</v>
      </c>
      <c r="N42" s="944">
        <v>0</v>
      </c>
      <c r="O42" s="944">
        <v>0</v>
      </c>
      <c r="P42" s="944">
        <v>0</v>
      </c>
      <c r="Q42" s="946">
        <v>0</v>
      </c>
      <c r="R42" s="946">
        <v>3</v>
      </c>
      <c r="S42" s="946">
        <v>0</v>
      </c>
      <c r="T42" s="92" t="s">
        <v>917</v>
      </c>
      <c r="U42" s="945"/>
      <c r="V42" s="68"/>
      <c r="W42" s="68"/>
      <c r="X42" s="68"/>
      <c r="Y42" s="68"/>
      <c r="Z42" s="68"/>
      <c r="AA42" s="68"/>
      <c r="AB42" s="68"/>
    </row>
    <row r="43" spans="1:28" ht="19.5">
      <c r="A43" s="1045" t="s">
        <v>918</v>
      </c>
      <c r="B43" s="946"/>
      <c r="C43" s="946"/>
      <c r="D43" s="946"/>
      <c r="E43" s="946"/>
      <c r="F43" s="946"/>
      <c r="G43" s="946"/>
      <c r="H43" s="946"/>
      <c r="I43" s="946"/>
      <c r="J43" s="946"/>
      <c r="K43" s="946"/>
      <c r="L43" s="946">
        <v>0</v>
      </c>
      <c r="M43" s="946">
        <v>0</v>
      </c>
      <c r="N43" s="944">
        <v>0</v>
      </c>
      <c r="O43" s="944">
        <v>0</v>
      </c>
      <c r="P43" s="944">
        <v>0</v>
      </c>
      <c r="Q43" s="946">
        <v>72</v>
      </c>
      <c r="R43" s="946">
        <v>23</v>
      </c>
      <c r="S43" s="946">
        <v>38</v>
      </c>
      <c r="T43" s="92" t="s">
        <v>919</v>
      </c>
      <c r="U43" s="945"/>
      <c r="V43" s="68"/>
      <c r="W43" s="68"/>
      <c r="X43" s="68"/>
      <c r="Y43" s="68"/>
      <c r="Z43" s="68"/>
      <c r="AA43" s="68"/>
      <c r="AB43" s="68"/>
    </row>
    <row r="44" spans="1:28" ht="18" customHeight="1">
      <c r="A44" s="1046" t="s">
        <v>920</v>
      </c>
      <c r="B44" s="947">
        <v>0</v>
      </c>
      <c r="C44" s="947">
        <v>0</v>
      </c>
      <c r="D44" s="947">
        <v>0</v>
      </c>
      <c r="E44" s="947">
        <v>0</v>
      </c>
      <c r="F44" s="947">
        <v>0</v>
      </c>
      <c r="G44" s="947">
        <v>1073</v>
      </c>
      <c r="H44" s="947">
        <v>0</v>
      </c>
      <c r="I44" s="947">
        <v>0</v>
      </c>
      <c r="J44" s="947">
        <v>0</v>
      </c>
      <c r="K44" s="947">
        <v>0</v>
      </c>
      <c r="L44" s="947">
        <v>0</v>
      </c>
      <c r="M44" s="947">
        <v>0</v>
      </c>
      <c r="N44" s="94">
        <v>0</v>
      </c>
      <c r="O44" s="94">
        <v>0</v>
      </c>
      <c r="P44" s="94">
        <v>0</v>
      </c>
      <c r="Q44" s="542">
        <v>77</v>
      </c>
      <c r="R44" s="542">
        <v>122</v>
      </c>
      <c r="S44" s="542">
        <v>0</v>
      </c>
      <c r="T44" s="532" t="s">
        <v>921</v>
      </c>
      <c r="U44" s="945"/>
      <c r="V44" s="68"/>
      <c r="W44" s="68"/>
      <c r="X44" s="68"/>
      <c r="Y44" s="68"/>
      <c r="Z44" s="68"/>
      <c r="AA44" s="68"/>
      <c r="AB44" s="68"/>
    </row>
    <row r="45" spans="1:28" ht="21.75" customHeight="1">
      <c r="A45" s="732" t="s">
        <v>119</v>
      </c>
      <c r="B45" s="732"/>
      <c r="C45" s="732"/>
      <c r="D45" s="732"/>
      <c r="E45" s="732"/>
      <c r="F45" s="733" t="s">
        <v>120</v>
      </c>
      <c r="G45" s="733"/>
      <c r="H45" s="733"/>
      <c r="I45" s="733"/>
      <c r="J45" s="733"/>
      <c r="K45" s="733"/>
      <c r="L45" s="733"/>
      <c r="M45" s="733"/>
      <c r="N45" s="733"/>
      <c r="O45" s="733"/>
      <c r="P45" s="733"/>
      <c r="Q45" s="733"/>
      <c r="R45" s="733"/>
      <c r="S45" s="733"/>
      <c r="T45" s="733"/>
      <c r="U45" s="948"/>
    </row>
    <row r="46" spans="1:28" ht="19.5" customHeight="1">
      <c r="A46" s="730" t="s">
        <v>121</v>
      </c>
      <c r="B46" s="731"/>
      <c r="C46" s="731"/>
      <c r="D46" s="731"/>
      <c r="E46" s="731"/>
      <c r="F46" s="731"/>
      <c r="G46" s="731"/>
      <c r="H46" s="731"/>
      <c r="I46" s="731"/>
      <c r="J46" s="731"/>
      <c r="K46" s="721" t="s">
        <v>122</v>
      </c>
      <c r="L46" s="721"/>
      <c r="M46" s="721"/>
      <c r="N46" s="721"/>
      <c r="O46" s="721"/>
      <c r="P46" s="721"/>
      <c r="Q46" s="721"/>
      <c r="R46" s="721"/>
      <c r="S46" s="721"/>
      <c r="T46" s="721"/>
      <c r="U46" s="948"/>
    </row>
    <row r="47" spans="1:28" ht="19.5" customHeight="1">
      <c r="A47" s="734" t="s">
        <v>123</v>
      </c>
      <c r="B47" s="735"/>
      <c r="C47" s="735"/>
      <c r="D47" s="735"/>
      <c r="E47" s="736"/>
      <c r="F47" s="95"/>
      <c r="G47" s="737" t="s">
        <v>124</v>
      </c>
      <c r="H47" s="738"/>
      <c r="I47" s="738"/>
      <c r="J47" s="738"/>
      <c r="K47" s="738"/>
      <c r="L47" s="738"/>
      <c r="M47" s="738"/>
      <c r="N47" s="738"/>
      <c r="O47" s="738"/>
      <c r="P47" s="738"/>
      <c r="Q47" s="738"/>
      <c r="R47" s="738"/>
      <c r="S47" s="738"/>
      <c r="T47" s="739"/>
      <c r="U47" s="948"/>
    </row>
    <row r="48" spans="1:28" ht="19.5" customHeight="1">
      <c r="A48" s="740" t="s">
        <v>125</v>
      </c>
      <c r="B48" s="741"/>
      <c r="C48" s="741"/>
      <c r="D48" s="741"/>
      <c r="E48" s="741"/>
      <c r="F48" s="741"/>
      <c r="G48" s="742" t="s">
        <v>126</v>
      </c>
      <c r="H48" s="742"/>
      <c r="I48" s="742"/>
      <c r="J48" s="742"/>
      <c r="K48" s="742"/>
      <c r="L48" s="742"/>
      <c r="M48" s="742"/>
      <c r="N48" s="742"/>
      <c r="O48" s="742"/>
      <c r="P48" s="742"/>
      <c r="Q48" s="742"/>
      <c r="R48" s="742"/>
      <c r="S48" s="742"/>
      <c r="T48" s="743"/>
      <c r="U48" s="948"/>
    </row>
    <row r="49" spans="1:22" ht="19.5" customHeight="1">
      <c r="A49" s="724" t="s">
        <v>127</v>
      </c>
      <c r="B49" s="725"/>
      <c r="C49" s="725"/>
      <c r="D49" s="725"/>
      <c r="E49" s="725"/>
      <c r="F49" s="725"/>
      <c r="G49" s="725"/>
      <c r="H49" s="725"/>
      <c r="I49" s="725"/>
      <c r="J49" s="725"/>
      <c r="K49" s="721" t="s">
        <v>128</v>
      </c>
      <c r="L49" s="721"/>
      <c r="M49" s="721"/>
      <c r="N49" s="721"/>
      <c r="O49" s="721"/>
      <c r="P49" s="721"/>
      <c r="Q49" s="721"/>
      <c r="R49" s="721"/>
      <c r="S49" s="721"/>
      <c r="T49" s="721"/>
      <c r="U49" s="948"/>
    </row>
    <row r="50" spans="1:22" ht="30.75" customHeight="1">
      <c r="A50" s="722" t="s">
        <v>129</v>
      </c>
      <c r="B50" s="723"/>
      <c r="C50" s="723"/>
      <c r="D50" s="723"/>
      <c r="E50" s="723"/>
      <c r="F50" s="723"/>
      <c r="G50" s="723"/>
      <c r="H50" s="723"/>
      <c r="I50" s="723"/>
      <c r="J50" s="723"/>
      <c r="K50" s="96"/>
      <c r="L50" s="720" t="s">
        <v>130</v>
      </c>
      <c r="M50" s="720"/>
      <c r="N50" s="720"/>
      <c r="O50" s="720"/>
      <c r="P50" s="720"/>
      <c r="Q50" s="720"/>
      <c r="R50" s="720"/>
      <c r="S50" s="720"/>
      <c r="T50" s="720"/>
      <c r="U50" s="948"/>
    </row>
    <row r="51" spans="1:22" ht="34.5" customHeight="1">
      <c r="A51" s="722" t="s">
        <v>131</v>
      </c>
      <c r="B51" s="723"/>
      <c r="C51" s="723"/>
      <c r="D51" s="723"/>
      <c r="E51" s="723"/>
      <c r="F51" s="723"/>
      <c r="G51" s="723"/>
      <c r="H51" s="723"/>
      <c r="I51" s="723"/>
      <c r="J51" s="723"/>
      <c r="K51" s="96"/>
      <c r="L51" s="720" t="s">
        <v>132</v>
      </c>
      <c r="M51" s="720"/>
      <c r="N51" s="720"/>
      <c r="O51" s="720"/>
      <c r="P51" s="720"/>
      <c r="Q51" s="720"/>
      <c r="R51" s="720"/>
      <c r="S51" s="720"/>
      <c r="T51" s="720"/>
      <c r="U51" s="948"/>
    </row>
    <row r="52" spans="1:22" ht="38.25" customHeight="1">
      <c r="A52" s="722" t="s">
        <v>133</v>
      </c>
      <c r="B52" s="723"/>
      <c r="C52" s="723"/>
      <c r="D52" s="723"/>
      <c r="E52" s="723"/>
      <c r="F52" s="723"/>
      <c r="G52" s="723"/>
      <c r="H52" s="723"/>
      <c r="I52" s="723"/>
      <c r="J52" s="723"/>
      <c r="K52" s="96"/>
      <c r="L52" s="720" t="s">
        <v>134</v>
      </c>
      <c r="M52" s="720"/>
      <c r="N52" s="720"/>
      <c r="O52" s="720"/>
      <c r="P52" s="720"/>
      <c r="Q52" s="720"/>
      <c r="R52" s="720"/>
      <c r="S52" s="720"/>
      <c r="T52" s="720"/>
      <c r="U52" s="948"/>
    </row>
    <row r="53" spans="1:22" ht="22.5" customHeight="1">
      <c r="A53" s="722" t="s">
        <v>135</v>
      </c>
      <c r="B53" s="723"/>
      <c r="C53" s="723"/>
      <c r="D53" s="723"/>
      <c r="E53" s="723"/>
      <c r="F53" s="723"/>
      <c r="G53" s="723"/>
      <c r="H53" s="723"/>
      <c r="I53" s="723"/>
      <c r="J53" s="723"/>
      <c r="K53" s="96"/>
      <c r="L53" s="720" t="s">
        <v>136</v>
      </c>
      <c r="M53" s="720"/>
      <c r="N53" s="720"/>
      <c r="O53" s="720"/>
      <c r="P53" s="720"/>
      <c r="Q53" s="720"/>
      <c r="R53" s="720"/>
      <c r="S53" s="720"/>
      <c r="T53" s="720"/>
      <c r="U53" s="948"/>
    </row>
    <row r="54" spans="1:22" ht="38.25" customHeight="1">
      <c r="A54" s="722" t="s">
        <v>137</v>
      </c>
      <c r="B54" s="723"/>
      <c r="C54" s="723"/>
      <c r="D54" s="723"/>
      <c r="E54" s="723"/>
      <c r="F54" s="723"/>
      <c r="G54" s="723"/>
      <c r="H54" s="723"/>
      <c r="I54" s="723"/>
      <c r="J54" s="723"/>
      <c r="K54" s="96"/>
      <c r="L54" s="720" t="s">
        <v>138</v>
      </c>
      <c r="M54" s="720"/>
      <c r="N54" s="720"/>
      <c r="O54" s="720"/>
      <c r="P54" s="720"/>
      <c r="Q54" s="720"/>
      <c r="R54" s="720"/>
      <c r="S54" s="720"/>
      <c r="T54" s="720"/>
      <c r="U54" s="948"/>
    </row>
    <row r="55" spans="1:22" ht="51.75" customHeight="1">
      <c r="A55" s="722" t="s">
        <v>139</v>
      </c>
      <c r="B55" s="723"/>
      <c r="C55" s="723"/>
      <c r="D55" s="723"/>
      <c r="E55" s="723"/>
      <c r="F55" s="723"/>
      <c r="G55" s="723"/>
      <c r="H55" s="723"/>
      <c r="I55" s="723"/>
      <c r="J55" s="723"/>
      <c r="K55" s="720" t="s">
        <v>140</v>
      </c>
      <c r="L55" s="720"/>
      <c r="M55" s="720"/>
      <c r="N55" s="720"/>
      <c r="O55" s="720"/>
      <c r="P55" s="720"/>
      <c r="Q55" s="720"/>
      <c r="R55" s="720"/>
      <c r="S55" s="720"/>
      <c r="T55" s="720"/>
      <c r="U55" s="948"/>
      <c r="V55" s="948"/>
    </row>
    <row r="56" spans="1:22" ht="24" customHeight="1">
      <c r="A56" s="722" t="s">
        <v>141</v>
      </c>
      <c r="B56" s="723"/>
      <c r="C56" s="723"/>
      <c r="D56" s="723"/>
      <c r="E56" s="723"/>
      <c r="F56" s="723"/>
      <c r="G56" s="723"/>
      <c r="H56" s="723"/>
      <c r="I56" s="723"/>
      <c r="J56" s="723"/>
      <c r="K56" s="524"/>
      <c r="L56" s="720" t="s">
        <v>142</v>
      </c>
      <c r="M56" s="720"/>
      <c r="N56" s="720"/>
      <c r="O56" s="720"/>
      <c r="P56" s="720"/>
      <c r="Q56" s="720"/>
      <c r="R56" s="720"/>
      <c r="S56" s="720"/>
      <c r="T56" s="720"/>
      <c r="U56" s="948"/>
      <c r="V56" s="948"/>
    </row>
    <row r="57" spans="1:22" ht="33.75" customHeight="1">
      <c r="A57" s="722" t="s">
        <v>143</v>
      </c>
      <c r="B57" s="723"/>
      <c r="C57" s="723"/>
      <c r="D57" s="723"/>
      <c r="E57" s="723"/>
      <c r="F57" s="723"/>
      <c r="G57" s="723"/>
      <c r="H57" s="723"/>
      <c r="I57" s="723"/>
      <c r="J57" s="723"/>
      <c r="K57" s="524"/>
      <c r="L57" s="720" t="s">
        <v>144</v>
      </c>
      <c r="M57" s="720"/>
      <c r="N57" s="720"/>
      <c r="O57" s="720"/>
      <c r="P57" s="720"/>
      <c r="Q57" s="720"/>
      <c r="R57" s="720"/>
      <c r="S57" s="720"/>
      <c r="T57" s="720"/>
      <c r="U57" s="948"/>
      <c r="V57" s="948"/>
    </row>
    <row r="58" spans="1:22" ht="38.25" customHeight="1">
      <c r="A58" s="722" t="s">
        <v>145</v>
      </c>
      <c r="B58" s="723"/>
      <c r="C58" s="723"/>
      <c r="D58" s="723"/>
      <c r="E58" s="723"/>
      <c r="F58" s="723"/>
      <c r="G58" s="723"/>
      <c r="H58" s="723"/>
      <c r="I58" s="723"/>
      <c r="J58" s="723"/>
      <c r="K58" s="96"/>
      <c r="L58" s="720" t="s">
        <v>146</v>
      </c>
      <c r="M58" s="720"/>
      <c r="N58" s="720"/>
      <c r="O58" s="720"/>
      <c r="P58" s="720"/>
      <c r="Q58" s="720"/>
      <c r="R58" s="720"/>
      <c r="S58" s="720"/>
      <c r="T58" s="720"/>
      <c r="U58" s="948"/>
    </row>
    <row r="59" spans="1:22" ht="35.25" customHeight="1">
      <c r="A59" s="744" t="s">
        <v>879</v>
      </c>
      <c r="B59" s="745"/>
      <c r="C59" s="745"/>
      <c r="D59" s="745"/>
      <c r="E59" s="745"/>
      <c r="F59" s="745"/>
      <c r="G59" s="745"/>
      <c r="H59" s="745"/>
      <c r="I59" s="745"/>
      <c r="J59" s="745"/>
      <c r="K59" s="525"/>
      <c r="L59" s="746" t="s">
        <v>880</v>
      </c>
      <c r="M59" s="746"/>
      <c r="N59" s="746"/>
      <c r="O59" s="746"/>
      <c r="P59" s="746"/>
      <c r="Q59" s="746"/>
      <c r="R59" s="746"/>
      <c r="S59" s="746"/>
      <c r="T59" s="746"/>
      <c r="U59" s="948"/>
      <c r="V59" s="948"/>
    </row>
    <row r="60" spans="1:22" ht="54.75" customHeight="1">
      <c r="A60" s="744" t="s">
        <v>922</v>
      </c>
      <c r="B60" s="745"/>
      <c r="C60" s="745"/>
      <c r="D60" s="745"/>
      <c r="E60" s="745"/>
      <c r="F60" s="745"/>
      <c r="G60" s="745"/>
      <c r="H60" s="745"/>
      <c r="I60" s="745"/>
      <c r="J60" s="745"/>
      <c r="K60" s="525"/>
      <c r="L60" s="746" t="s">
        <v>923</v>
      </c>
      <c r="M60" s="746"/>
      <c r="N60" s="746"/>
      <c r="O60" s="746"/>
      <c r="P60" s="746"/>
      <c r="Q60" s="746"/>
      <c r="R60" s="746"/>
      <c r="S60" s="746"/>
      <c r="T60" s="746"/>
      <c r="U60" s="948"/>
      <c r="V60" s="948"/>
    </row>
    <row r="61" spans="1:22" ht="17.25" customHeight="1">
      <c r="A61" s="97" t="s">
        <v>147</v>
      </c>
      <c r="B61" s="98"/>
      <c r="C61" s="98"/>
      <c r="D61" s="98"/>
      <c r="E61" s="98"/>
      <c r="F61" s="98"/>
      <c r="G61" s="98"/>
      <c r="H61" s="98"/>
      <c r="I61" s="98"/>
      <c r="J61" s="98"/>
      <c r="K61" s="98"/>
      <c r="L61" s="98"/>
      <c r="M61" s="98"/>
      <c r="N61" s="98"/>
      <c r="O61" s="98"/>
      <c r="P61" s="98"/>
      <c r="Q61" s="533"/>
      <c r="R61" s="533"/>
      <c r="S61" s="533"/>
      <c r="T61" s="99" t="s">
        <v>148</v>
      </c>
      <c r="U61" s="1047"/>
      <c r="V61" s="1047"/>
    </row>
    <row r="64" spans="1:22" ht="17.25" customHeight="1"/>
  </sheetData>
  <mergeCells count="34">
    <mergeCell ref="A60:J60"/>
    <mergeCell ref="L60:T60"/>
    <mergeCell ref="A57:J57"/>
    <mergeCell ref="L57:T57"/>
    <mergeCell ref="A58:J58"/>
    <mergeCell ref="L58:T58"/>
    <mergeCell ref="A59:J59"/>
    <mergeCell ref="L59:T59"/>
    <mergeCell ref="A54:J54"/>
    <mergeCell ref="L54:T54"/>
    <mergeCell ref="A55:J55"/>
    <mergeCell ref="K55:T55"/>
    <mergeCell ref="A56:J56"/>
    <mergeCell ref="L56:T56"/>
    <mergeCell ref="A47:E47"/>
    <mergeCell ref="G47:T47"/>
    <mergeCell ref="A48:F48"/>
    <mergeCell ref="G48:T48"/>
    <mergeCell ref="A50:J50"/>
    <mergeCell ref="L50:T50"/>
    <mergeCell ref="A2:T2"/>
    <mergeCell ref="A3:T3"/>
    <mergeCell ref="A46:J46"/>
    <mergeCell ref="A45:E45"/>
    <mergeCell ref="F45:T45"/>
    <mergeCell ref="K46:T46"/>
    <mergeCell ref="L51:T51"/>
    <mergeCell ref="K49:T49"/>
    <mergeCell ref="A52:J52"/>
    <mergeCell ref="L52:T52"/>
    <mergeCell ref="A53:J53"/>
    <mergeCell ref="L53:T53"/>
    <mergeCell ref="A49:J49"/>
    <mergeCell ref="A51:J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C64"/>
  <sheetViews>
    <sheetView tabSelected="1" zoomScale="91" zoomScaleNormal="91" workbookViewId="0">
      <selection activeCell="M34" sqref="M34"/>
    </sheetView>
  </sheetViews>
  <sheetFormatPr defaultColWidth="9.140625" defaultRowHeight="12.75"/>
  <cols>
    <col min="1" max="1" width="26.28515625" style="949" customWidth="1"/>
    <col min="2" max="6" width="9.85546875" style="949" hidden="1" customWidth="1"/>
    <col min="7" max="19" width="9.85546875" style="949" customWidth="1"/>
    <col min="20" max="20" width="39.7109375" style="949" customWidth="1"/>
    <col min="21" max="16384" width="9.140625" style="949"/>
  </cols>
  <sheetData>
    <row r="1" spans="1:24" ht="19.5">
      <c r="A1" s="747" t="s">
        <v>1021</v>
      </c>
      <c r="B1" s="747"/>
      <c r="C1" s="747"/>
      <c r="D1" s="747"/>
      <c r="E1" s="747"/>
      <c r="F1" s="747"/>
      <c r="G1" s="747"/>
      <c r="H1" s="747"/>
      <c r="I1" s="747"/>
      <c r="J1" s="747"/>
      <c r="K1" s="747"/>
      <c r="L1" s="747"/>
      <c r="M1" s="747"/>
      <c r="N1" s="747"/>
      <c r="O1" s="747"/>
      <c r="P1" s="747"/>
      <c r="Q1" s="747"/>
      <c r="R1" s="747"/>
      <c r="S1" s="747"/>
      <c r="T1" s="747"/>
      <c r="U1" s="1044"/>
      <c r="V1" s="1044"/>
      <c r="W1" s="1044"/>
      <c r="X1" s="1044"/>
    </row>
    <row r="2" spans="1:24" s="950" customFormat="1" ht="15">
      <c r="A2" s="748" t="s">
        <v>1020</v>
      </c>
      <c r="B2" s="748"/>
      <c r="C2" s="748"/>
      <c r="D2" s="748"/>
      <c r="E2" s="748"/>
      <c r="F2" s="748"/>
      <c r="G2" s="748"/>
      <c r="H2" s="748"/>
      <c r="I2" s="748"/>
      <c r="J2" s="748"/>
      <c r="K2" s="748"/>
      <c r="L2" s="748"/>
      <c r="M2" s="748"/>
      <c r="N2" s="748"/>
      <c r="O2" s="748"/>
      <c r="P2" s="748"/>
      <c r="Q2" s="748"/>
      <c r="R2" s="748"/>
      <c r="S2" s="748"/>
      <c r="T2" s="748"/>
    </row>
    <row r="3" spans="1:24" s="952" customFormat="1">
      <c r="A3" s="951"/>
      <c r="B3" s="951"/>
      <c r="C3" s="951"/>
      <c r="D3" s="951"/>
      <c r="E3" s="951"/>
      <c r="F3" s="951"/>
      <c r="G3" s="951"/>
      <c r="H3" s="951"/>
      <c r="I3" s="951"/>
      <c r="J3" s="951"/>
      <c r="K3" s="951"/>
      <c r="L3" s="951"/>
      <c r="M3" s="951"/>
      <c r="N3" s="951"/>
      <c r="O3" s="951"/>
      <c r="P3" s="951"/>
      <c r="Q3" s="951"/>
      <c r="R3" s="951"/>
      <c r="S3" s="951"/>
      <c r="T3" s="951"/>
    </row>
    <row r="4" spans="1:24" s="956" customFormat="1" ht="15">
      <c r="A4" s="953"/>
      <c r="B4" s="954">
        <v>2005</v>
      </c>
      <c r="C4" s="954">
        <v>2006</v>
      </c>
      <c r="D4" s="954">
        <v>2007</v>
      </c>
      <c r="E4" s="954">
        <v>2008</v>
      </c>
      <c r="F4" s="954">
        <v>2009</v>
      </c>
      <c r="G4" s="954">
        <v>2010</v>
      </c>
      <c r="H4" s="954">
        <v>2011</v>
      </c>
      <c r="I4" s="954">
        <v>2012</v>
      </c>
      <c r="J4" s="954">
        <v>2013</v>
      </c>
      <c r="K4" s="954">
        <v>2014</v>
      </c>
      <c r="L4" s="954">
        <v>2015</v>
      </c>
      <c r="M4" s="954">
        <v>2016</v>
      </c>
      <c r="N4" s="954">
        <v>2017</v>
      </c>
      <c r="O4" s="954">
        <v>2018</v>
      </c>
      <c r="P4" s="954">
        <v>2019</v>
      </c>
      <c r="Q4" s="954">
        <v>2020</v>
      </c>
      <c r="R4" s="954">
        <v>2021</v>
      </c>
      <c r="S4" s="954">
        <v>2022</v>
      </c>
      <c r="T4" s="955" t="s">
        <v>63</v>
      </c>
    </row>
    <row r="5" spans="1:24" s="956" customFormat="1" ht="15">
      <c r="A5" s="957" t="s">
        <v>149</v>
      </c>
      <c r="B5" s="958"/>
      <c r="C5" s="958"/>
      <c r="D5" s="958"/>
      <c r="E5" s="958"/>
      <c r="F5" s="958"/>
      <c r="G5" s="958"/>
      <c r="H5" s="958"/>
      <c r="I5" s="958"/>
      <c r="J5" s="958"/>
      <c r="K5" s="958"/>
      <c r="L5" s="958"/>
      <c r="M5" s="958"/>
      <c r="N5" s="958"/>
      <c r="O5" s="958"/>
      <c r="P5" s="958"/>
      <c r="Q5" s="958"/>
      <c r="R5" s="958"/>
      <c r="S5" s="958"/>
      <c r="T5" s="959" t="s">
        <v>150</v>
      </c>
    </row>
    <row r="6" spans="1:24" s="952" customFormat="1" ht="20.25" customHeight="1">
      <c r="A6" s="960" t="s">
        <v>151</v>
      </c>
      <c r="B6" s="958"/>
      <c r="C6" s="958"/>
      <c r="D6" s="958"/>
      <c r="E6" s="958"/>
      <c r="F6" s="958"/>
      <c r="G6" s="961">
        <v>271</v>
      </c>
      <c r="H6" s="961">
        <v>282</v>
      </c>
      <c r="I6" s="961">
        <v>284</v>
      </c>
      <c r="J6" s="961">
        <v>279</v>
      </c>
      <c r="K6" s="961">
        <v>261</v>
      </c>
      <c r="L6" s="961">
        <v>274</v>
      </c>
      <c r="M6" s="961">
        <v>309</v>
      </c>
      <c r="N6" s="961">
        <v>316</v>
      </c>
      <c r="O6" s="961">
        <v>341</v>
      </c>
      <c r="P6" s="961">
        <v>353</v>
      </c>
      <c r="Q6" s="961">
        <v>423</v>
      </c>
      <c r="R6" s="961">
        <v>397</v>
      </c>
      <c r="S6" s="1076">
        <v>388</v>
      </c>
      <c r="T6" s="962" t="s">
        <v>152</v>
      </c>
    </row>
    <row r="7" spans="1:24" s="952" customFormat="1" ht="20.25" customHeight="1">
      <c r="A7" s="960" t="s">
        <v>153</v>
      </c>
      <c r="B7" s="958"/>
      <c r="C7" s="958"/>
      <c r="D7" s="958"/>
      <c r="E7" s="958"/>
      <c r="F7" s="958"/>
      <c r="G7" s="961">
        <v>263369</v>
      </c>
      <c r="H7" s="961">
        <v>284462</v>
      </c>
      <c r="I7" s="961">
        <v>268237</v>
      </c>
      <c r="J7" s="961">
        <v>285331</v>
      </c>
      <c r="K7" s="961">
        <v>311830</v>
      </c>
      <c r="L7" s="961">
        <v>333585</v>
      </c>
      <c r="M7" s="961">
        <v>312089</v>
      </c>
      <c r="N7" s="961">
        <v>351659</v>
      </c>
      <c r="O7" s="961">
        <v>345524</v>
      </c>
      <c r="P7" s="961">
        <v>381376</v>
      </c>
      <c r="Q7" s="961">
        <v>197919</v>
      </c>
      <c r="R7" s="961">
        <v>203323</v>
      </c>
      <c r="S7" s="1076">
        <v>340158</v>
      </c>
      <c r="T7" s="962" t="s">
        <v>154</v>
      </c>
    </row>
    <row r="8" spans="1:24" s="952" customFormat="1" ht="20.25" customHeight="1">
      <c r="A8" s="960" t="s">
        <v>155</v>
      </c>
      <c r="B8" s="961">
        <v>11876</v>
      </c>
      <c r="C8" s="961">
        <v>13455</v>
      </c>
      <c r="D8" s="961">
        <v>12488</v>
      </c>
      <c r="E8" s="961">
        <v>14041</v>
      </c>
      <c r="F8" s="961">
        <v>13752</v>
      </c>
      <c r="G8" s="961">
        <v>13568</v>
      </c>
      <c r="H8" s="961">
        <v>13996</v>
      </c>
      <c r="I8" s="961">
        <v>13935</v>
      </c>
      <c r="J8" s="961">
        <v>13058</v>
      </c>
      <c r="K8" s="961">
        <v>12590</v>
      </c>
      <c r="L8" s="961">
        <v>12720</v>
      </c>
      <c r="M8" s="961">
        <v>12199</v>
      </c>
      <c r="N8" s="961">
        <v>13247</v>
      </c>
      <c r="O8" s="961">
        <v>15184</v>
      </c>
      <c r="P8" s="961">
        <v>15771</v>
      </c>
      <c r="Q8" s="961">
        <v>11626</v>
      </c>
      <c r="R8" s="961">
        <v>11039</v>
      </c>
      <c r="S8" s="1076">
        <v>12300</v>
      </c>
      <c r="T8" s="963" t="s">
        <v>156</v>
      </c>
    </row>
    <row r="9" spans="1:24" s="952" customFormat="1" ht="20.25" customHeight="1">
      <c r="A9" s="942" t="s">
        <v>157</v>
      </c>
      <c r="B9" s="961">
        <v>64943</v>
      </c>
      <c r="C9" s="961">
        <v>72231</v>
      </c>
      <c r="D9" s="961">
        <v>69645</v>
      </c>
      <c r="E9" s="961">
        <v>80768</v>
      </c>
      <c r="F9" s="961">
        <v>80377</v>
      </c>
      <c r="G9" s="961">
        <v>79813</v>
      </c>
      <c r="H9" s="961">
        <v>81674</v>
      </c>
      <c r="I9" s="961">
        <v>79657</v>
      </c>
      <c r="J9" s="961">
        <v>72737</v>
      </c>
      <c r="K9" s="961">
        <v>76681</v>
      </c>
      <c r="L9" s="961">
        <v>70819</v>
      </c>
      <c r="M9" s="961">
        <v>74701</v>
      </c>
      <c r="N9" s="961">
        <v>84851</v>
      </c>
      <c r="O9" s="961">
        <v>90477</v>
      </c>
      <c r="P9" s="961">
        <v>90978</v>
      </c>
      <c r="Q9" s="961">
        <v>66244.63</v>
      </c>
      <c r="R9" s="961">
        <v>77908</v>
      </c>
      <c r="S9" s="961">
        <v>72725</v>
      </c>
      <c r="T9" s="964" t="s">
        <v>158</v>
      </c>
    </row>
    <row r="10" spans="1:24" ht="20.25" customHeight="1">
      <c r="A10" s="942" t="s">
        <v>159</v>
      </c>
      <c r="B10" s="965">
        <v>5.4684237116874366</v>
      </c>
      <c r="C10" s="965">
        <v>5.3683389074693419</v>
      </c>
      <c r="D10" s="965">
        <v>5.576953875720692</v>
      </c>
      <c r="E10" s="965">
        <v>5.7522968449540635</v>
      </c>
      <c r="F10" s="965">
        <v>5.8447498545666088</v>
      </c>
      <c r="G10" s="965">
        <v>5.8824439858490569</v>
      </c>
      <c r="H10" s="965">
        <v>5.8355244355530154</v>
      </c>
      <c r="I10" s="965">
        <v>5.7163257983494793</v>
      </c>
      <c r="J10" s="965">
        <v>5.53</v>
      </c>
      <c r="K10" s="965">
        <v>6.1</v>
      </c>
      <c r="L10" s="965">
        <v>5.6</v>
      </c>
      <c r="M10" s="965">
        <v>5.9</v>
      </c>
      <c r="N10" s="965">
        <v>6.3773769259676811</v>
      </c>
      <c r="O10" s="965">
        <v>5.9</v>
      </c>
      <c r="P10" s="965">
        <v>5.9924911078909231</v>
      </c>
      <c r="Q10" s="965">
        <v>6.6</v>
      </c>
      <c r="R10" s="965">
        <v>6.897565294378043</v>
      </c>
      <c r="S10" s="965">
        <v>5.91</v>
      </c>
      <c r="T10" s="964" t="s">
        <v>160</v>
      </c>
      <c r="U10" s="1044"/>
      <c r="V10" s="1032"/>
      <c r="W10" s="1044"/>
      <c r="X10" s="1044"/>
    </row>
    <row r="11" spans="1:24" s="969" customFormat="1" ht="20.25" customHeight="1">
      <c r="A11" s="966" t="s">
        <v>161</v>
      </c>
      <c r="B11" s="967">
        <v>77.7</v>
      </c>
      <c r="C11" s="967">
        <v>83.5</v>
      </c>
      <c r="D11" s="967">
        <v>74.83</v>
      </c>
      <c r="E11" s="967">
        <v>84.5</v>
      </c>
      <c r="F11" s="967">
        <v>84.4</v>
      </c>
      <c r="G11" s="967">
        <v>80.69</v>
      </c>
      <c r="H11" s="967">
        <v>82.57</v>
      </c>
      <c r="I11" s="967">
        <v>76.84</v>
      </c>
      <c r="J11" s="967">
        <v>71.430000000000007</v>
      </c>
      <c r="K11" s="967">
        <v>78.39</v>
      </c>
      <c r="L11" s="967">
        <v>72.540000000000006</v>
      </c>
      <c r="M11" s="967">
        <v>71</v>
      </c>
      <c r="N11" s="967">
        <v>70.760000000000005</v>
      </c>
      <c r="O11" s="967">
        <v>74.2</v>
      </c>
      <c r="P11" s="1024">
        <v>66.900000000000006</v>
      </c>
      <c r="Q11" s="1024">
        <v>41.8</v>
      </c>
      <c r="R11" s="1024">
        <v>44.36</v>
      </c>
      <c r="S11" s="1077">
        <v>51</v>
      </c>
      <c r="T11" s="968" t="s">
        <v>162</v>
      </c>
      <c r="V11" s="1032"/>
    </row>
    <row r="12" spans="1:24" s="974" customFormat="1" ht="15">
      <c r="A12" s="970" t="s">
        <v>163</v>
      </c>
      <c r="B12" s="971"/>
      <c r="C12" s="972"/>
      <c r="D12" s="972"/>
      <c r="E12" s="972"/>
      <c r="F12" s="972"/>
      <c r="G12" s="972"/>
      <c r="H12" s="972"/>
      <c r="I12" s="972"/>
      <c r="J12" s="972"/>
      <c r="K12" s="972"/>
      <c r="L12" s="972"/>
      <c r="M12" s="972"/>
      <c r="N12" s="972"/>
      <c r="O12" s="972"/>
      <c r="P12" s="972"/>
      <c r="Q12" s="972"/>
      <c r="R12" s="972"/>
      <c r="S12" s="972"/>
      <c r="T12" s="973" t="s">
        <v>164</v>
      </c>
      <c r="V12" s="1032"/>
    </row>
    <row r="13" spans="1:24" s="974" customFormat="1" ht="15.75">
      <c r="A13" s="975" t="s">
        <v>165</v>
      </c>
      <c r="B13" s="941"/>
      <c r="C13" s="941"/>
      <c r="D13" s="941"/>
      <c r="E13" s="941"/>
      <c r="F13" s="941"/>
      <c r="G13" s="941"/>
      <c r="H13" s="941"/>
      <c r="I13" s="941"/>
      <c r="J13" s="941"/>
      <c r="K13" s="941"/>
      <c r="L13" s="941"/>
      <c r="M13" s="941"/>
      <c r="N13" s="941"/>
      <c r="O13" s="941"/>
      <c r="P13" s="941"/>
      <c r="Q13" s="941"/>
      <c r="R13" s="941"/>
      <c r="S13" s="941"/>
      <c r="T13" s="976"/>
      <c r="V13" s="1032"/>
    </row>
    <row r="14" spans="1:24" s="977" customFormat="1" ht="15">
      <c r="B14" s="978"/>
      <c r="C14" s="978"/>
      <c r="D14" s="978"/>
      <c r="E14" s="978"/>
      <c r="F14" s="978"/>
      <c r="G14" s="978"/>
      <c r="H14" s="978"/>
      <c r="I14" s="978"/>
      <c r="J14" s="978"/>
      <c r="K14" s="978"/>
      <c r="L14" s="978"/>
      <c r="M14" s="978"/>
      <c r="N14" s="978"/>
      <c r="O14" s="978"/>
      <c r="P14" s="978"/>
      <c r="Q14" s="978"/>
      <c r="R14" s="978"/>
      <c r="S14" s="978"/>
      <c r="V14" s="1032"/>
      <c r="W14" s="974"/>
      <c r="X14" s="974"/>
    </row>
    <row r="15" spans="1:24" s="977" customFormat="1" ht="15">
      <c r="B15" s="978"/>
      <c r="C15" s="978"/>
      <c r="D15" s="978"/>
      <c r="E15" s="978"/>
      <c r="F15" s="978"/>
      <c r="G15" s="978"/>
      <c r="H15" s="978"/>
      <c r="I15" s="978"/>
      <c r="J15" s="978"/>
      <c r="K15" s="978"/>
      <c r="L15" s="978"/>
      <c r="M15" s="978"/>
      <c r="N15" s="978"/>
      <c r="O15" s="978"/>
      <c r="P15" s="978"/>
      <c r="Q15" s="978"/>
      <c r="R15" s="978"/>
      <c r="S15" s="978"/>
      <c r="T15" s="979"/>
      <c r="U15" s="938"/>
      <c r="V15" s="1032"/>
      <c r="W15" s="974"/>
      <c r="X15" s="974"/>
    </row>
    <row r="16" spans="1:24" ht="15.75">
      <c r="A16" s="980"/>
      <c r="B16" s="981"/>
      <c r="C16" s="981"/>
      <c r="D16" s="981"/>
      <c r="E16" s="981"/>
      <c r="F16" s="981"/>
      <c r="G16" s="981"/>
      <c r="H16" s="981"/>
      <c r="I16" s="981"/>
      <c r="J16" s="981"/>
      <c r="K16" s="981"/>
      <c r="L16" s="981"/>
      <c r="M16" s="981"/>
      <c r="N16" s="981"/>
      <c r="O16" s="981"/>
      <c r="P16" s="981"/>
      <c r="Q16" s="981"/>
      <c r="R16" s="1033"/>
      <c r="S16" s="1033"/>
      <c r="T16" s="963"/>
      <c r="U16" s="1044" t="s">
        <v>166</v>
      </c>
      <c r="V16" s="1032"/>
      <c r="W16" s="974"/>
      <c r="X16" s="974"/>
    </row>
    <row r="17" spans="1:24" ht="15.75">
      <c r="A17" s="980"/>
      <c r="B17" s="981"/>
      <c r="C17" s="981"/>
      <c r="D17" s="981"/>
      <c r="E17" s="981"/>
      <c r="F17" s="981"/>
      <c r="G17" s="981"/>
      <c r="H17" s="981"/>
      <c r="I17" s="981"/>
      <c r="J17" s="981"/>
      <c r="K17" s="981"/>
      <c r="L17" s="981"/>
      <c r="M17" s="981"/>
      <c r="N17" s="981"/>
      <c r="O17" s="981"/>
      <c r="P17" s="981"/>
      <c r="Q17" s="981"/>
      <c r="R17" s="1033"/>
      <c r="S17" s="1033"/>
      <c r="T17" s="963"/>
      <c r="U17" s="1044"/>
      <c r="V17" s="1032"/>
      <c r="W17" s="974"/>
      <c r="X17" s="1044"/>
    </row>
    <row r="18" spans="1:24" ht="15.75">
      <c r="A18" s="980"/>
      <c r="B18" s="981"/>
      <c r="C18" s="981"/>
      <c r="D18" s="943"/>
      <c r="E18" s="981"/>
      <c r="F18" s="981"/>
      <c r="G18" s="981"/>
      <c r="H18" s="981"/>
      <c r="I18" s="981"/>
      <c r="J18" s="981"/>
      <c r="K18" s="981"/>
      <c r="L18" s="981"/>
      <c r="M18" s="981"/>
      <c r="N18" s="981"/>
      <c r="O18" s="981"/>
      <c r="P18" s="981"/>
      <c r="Q18" s="981"/>
      <c r="R18" s="1033"/>
      <c r="S18" s="1033"/>
      <c r="T18" s="963"/>
      <c r="U18" s="1044"/>
      <c r="V18" s="1032"/>
      <c r="W18" s="974"/>
    </row>
    <row r="19" spans="1:24" ht="15.75">
      <c r="A19" s="980"/>
      <c r="B19" s="981"/>
      <c r="C19" s="981"/>
      <c r="D19" s="981"/>
      <c r="E19" s="981"/>
      <c r="F19" s="981"/>
      <c r="G19" s="981"/>
      <c r="H19" s="981"/>
      <c r="I19" s="981"/>
      <c r="J19" s="981"/>
      <c r="K19" s="981"/>
      <c r="L19" s="981"/>
      <c r="M19" s="981"/>
      <c r="N19" s="981"/>
      <c r="O19" s="981"/>
      <c r="P19" s="981"/>
      <c r="Q19" s="981"/>
      <c r="R19" s="1033"/>
      <c r="S19" s="1033"/>
      <c r="T19" s="963"/>
      <c r="U19" s="1044"/>
      <c r="V19" s="1032"/>
      <c r="W19" s="974"/>
    </row>
    <row r="20" spans="1:24" ht="15.75">
      <c r="A20" s="980"/>
      <c r="B20" s="981"/>
      <c r="C20" s="981"/>
      <c r="D20" s="981"/>
      <c r="E20" s="981"/>
      <c r="F20" s="981"/>
      <c r="G20" s="981"/>
      <c r="H20" s="981"/>
      <c r="I20" s="981"/>
      <c r="J20" s="981"/>
      <c r="K20" s="981"/>
      <c r="L20" s="981"/>
      <c r="M20" s="981"/>
      <c r="N20" s="981"/>
      <c r="O20" s="981"/>
      <c r="P20" s="981"/>
      <c r="Q20" s="981"/>
      <c r="R20" s="1033"/>
      <c r="S20" s="1033"/>
      <c r="T20" s="963"/>
      <c r="U20" s="1044"/>
      <c r="V20" s="1032"/>
      <c r="W20" s="974"/>
    </row>
    <row r="21" spans="1:24" ht="15.75">
      <c r="A21" s="980"/>
      <c r="B21" s="981"/>
      <c r="C21" s="981"/>
      <c r="D21" s="981"/>
      <c r="E21" s="981"/>
      <c r="F21" s="981"/>
      <c r="G21" s="981"/>
      <c r="H21" s="981"/>
      <c r="I21" s="981"/>
      <c r="J21" s="981"/>
      <c r="K21" s="981"/>
      <c r="L21" s="981"/>
      <c r="M21" s="981"/>
      <c r="N21" s="981"/>
      <c r="O21" s="981"/>
      <c r="P21" s="981"/>
      <c r="Q21" s="981"/>
      <c r="R21" s="1033"/>
      <c r="S21" s="1033"/>
      <c r="T21" s="963"/>
      <c r="U21" s="1044"/>
      <c r="V21" s="974"/>
      <c r="W21" s="974"/>
    </row>
    <row r="22" spans="1:24" ht="15.75">
      <c r="A22" s="980"/>
      <c r="B22" s="981"/>
      <c r="C22" s="981"/>
      <c r="D22" s="981"/>
      <c r="E22" s="981"/>
      <c r="F22" s="981"/>
      <c r="G22" s="981"/>
      <c r="H22" s="981"/>
      <c r="I22" s="981"/>
      <c r="J22" s="981"/>
      <c r="K22" s="981"/>
      <c r="L22" s="981"/>
      <c r="M22" s="981"/>
      <c r="N22" s="981"/>
      <c r="O22" s="981"/>
      <c r="P22" s="981"/>
      <c r="Q22" s="981"/>
      <c r="R22" s="981"/>
      <c r="S22" s="981"/>
      <c r="T22" s="964"/>
      <c r="U22" s="1044"/>
      <c r="V22" s="974"/>
      <c r="W22" s="974"/>
    </row>
    <row r="23" spans="1:24" ht="15.75">
      <c r="A23" s="980"/>
      <c r="B23" s="981"/>
      <c r="C23" s="981"/>
      <c r="D23" s="981"/>
      <c r="E23" s="981"/>
      <c r="F23" s="981"/>
      <c r="G23" s="981"/>
      <c r="H23" s="981"/>
      <c r="I23" s="981"/>
      <c r="J23" s="981"/>
      <c r="K23" s="981"/>
      <c r="L23" s="981"/>
      <c r="M23" s="981"/>
      <c r="N23" s="981"/>
      <c r="O23" s="981"/>
      <c r="P23" s="981"/>
      <c r="Q23" s="981"/>
      <c r="R23" s="981"/>
      <c r="S23" s="981"/>
      <c r="T23" s="964"/>
      <c r="U23" s="1044"/>
      <c r="V23" s="974"/>
      <c r="W23" s="974"/>
    </row>
    <row r="24" spans="1:24" ht="15.75">
      <c r="A24" s="980"/>
      <c r="B24" s="982"/>
      <c r="C24" s="982"/>
      <c r="D24" s="982"/>
      <c r="E24" s="982"/>
      <c r="F24" s="982"/>
      <c r="G24" s="982"/>
      <c r="H24" s="982"/>
      <c r="I24" s="982"/>
      <c r="J24" s="982"/>
      <c r="K24" s="982"/>
      <c r="L24" s="982"/>
      <c r="M24" s="982"/>
      <c r="N24" s="982"/>
      <c r="O24" s="982"/>
      <c r="P24" s="982"/>
      <c r="Q24" s="982"/>
      <c r="R24" s="982"/>
      <c r="S24" s="982"/>
      <c r="T24" s="964"/>
      <c r="U24" s="1044"/>
      <c r="V24" s="974"/>
      <c r="W24" s="974"/>
    </row>
    <row r="25" spans="1:24" ht="15.75">
      <c r="A25" s="980"/>
      <c r="B25" s="981"/>
      <c r="C25" s="981"/>
      <c r="D25" s="981"/>
      <c r="E25" s="981"/>
      <c r="F25" s="981"/>
      <c r="G25" s="944"/>
      <c r="H25" s="944"/>
      <c r="I25" s="944"/>
      <c r="J25" s="944"/>
      <c r="K25" s="944"/>
      <c r="L25" s="944"/>
      <c r="M25" s="944"/>
      <c r="N25" s="944"/>
      <c r="O25" s="944"/>
      <c r="P25" s="944"/>
      <c r="Q25" s="944"/>
      <c r="R25" s="944"/>
      <c r="S25" s="944"/>
      <c r="T25" s="964"/>
      <c r="U25" s="1044"/>
      <c r="V25" s="974"/>
      <c r="W25" s="974"/>
    </row>
    <row r="26" spans="1:24" ht="15.75">
      <c r="A26" s="980"/>
      <c r="B26" s="981"/>
      <c r="C26" s="981"/>
      <c r="D26" s="981"/>
      <c r="E26" s="981"/>
      <c r="F26" s="981"/>
      <c r="G26" s="944"/>
      <c r="H26" s="983"/>
      <c r="I26" s="944"/>
      <c r="J26" s="944"/>
      <c r="K26" s="944"/>
      <c r="L26" s="944"/>
      <c r="M26" s="944"/>
      <c r="N26" s="944"/>
      <c r="O26" s="944"/>
      <c r="P26" s="944"/>
      <c r="Q26" s="944"/>
      <c r="R26" s="944"/>
      <c r="S26" s="944"/>
      <c r="T26" s="964"/>
      <c r="U26" s="984"/>
      <c r="V26" s="1044"/>
      <c r="W26" s="974"/>
    </row>
    <row r="27" spans="1:24" ht="15.75">
      <c r="A27" s="980"/>
      <c r="B27" s="981"/>
      <c r="C27" s="981"/>
      <c r="D27" s="981"/>
      <c r="E27" s="981"/>
      <c r="F27" s="981"/>
      <c r="G27" s="944"/>
      <c r="H27" s="944"/>
      <c r="I27" s="944"/>
      <c r="J27" s="944"/>
      <c r="K27" s="944"/>
      <c r="L27" s="944"/>
      <c r="M27" s="944"/>
      <c r="N27" s="944"/>
      <c r="O27" s="944"/>
      <c r="P27" s="944"/>
      <c r="Q27" s="944"/>
      <c r="R27" s="944"/>
      <c r="S27" s="944"/>
      <c r="T27" s="964"/>
      <c r="U27" s="1044"/>
      <c r="V27" s="1044"/>
      <c r="W27" s="1044"/>
    </row>
    <row r="49" spans="8:29">
      <c r="J49" s="985"/>
      <c r="K49" s="985"/>
      <c r="L49" s="985"/>
      <c r="M49" s="985"/>
      <c r="N49" s="985"/>
      <c r="O49" s="985"/>
      <c r="P49" s="985"/>
      <c r="Q49" s="985"/>
      <c r="R49" s="985"/>
      <c r="S49" s="985"/>
      <c r="T49" s="985"/>
      <c r="U49" s="985"/>
      <c r="V49" s="985"/>
      <c r="W49" s="985"/>
      <c r="X49" s="985"/>
      <c r="Y49" s="985"/>
      <c r="AA49" s="985"/>
    </row>
    <row r="50" spans="8:29">
      <c r="I50" s="985"/>
      <c r="J50" s="948"/>
      <c r="K50" s="948"/>
      <c r="L50" s="948"/>
      <c r="M50" s="948"/>
      <c r="N50" s="948"/>
      <c r="O50" s="948"/>
      <c r="P50" s="948"/>
      <c r="Q50" s="948"/>
      <c r="R50" s="948"/>
      <c r="S50" s="948"/>
      <c r="T50" s="948"/>
      <c r="U50" s="948"/>
      <c r="V50" s="948"/>
      <c r="W50" s="948"/>
      <c r="X50" s="948"/>
      <c r="Y50" s="948"/>
      <c r="AA50" s="948"/>
      <c r="AB50" s="985"/>
      <c r="AC50" s="985"/>
    </row>
    <row r="51" spans="8:29">
      <c r="H51" s="986"/>
      <c r="I51" s="948"/>
      <c r="J51" s="948"/>
      <c r="K51" s="948"/>
      <c r="L51" s="948"/>
      <c r="M51" s="948"/>
      <c r="N51" s="948"/>
      <c r="O51" s="948"/>
      <c r="P51" s="948"/>
      <c r="Q51" s="948"/>
      <c r="R51" s="948"/>
      <c r="S51" s="948"/>
      <c r="T51" s="948"/>
      <c r="U51" s="948"/>
      <c r="V51" s="948"/>
      <c r="W51" s="948"/>
      <c r="X51" s="948"/>
      <c r="Y51" s="948"/>
      <c r="Z51" s="948"/>
      <c r="AA51" s="948"/>
      <c r="AB51" s="948"/>
      <c r="AC51" s="948"/>
    </row>
    <row r="52" spans="8:29">
      <c r="H52" s="986"/>
      <c r="I52" s="948"/>
      <c r="J52" s="948"/>
      <c r="K52" s="948"/>
      <c r="L52" s="948"/>
      <c r="M52" s="948"/>
      <c r="N52" s="948"/>
      <c r="O52" s="948"/>
      <c r="P52" s="948"/>
      <c r="Q52" s="948"/>
      <c r="R52" s="948"/>
      <c r="S52" s="948"/>
      <c r="T52" s="948"/>
      <c r="U52" s="948"/>
      <c r="V52" s="948"/>
      <c r="W52" s="948"/>
      <c r="X52" s="948"/>
      <c r="Y52" s="948"/>
      <c r="Z52" s="948"/>
      <c r="AA52" s="948"/>
      <c r="AB52" s="948"/>
      <c r="AC52" s="948"/>
    </row>
    <row r="53" spans="8:29">
      <c r="H53" s="986"/>
      <c r="I53" s="948"/>
      <c r="J53" s="948"/>
      <c r="K53" s="948"/>
      <c r="L53" s="948"/>
      <c r="M53" s="948"/>
      <c r="N53" s="948"/>
      <c r="O53" s="948"/>
      <c r="P53" s="948"/>
      <c r="Q53" s="948"/>
      <c r="R53" s="948"/>
      <c r="S53" s="948"/>
      <c r="T53" s="948"/>
      <c r="U53" s="948"/>
      <c r="V53" s="948"/>
      <c r="W53" s="948"/>
      <c r="X53" s="948"/>
      <c r="Y53" s="948"/>
      <c r="Z53" s="948"/>
      <c r="AA53" s="948"/>
      <c r="AB53" s="948"/>
      <c r="AC53" s="948"/>
    </row>
    <row r="54" spans="8:29">
      <c r="H54" s="986"/>
      <c r="I54" s="948"/>
      <c r="J54" s="948"/>
      <c r="K54" s="948"/>
      <c r="L54" s="948"/>
      <c r="M54" s="948"/>
      <c r="N54" s="948"/>
      <c r="O54" s="948"/>
      <c r="P54" s="948"/>
      <c r="Q54" s="948"/>
      <c r="R54" s="948"/>
      <c r="S54" s="948"/>
      <c r="T54" s="948"/>
      <c r="U54" s="948"/>
      <c r="V54" s="948"/>
      <c r="W54" s="948"/>
      <c r="X54" s="948"/>
      <c r="Y54" s="948"/>
      <c r="Z54" s="948"/>
      <c r="AA54" s="948"/>
      <c r="AB54" s="948"/>
      <c r="AC54" s="948"/>
    </row>
    <row r="55" spans="8:29" ht="15">
      <c r="H55" s="986"/>
      <c r="I55" s="1044"/>
      <c r="J55" s="749"/>
      <c r="K55" s="749"/>
      <c r="L55" s="749"/>
      <c r="M55" s="749"/>
      <c r="N55" s="749"/>
      <c r="O55" s="749"/>
      <c r="P55" s="749"/>
      <c r="Q55" s="749"/>
      <c r="R55" s="749"/>
      <c r="S55" s="749"/>
      <c r="T55" s="749"/>
      <c r="U55" s="749"/>
      <c r="V55" s="749"/>
      <c r="W55" s="749"/>
      <c r="X55" s="749"/>
      <c r="Y55" s="749"/>
      <c r="Z55" s="749"/>
      <c r="AA55" s="948"/>
      <c r="AB55" s="948"/>
      <c r="AC55" s="948"/>
    </row>
    <row r="56" spans="8:29" ht="15">
      <c r="H56" s="986"/>
      <c r="I56" s="1044"/>
      <c r="J56" s="749"/>
      <c r="K56" s="749"/>
      <c r="L56" s="749"/>
      <c r="M56" s="749"/>
      <c r="N56" s="749"/>
      <c r="O56" s="749"/>
      <c r="P56" s="749"/>
      <c r="Q56" s="749"/>
      <c r="R56" s="749"/>
      <c r="S56" s="749"/>
      <c r="T56" s="749"/>
      <c r="U56" s="749"/>
      <c r="V56" s="749"/>
      <c r="W56" s="749"/>
      <c r="X56" s="749"/>
      <c r="Y56" s="749"/>
      <c r="Z56" s="749"/>
      <c r="AA56" s="948"/>
      <c r="AB56" s="948"/>
      <c r="AC56" s="948"/>
    </row>
    <row r="57" spans="8:29" ht="15">
      <c r="H57" s="986"/>
      <c r="I57" s="1044"/>
      <c r="J57" s="987"/>
      <c r="K57" s="987"/>
      <c r="L57" s="987"/>
      <c r="M57" s="987"/>
      <c r="N57" s="987"/>
      <c r="O57" s="987"/>
      <c r="P57" s="987"/>
      <c r="Q57" s="987"/>
      <c r="R57" s="987"/>
      <c r="S57" s="987"/>
      <c r="T57" s="987"/>
      <c r="U57" s="987"/>
      <c r="V57" s="987"/>
      <c r="W57" s="987"/>
      <c r="X57" s="987"/>
      <c r="Y57" s="987"/>
      <c r="Z57" s="987"/>
      <c r="AA57" s="948"/>
      <c r="AB57" s="948"/>
      <c r="AC57" s="948"/>
    </row>
    <row r="58" spans="8:29" ht="15">
      <c r="H58" s="986"/>
      <c r="I58" s="1044"/>
      <c r="J58" s="929"/>
      <c r="K58" s="929"/>
      <c r="L58" s="929"/>
      <c r="M58" s="929"/>
      <c r="N58" s="929"/>
      <c r="O58" s="929"/>
      <c r="P58" s="929"/>
      <c r="Q58" s="929"/>
      <c r="R58" s="929"/>
      <c r="S58" s="929"/>
      <c r="T58" s="929"/>
      <c r="U58" s="929"/>
      <c r="V58" s="929"/>
      <c r="W58" s="929"/>
      <c r="X58" s="929"/>
      <c r="Y58" s="929"/>
      <c r="Z58" s="929"/>
      <c r="AA58" s="948"/>
      <c r="AB58" s="948"/>
      <c r="AC58" s="948"/>
    </row>
    <row r="59" spans="8:29" ht="15">
      <c r="H59" s="986"/>
      <c r="I59" s="1044"/>
      <c r="J59" s="929"/>
      <c r="K59" s="929"/>
      <c r="L59" s="929"/>
      <c r="M59" s="929"/>
      <c r="N59" s="929"/>
      <c r="O59" s="929"/>
      <c r="P59" s="929"/>
      <c r="Q59" s="929"/>
      <c r="R59" s="929"/>
      <c r="S59" s="929"/>
      <c r="T59" s="929"/>
      <c r="U59" s="929"/>
      <c r="V59" s="929"/>
      <c r="W59" s="929"/>
      <c r="X59" s="929"/>
      <c r="Y59" s="929"/>
      <c r="Z59" s="929"/>
      <c r="AA59" s="948"/>
      <c r="AB59" s="948"/>
      <c r="AC59" s="948"/>
    </row>
    <row r="60" spans="8:29" ht="15">
      <c r="H60" s="986"/>
      <c r="I60" s="1044"/>
      <c r="J60" s="929"/>
      <c r="K60" s="929"/>
      <c r="L60" s="929"/>
      <c r="M60" s="929"/>
      <c r="N60" s="929"/>
      <c r="O60" s="929"/>
      <c r="P60" s="929"/>
      <c r="Q60" s="929"/>
      <c r="R60" s="929"/>
      <c r="S60" s="929"/>
      <c r="T60" s="929"/>
      <c r="U60" s="929"/>
      <c r="V60" s="929"/>
      <c r="W60" s="929"/>
      <c r="X60" s="929"/>
      <c r="Y60" s="929"/>
      <c r="Z60" s="929"/>
      <c r="AA60" s="948"/>
      <c r="AB60" s="948"/>
      <c r="AC60" s="948"/>
    </row>
    <row r="61" spans="8:29" ht="15">
      <c r="H61" s="986"/>
      <c r="I61" s="1044"/>
      <c r="J61" s="929"/>
      <c r="K61" s="929"/>
      <c r="L61" s="929"/>
      <c r="M61" s="929"/>
      <c r="N61" s="929"/>
      <c r="O61" s="929"/>
      <c r="P61" s="929"/>
      <c r="Q61" s="929"/>
      <c r="R61" s="929"/>
      <c r="S61" s="929"/>
      <c r="T61" s="929"/>
      <c r="U61" s="929"/>
      <c r="V61" s="929"/>
      <c r="W61" s="929"/>
      <c r="X61" s="929"/>
      <c r="Y61" s="929"/>
      <c r="Z61" s="929"/>
      <c r="AA61" s="948"/>
      <c r="AB61" s="948"/>
      <c r="AC61" s="948"/>
    </row>
    <row r="62" spans="8:29">
      <c r="H62" s="986"/>
      <c r="I62" s="948"/>
      <c r="J62" s="948"/>
      <c r="K62" s="948"/>
      <c r="L62" s="948"/>
      <c r="M62" s="948"/>
      <c r="N62" s="948"/>
      <c r="O62" s="948"/>
      <c r="P62" s="948"/>
      <c r="Q62" s="948"/>
      <c r="R62" s="948"/>
      <c r="S62" s="948"/>
      <c r="T62" s="948"/>
      <c r="U62" s="948"/>
      <c r="V62" s="948"/>
      <c r="W62" s="948"/>
      <c r="X62" s="948"/>
      <c r="Y62" s="948"/>
      <c r="Z62" s="948"/>
      <c r="AA62" s="948"/>
      <c r="AB62" s="948"/>
      <c r="AC62" s="948"/>
    </row>
    <row r="63" spans="8:29">
      <c r="H63" s="986"/>
      <c r="I63" s="948"/>
      <c r="J63" s="948"/>
      <c r="K63" s="948"/>
      <c r="L63" s="948"/>
      <c r="M63" s="948"/>
      <c r="N63" s="948"/>
      <c r="O63" s="948"/>
      <c r="P63" s="948"/>
      <c r="Q63" s="948"/>
      <c r="R63" s="948"/>
      <c r="S63" s="948"/>
      <c r="T63" s="948"/>
      <c r="U63" s="948"/>
      <c r="V63" s="948"/>
      <c r="W63" s="948"/>
      <c r="X63" s="948"/>
      <c r="Y63" s="948"/>
      <c r="Z63" s="948"/>
      <c r="AA63" s="948"/>
      <c r="AB63" s="948"/>
      <c r="AC63" s="948"/>
    </row>
    <row r="64" spans="8:29">
      <c r="H64" s="986"/>
      <c r="I64" s="948"/>
      <c r="J64" s="948"/>
      <c r="K64" s="948"/>
      <c r="L64" s="948"/>
      <c r="M64" s="948"/>
      <c r="N64" s="948"/>
      <c r="O64" s="948"/>
      <c r="P64" s="948"/>
      <c r="Q64" s="948"/>
      <c r="R64" s="948"/>
      <c r="S64" s="948"/>
      <c r="T64" s="948"/>
      <c r="U64" s="948"/>
      <c r="V64" s="948"/>
      <c r="W64" s="948"/>
      <c r="X64" s="948"/>
      <c r="Y64" s="948"/>
      <c r="Z64" s="948"/>
      <c r="AA64" s="948"/>
      <c r="AB64" s="948"/>
      <c r="AC64" s="948"/>
    </row>
  </sheetData>
  <mergeCells count="7">
    <mergeCell ref="A1:T1"/>
    <mergeCell ref="A2:T2"/>
    <mergeCell ref="J55:Z55"/>
    <mergeCell ref="J56:L56"/>
    <mergeCell ref="M56:T56"/>
    <mergeCell ref="U56:W56"/>
    <mergeCell ref="X56:Z56"/>
  </mergeCells>
  <dataValidations count="1">
    <dataValidation type="decimal" errorStyle="warning" allowBlank="1" showErrorMessage="1" errorTitle="Check data type!" error="You may enter only decimals but descriptors as NA (not available) &amp; &quot;-&quot; (dash). Check for exceptionally high or low values. Click 'yes' if you are sure what you have typed is correct." sqref="V10:V20" xr:uid="{00000000-0002-0000-0600-000000000000}">
      <formula1>0</formula1>
      <formula2>1000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H25"/>
  <sheetViews>
    <sheetView workbookViewId="0">
      <selection activeCell="I6" sqref="I6:U24"/>
    </sheetView>
  </sheetViews>
  <sheetFormatPr defaultColWidth="12.5703125" defaultRowHeight="12.75"/>
  <cols>
    <col min="1" max="1" width="19.42578125" style="1031" customWidth="1"/>
    <col min="2" max="8" width="8.140625" style="948" hidden="1" customWidth="1"/>
    <col min="9" max="9" width="10.140625" style="948" customWidth="1"/>
    <col min="10" max="10" width="10.140625" style="939" customWidth="1"/>
    <col min="11" max="21" width="10.140625" style="948" customWidth="1"/>
    <col min="22" max="22" width="26.28515625" style="948" customWidth="1"/>
    <col min="23" max="23" width="2.140625" style="948" customWidth="1"/>
    <col min="24" max="16384" width="12.5703125" style="948"/>
  </cols>
  <sheetData>
    <row r="1" spans="1:34" ht="19.5">
      <c r="A1" s="750" t="s">
        <v>970</v>
      </c>
      <c r="B1" s="750"/>
      <c r="C1" s="750"/>
      <c r="D1" s="750"/>
      <c r="E1" s="750"/>
      <c r="F1" s="750"/>
      <c r="G1" s="750"/>
      <c r="H1" s="750"/>
      <c r="I1" s="750"/>
      <c r="J1" s="750"/>
      <c r="K1" s="750"/>
      <c r="L1" s="750"/>
      <c r="M1" s="750"/>
      <c r="N1" s="750"/>
      <c r="O1" s="750"/>
      <c r="P1" s="750"/>
      <c r="Q1" s="750"/>
      <c r="R1" s="750"/>
      <c r="S1" s="750"/>
      <c r="T1" s="750"/>
      <c r="U1" s="750"/>
      <c r="V1" s="750"/>
    </row>
    <row r="2" spans="1:34" s="988" customFormat="1" ht="15">
      <c r="A2" s="751" t="s">
        <v>971</v>
      </c>
      <c r="B2" s="751"/>
      <c r="C2" s="751"/>
      <c r="D2" s="751"/>
      <c r="E2" s="751"/>
      <c r="F2" s="751"/>
      <c r="G2" s="751"/>
      <c r="H2" s="751"/>
      <c r="I2" s="751"/>
      <c r="J2" s="751"/>
      <c r="K2" s="751"/>
      <c r="L2" s="751"/>
      <c r="M2" s="751"/>
      <c r="N2" s="751"/>
      <c r="O2" s="751"/>
      <c r="P2" s="751"/>
      <c r="Q2" s="751"/>
      <c r="R2" s="751"/>
      <c r="S2" s="751"/>
      <c r="T2" s="751"/>
      <c r="U2" s="751"/>
      <c r="V2" s="751"/>
    </row>
    <row r="3" spans="1:34" s="988" customFormat="1" ht="15">
      <c r="A3" s="1025"/>
      <c r="B3" s="1002"/>
      <c r="C3" s="1002"/>
      <c r="D3" s="1002"/>
      <c r="E3" s="1002"/>
      <c r="F3" s="1002"/>
      <c r="G3" s="1002"/>
      <c r="H3" s="1002"/>
      <c r="I3" s="1002"/>
      <c r="J3" s="1002"/>
      <c r="K3" s="1002"/>
      <c r="L3" s="1002"/>
      <c r="M3" s="1002"/>
      <c r="N3" s="1002"/>
      <c r="O3" s="1002"/>
      <c r="P3" s="1002"/>
      <c r="Q3" s="1002"/>
      <c r="R3" s="1002"/>
      <c r="S3" s="1002"/>
      <c r="T3" s="1002"/>
      <c r="U3" s="1002"/>
      <c r="V3" s="1002"/>
    </row>
    <row r="4" spans="1:34" s="991" customFormat="1" ht="15">
      <c r="A4" s="1026" t="s">
        <v>167</v>
      </c>
      <c r="B4" s="1049">
        <v>2003</v>
      </c>
      <c r="C4" s="1049">
        <v>2004</v>
      </c>
      <c r="D4" s="1049">
        <v>2005</v>
      </c>
      <c r="E4" s="1049">
        <v>2006</v>
      </c>
      <c r="F4" s="1049">
        <v>2007</v>
      </c>
      <c r="G4" s="1049">
        <v>2008</v>
      </c>
      <c r="H4" s="1049">
        <v>2009</v>
      </c>
      <c r="I4" s="1049">
        <v>2010</v>
      </c>
      <c r="J4" s="989">
        <v>2011</v>
      </c>
      <c r="K4" s="1049">
        <v>2012</v>
      </c>
      <c r="L4" s="1049">
        <v>2013</v>
      </c>
      <c r="M4" s="1049">
        <v>2014</v>
      </c>
      <c r="N4" s="1049">
        <v>2015</v>
      </c>
      <c r="O4" s="1049">
        <v>2016</v>
      </c>
      <c r="P4" s="1049">
        <v>2017</v>
      </c>
      <c r="Q4" s="1049">
        <v>2018</v>
      </c>
      <c r="R4" s="1049">
        <v>2019</v>
      </c>
      <c r="S4" s="1049">
        <v>2020</v>
      </c>
      <c r="T4" s="1049">
        <v>2021</v>
      </c>
      <c r="U4" s="1049">
        <v>2022</v>
      </c>
      <c r="V4" s="990" t="s">
        <v>168</v>
      </c>
      <c r="W4" s="988"/>
      <c r="X4" s="988"/>
      <c r="Y4" s="988"/>
      <c r="Z4" s="988"/>
      <c r="AA4" s="988"/>
      <c r="AB4" s="988"/>
      <c r="AC4" s="988"/>
      <c r="AD4" s="988"/>
      <c r="AE4" s="988"/>
      <c r="AF4" s="988"/>
      <c r="AG4" s="988"/>
      <c r="AH4" s="988"/>
    </row>
    <row r="5" spans="1:34" s="994" customFormat="1" ht="15.75">
      <c r="A5" s="1027" t="s">
        <v>169</v>
      </c>
      <c r="B5" s="992">
        <f t="shared" ref="B5:Q5" si="0">SUM(B6:B20)</f>
        <v>3548</v>
      </c>
      <c r="C5" s="992">
        <f t="shared" si="0"/>
        <v>3961</v>
      </c>
      <c r="D5" s="992">
        <f t="shared" si="0"/>
        <v>4183</v>
      </c>
      <c r="E5" s="992">
        <f t="shared" si="0"/>
        <v>4396</v>
      </c>
      <c r="F5" s="992">
        <f t="shared" si="0"/>
        <v>4750</v>
      </c>
      <c r="G5" s="992">
        <f t="shared" si="0"/>
        <v>5581</v>
      </c>
      <c r="H5" s="992">
        <f t="shared" si="0"/>
        <v>5518</v>
      </c>
      <c r="I5" s="992">
        <f t="shared" si="0"/>
        <v>5229</v>
      </c>
      <c r="J5" s="992">
        <f t="shared" si="0"/>
        <v>5321</v>
      </c>
      <c r="K5" s="992">
        <f t="shared" si="0"/>
        <v>5484</v>
      </c>
      <c r="L5" s="992">
        <f t="shared" si="0"/>
        <v>5090</v>
      </c>
      <c r="M5" s="992">
        <f t="shared" si="0"/>
        <v>4842</v>
      </c>
      <c r="N5" s="992">
        <f t="shared" si="0"/>
        <v>5079</v>
      </c>
      <c r="O5" s="992">
        <f t="shared" si="0"/>
        <v>3934</v>
      </c>
      <c r="P5" s="992">
        <f t="shared" si="0"/>
        <v>4152</v>
      </c>
      <c r="Q5" s="992">
        <f t="shared" si="0"/>
        <v>7264</v>
      </c>
      <c r="R5" s="992">
        <f>SUM(R6:R24)</f>
        <v>7016</v>
      </c>
      <c r="S5" s="992">
        <f>SUM(S6:S24)</f>
        <v>5322</v>
      </c>
      <c r="T5" s="992">
        <f t="shared" ref="T5:U5" si="1">SUM(T6:T24)</f>
        <v>5904</v>
      </c>
      <c r="U5" s="992">
        <f t="shared" si="1"/>
        <v>3768</v>
      </c>
      <c r="V5" s="993" t="s">
        <v>170</v>
      </c>
      <c r="W5" s="993"/>
    </row>
    <row r="6" spans="1:34" s="994" customFormat="1" ht="15.75">
      <c r="A6" s="1028" t="s">
        <v>171</v>
      </c>
      <c r="B6" s="995" t="s">
        <v>172</v>
      </c>
      <c r="C6" s="995" t="s">
        <v>172</v>
      </c>
      <c r="D6" s="995" t="s">
        <v>172</v>
      </c>
      <c r="E6" s="995" t="s">
        <v>172</v>
      </c>
      <c r="F6" s="995">
        <v>3</v>
      </c>
      <c r="G6" s="995">
        <v>3</v>
      </c>
      <c r="H6" s="946" t="s">
        <v>172</v>
      </c>
      <c r="I6" s="946" t="s">
        <v>172</v>
      </c>
      <c r="J6" s="996">
        <v>8</v>
      </c>
      <c r="K6" s="995">
        <v>26</v>
      </c>
      <c r="L6" s="946" t="s">
        <v>172</v>
      </c>
      <c r="M6" s="946" t="s">
        <v>172</v>
      </c>
      <c r="N6" s="995">
        <v>22</v>
      </c>
      <c r="O6" s="995">
        <v>38</v>
      </c>
      <c r="P6" s="995">
        <v>52</v>
      </c>
      <c r="Q6" s="995">
        <v>60</v>
      </c>
      <c r="R6" s="995">
        <v>35</v>
      </c>
      <c r="S6" s="995">
        <v>20</v>
      </c>
      <c r="T6" s="995">
        <v>22</v>
      </c>
      <c r="U6" s="995">
        <v>5</v>
      </c>
      <c r="V6" s="945" t="s">
        <v>173</v>
      </c>
      <c r="W6" s="997"/>
    </row>
    <row r="7" spans="1:34" s="994" customFormat="1" ht="15.75">
      <c r="A7" s="1028" t="s">
        <v>174</v>
      </c>
      <c r="B7" s="995" t="s">
        <v>172</v>
      </c>
      <c r="C7" s="995" t="s">
        <v>172</v>
      </c>
      <c r="D7" s="995" t="s">
        <v>172</v>
      </c>
      <c r="E7" s="995" t="s">
        <v>172</v>
      </c>
      <c r="F7" s="995">
        <v>1</v>
      </c>
      <c r="G7" s="946" t="s">
        <v>172</v>
      </c>
      <c r="H7" s="946" t="s">
        <v>172</v>
      </c>
      <c r="I7" s="946" t="s">
        <v>172</v>
      </c>
      <c r="J7" s="996">
        <v>1</v>
      </c>
      <c r="K7" s="946" t="s">
        <v>172</v>
      </c>
      <c r="L7" s="946" t="s">
        <v>172</v>
      </c>
      <c r="M7" s="946" t="s">
        <v>172</v>
      </c>
      <c r="N7" s="946" t="s">
        <v>172</v>
      </c>
      <c r="O7" s="946" t="s">
        <v>175</v>
      </c>
      <c r="P7" s="946">
        <v>1138</v>
      </c>
      <c r="Q7" s="946">
        <v>1577</v>
      </c>
      <c r="R7" s="946">
        <v>1438</v>
      </c>
      <c r="S7" s="946">
        <v>1766</v>
      </c>
      <c r="T7" s="946">
        <v>1958</v>
      </c>
      <c r="U7" s="946">
        <v>2279</v>
      </c>
      <c r="V7" s="945" t="s">
        <v>176</v>
      </c>
      <c r="W7" s="997"/>
    </row>
    <row r="8" spans="1:34" s="994" customFormat="1" ht="25.5">
      <c r="A8" s="1028" t="s">
        <v>890</v>
      </c>
      <c r="B8" s="995"/>
      <c r="C8" s="995"/>
      <c r="D8" s="995"/>
      <c r="E8" s="995"/>
      <c r="F8" s="995"/>
      <c r="G8" s="946"/>
      <c r="H8" s="946"/>
      <c r="I8" s="946" t="s">
        <v>172</v>
      </c>
      <c r="J8" s="946" t="s">
        <v>172</v>
      </c>
      <c r="K8" s="946" t="s">
        <v>172</v>
      </c>
      <c r="L8" s="946" t="s">
        <v>172</v>
      </c>
      <c r="M8" s="946" t="s">
        <v>172</v>
      </c>
      <c r="N8" s="946" t="s">
        <v>172</v>
      </c>
      <c r="O8" s="946" t="s">
        <v>172</v>
      </c>
      <c r="P8" s="946" t="s">
        <v>172</v>
      </c>
      <c r="Q8" s="946" t="s">
        <v>172</v>
      </c>
      <c r="R8" s="946" t="s">
        <v>172</v>
      </c>
      <c r="S8" s="946">
        <v>3</v>
      </c>
      <c r="T8" s="946">
        <v>1</v>
      </c>
      <c r="U8" s="946">
        <v>0</v>
      </c>
      <c r="V8" s="945" t="s">
        <v>891</v>
      </c>
      <c r="W8" s="997"/>
    </row>
    <row r="9" spans="1:34" s="994" customFormat="1" ht="15.75">
      <c r="A9" s="1028" t="s">
        <v>177</v>
      </c>
      <c r="B9" s="995" t="s">
        <v>172</v>
      </c>
      <c r="C9" s="995" t="s">
        <v>172</v>
      </c>
      <c r="D9" s="995" t="s">
        <v>172</v>
      </c>
      <c r="E9" s="995" t="s">
        <v>172</v>
      </c>
      <c r="F9" s="995">
        <v>2</v>
      </c>
      <c r="G9" s="995">
        <v>5</v>
      </c>
      <c r="H9" s="995">
        <v>2</v>
      </c>
      <c r="I9" s="995">
        <v>17</v>
      </c>
      <c r="J9" s="996">
        <v>13</v>
      </c>
      <c r="K9" s="995">
        <v>7</v>
      </c>
      <c r="L9" s="946" t="s">
        <v>172</v>
      </c>
      <c r="M9" s="946" t="s">
        <v>172</v>
      </c>
      <c r="N9" s="995">
        <v>1</v>
      </c>
      <c r="O9" s="995" t="s">
        <v>175</v>
      </c>
      <c r="P9" s="995">
        <v>3</v>
      </c>
      <c r="Q9" s="995">
        <v>48</v>
      </c>
      <c r="R9" s="995">
        <v>41</v>
      </c>
      <c r="S9" s="995">
        <v>43</v>
      </c>
      <c r="T9" s="995">
        <v>55</v>
      </c>
      <c r="U9" s="995">
        <v>4</v>
      </c>
      <c r="V9" s="945" t="s">
        <v>178</v>
      </c>
      <c r="W9" s="997"/>
    </row>
    <row r="10" spans="1:34" s="994" customFormat="1" ht="15.75">
      <c r="A10" s="1028" t="s">
        <v>179</v>
      </c>
      <c r="B10" s="946">
        <v>401</v>
      </c>
      <c r="C10" s="946">
        <v>419</v>
      </c>
      <c r="D10" s="946">
        <v>363</v>
      </c>
      <c r="E10" s="946">
        <v>437</v>
      </c>
      <c r="F10" s="946">
        <v>425</v>
      </c>
      <c r="G10" s="946">
        <v>507</v>
      </c>
      <c r="H10" s="946">
        <v>328</v>
      </c>
      <c r="I10" s="946">
        <v>252</v>
      </c>
      <c r="J10" s="998">
        <v>270</v>
      </c>
      <c r="K10" s="946">
        <v>280</v>
      </c>
      <c r="L10" s="946">
        <v>228</v>
      </c>
      <c r="M10" s="946">
        <v>66</v>
      </c>
      <c r="N10" s="946">
        <v>103</v>
      </c>
      <c r="O10" s="946">
        <v>172</v>
      </c>
      <c r="P10" s="946">
        <v>115</v>
      </c>
      <c r="Q10" s="946">
        <v>206</v>
      </c>
      <c r="R10" s="946">
        <v>299</v>
      </c>
      <c r="S10" s="946">
        <v>105</v>
      </c>
      <c r="T10" s="946">
        <v>190</v>
      </c>
      <c r="U10" s="946">
        <v>53</v>
      </c>
      <c r="V10" s="940" t="s">
        <v>180</v>
      </c>
      <c r="W10" s="997"/>
    </row>
    <row r="11" spans="1:34" s="994" customFormat="1" ht="15.75">
      <c r="A11" s="1028" t="s">
        <v>819</v>
      </c>
      <c r="B11" s="946">
        <v>262</v>
      </c>
      <c r="C11" s="946">
        <v>324</v>
      </c>
      <c r="D11" s="946">
        <v>282</v>
      </c>
      <c r="E11" s="946">
        <v>337</v>
      </c>
      <c r="F11" s="946">
        <v>361</v>
      </c>
      <c r="G11" s="946">
        <v>434</v>
      </c>
      <c r="H11" s="946">
        <v>435</v>
      </c>
      <c r="I11" s="946">
        <v>433</v>
      </c>
      <c r="J11" s="998">
        <v>322</v>
      </c>
      <c r="K11" s="946">
        <v>310</v>
      </c>
      <c r="L11" s="946">
        <v>294</v>
      </c>
      <c r="M11" s="946">
        <v>279</v>
      </c>
      <c r="N11" s="946">
        <v>382</v>
      </c>
      <c r="O11" s="946">
        <v>124</v>
      </c>
      <c r="P11" s="946">
        <v>182</v>
      </c>
      <c r="Q11" s="946">
        <v>351</v>
      </c>
      <c r="R11" s="946">
        <v>434</v>
      </c>
      <c r="S11" s="946">
        <v>258</v>
      </c>
      <c r="T11" s="946">
        <v>322</v>
      </c>
      <c r="U11" s="946">
        <v>65</v>
      </c>
      <c r="V11" s="940" t="s">
        <v>181</v>
      </c>
      <c r="W11" s="997"/>
    </row>
    <row r="12" spans="1:34" s="994" customFormat="1" ht="15.75">
      <c r="A12" s="1028" t="s">
        <v>868</v>
      </c>
      <c r="B12" s="946"/>
      <c r="C12" s="946"/>
      <c r="D12" s="946"/>
      <c r="E12" s="946"/>
      <c r="F12" s="946"/>
      <c r="G12" s="946"/>
      <c r="H12" s="946"/>
      <c r="I12" s="946" t="s">
        <v>172</v>
      </c>
      <c r="J12" s="946" t="s">
        <v>172</v>
      </c>
      <c r="K12" s="946" t="s">
        <v>172</v>
      </c>
      <c r="L12" s="946" t="s">
        <v>172</v>
      </c>
      <c r="M12" s="946" t="s">
        <v>172</v>
      </c>
      <c r="N12" s="946" t="s">
        <v>172</v>
      </c>
      <c r="O12" s="946" t="s">
        <v>172</v>
      </c>
      <c r="P12" s="946" t="s">
        <v>172</v>
      </c>
      <c r="Q12" s="946" t="s">
        <v>172</v>
      </c>
      <c r="R12" s="946">
        <v>1</v>
      </c>
      <c r="S12" s="946">
        <v>0</v>
      </c>
      <c r="T12" s="946">
        <v>0</v>
      </c>
      <c r="U12" s="946">
        <v>2</v>
      </c>
      <c r="V12" s="940" t="s">
        <v>892</v>
      </c>
      <c r="W12" s="997"/>
    </row>
    <row r="13" spans="1:34" s="994" customFormat="1" ht="15.75">
      <c r="A13" s="1028" t="s">
        <v>182</v>
      </c>
      <c r="B13" s="946">
        <v>383</v>
      </c>
      <c r="C13" s="946">
        <v>333</v>
      </c>
      <c r="D13" s="946">
        <v>425</v>
      </c>
      <c r="E13" s="946">
        <v>641</v>
      </c>
      <c r="F13" s="946">
        <v>658</v>
      </c>
      <c r="G13" s="946">
        <v>956</v>
      </c>
      <c r="H13" s="946">
        <v>982</v>
      </c>
      <c r="I13" s="946">
        <v>980</v>
      </c>
      <c r="J13" s="998">
        <v>1166</v>
      </c>
      <c r="K13" s="946">
        <v>1092</v>
      </c>
      <c r="L13" s="946">
        <v>1023</v>
      </c>
      <c r="M13" s="946">
        <v>964</v>
      </c>
      <c r="N13" s="946">
        <v>1126</v>
      </c>
      <c r="O13" s="946">
        <v>989</v>
      </c>
      <c r="P13" s="946">
        <v>482</v>
      </c>
      <c r="Q13" s="946">
        <v>1384</v>
      </c>
      <c r="R13" s="946">
        <v>1056</v>
      </c>
      <c r="S13" s="946">
        <v>694</v>
      </c>
      <c r="T13" s="946">
        <v>848</v>
      </c>
      <c r="U13" s="946">
        <v>184</v>
      </c>
      <c r="V13" s="940" t="s">
        <v>183</v>
      </c>
      <c r="W13" s="997"/>
    </row>
    <row r="14" spans="1:34" s="994" customFormat="1" ht="15.75">
      <c r="A14" s="1028" t="s">
        <v>871</v>
      </c>
      <c r="B14" s="946"/>
      <c r="C14" s="946"/>
      <c r="D14" s="946"/>
      <c r="E14" s="946"/>
      <c r="F14" s="946"/>
      <c r="G14" s="946"/>
      <c r="H14" s="946"/>
      <c r="I14" s="946" t="s">
        <v>172</v>
      </c>
      <c r="J14" s="946" t="s">
        <v>172</v>
      </c>
      <c r="K14" s="946" t="s">
        <v>172</v>
      </c>
      <c r="L14" s="946" t="s">
        <v>172</v>
      </c>
      <c r="M14" s="946" t="s">
        <v>172</v>
      </c>
      <c r="N14" s="946" t="s">
        <v>172</v>
      </c>
      <c r="O14" s="946" t="s">
        <v>172</v>
      </c>
      <c r="P14" s="946" t="s">
        <v>172</v>
      </c>
      <c r="Q14" s="946" t="s">
        <v>172</v>
      </c>
      <c r="R14" s="946" t="s">
        <v>172</v>
      </c>
      <c r="S14" s="946">
        <v>1</v>
      </c>
      <c r="T14" s="946">
        <v>6</v>
      </c>
      <c r="U14" s="946">
        <v>0</v>
      </c>
      <c r="V14" s="940" t="s">
        <v>893</v>
      </c>
      <c r="W14" s="997"/>
    </row>
    <row r="15" spans="1:34" s="994" customFormat="1" ht="15.75">
      <c r="A15" s="1028" t="s">
        <v>184</v>
      </c>
      <c r="B15" s="946">
        <v>974</v>
      </c>
      <c r="C15" s="946">
        <v>1174</v>
      </c>
      <c r="D15" s="946">
        <v>1275</v>
      </c>
      <c r="E15" s="946">
        <v>1229</v>
      </c>
      <c r="F15" s="946">
        <v>1307</v>
      </c>
      <c r="G15" s="946">
        <v>1459</v>
      </c>
      <c r="H15" s="946">
        <v>1585</v>
      </c>
      <c r="I15" s="946">
        <v>1380</v>
      </c>
      <c r="J15" s="998">
        <v>1451</v>
      </c>
      <c r="K15" s="946">
        <v>1376</v>
      </c>
      <c r="L15" s="946">
        <v>1480</v>
      </c>
      <c r="M15" s="946">
        <v>1379</v>
      </c>
      <c r="N15" s="946">
        <v>1267</v>
      </c>
      <c r="O15" s="946">
        <v>991</v>
      </c>
      <c r="P15" s="946">
        <v>148</v>
      </c>
      <c r="Q15" s="946">
        <v>1514</v>
      </c>
      <c r="R15" s="946">
        <v>1475</v>
      </c>
      <c r="S15" s="946">
        <v>918</v>
      </c>
      <c r="T15" s="946">
        <v>1097</v>
      </c>
      <c r="U15" s="946">
        <v>252</v>
      </c>
      <c r="V15" s="940" t="s">
        <v>185</v>
      </c>
      <c r="W15" s="997"/>
    </row>
    <row r="16" spans="1:34" s="994" customFormat="1" ht="15.75">
      <c r="A16" s="1028" t="s">
        <v>186</v>
      </c>
      <c r="B16" s="946">
        <v>1424</v>
      </c>
      <c r="C16" s="946">
        <v>1594</v>
      </c>
      <c r="D16" s="946">
        <v>1642</v>
      </c>
      <c r="E16" s="946">
        <v>1579</v>
      </c>
      <c r="F16" s="946">
        <v>1849</v>
      </c>
      <c r="G16" s="946">
        <v>2059</v>
      </c>
      <c r="H16" s="946">
        <v>2056</v>
      </c>
      <c r="I16" s="946">
        <v>2119</v>
      </c>
      <c r="J16" s="998">
        <v>1977</v>
      </c>
      <c r="K16" s="946">
        <v>2288</v>
      </c>
      <c r="L16" s="946">
        <v>1959</v>
      </c>
      <c r="M16" s="946">
        <v>2147</v>
      </c>
      <c r="N16" s="946">
        <v>2121</v>
      </c>
      <c r="O16" s="946">
        <v>1567</v>
      </c>
      <c r="P16" s="946">
        <v>1716</v>
      </c>
      <c r="Q16" s="946">
        <v>1777</v>
      </c>
      <c r="R16" s="946">
        <v>1715</v>
      </c>
      <c r="S16" s="946">
        <v>900</v>
      </c>
      <c r="T16" s="946">
        <v>853</v>
      </c>
      <c r="U16" s="946">
        <v>635</v>
      </c>
      <c r="V16" s="940" t="s">
        <v>187</v>
      </c>
      <c r="W16" s="997"/>
    </row>
    <row r="17" spans="1:24" s="994" customFormat="1" ht="15.75">
      <c r="A17" s="1028" t="s">
        <v>188</v>
      </c>
      <c r="B17" s="946">
        <v>95</v>
      </c>
      <c r="C17" s="946">
        <v>110</v>
      </c>
      <c r="D17" s="946">
        <v>176</v>
      </c>
      <c r="E17" s="946">
        <v>153</v>
      </c>
      <c r="F17" s="946">
        <v>132</v>
      </c>
      <c r="G17" s="946">
        <v>143</v>
      </c>
      <c r="H17" s="946">
        <v>126</v>
      </c>
      <c r="I17" s="946">
        <v>45</v>
      </c>
      <c r="J17" s="998">
        <v>91</v>
      </c>
      <c r="K17" s="946">
        <v>105</v>
      </c>
      <c r="L17" s="946">
        <v>96</v>
      </c>
      <c r="M17" s="946">
        <v>3</v>
      </c>
      <c r="N17" s="946" t="s">
        <v>172</v>
      </c>
      <c r="O17" s="946">
        <v>4</v>
      </c>
      <c r="P17" s="946">
        <v>249</v>
      </c>
      <c r="Q17" s="946">
        <v>304</v>
      </c>
      <c r="R17" s="946">
        <v>337</v>
      </c>
      <c r="S17" s="946">
        <v>276</v>
      </c>
      <c r="T17" s="946">
        <v>319</v>
      </c>
      <c r="U17" s="946">
        <v>72</v>
      </c>
      <c r="V17" s="945" t="s">
        <v>189</v>
      </c>
      <c r="W17" s="997"/>
      <c r="X17" s="932"/>
    </row>
    <row r="18" spans="1:24" s="994" customFormat="1" ht="15.75">
      <c r="A18" s="1028" t="s">
        <v>190</v>
      </c>
      <c r="B18" s="999" t="s">
        <v>172</v>
      </c>
      <c r="C18" s="999" t="s">
        <v>172</v>
      </c>
      <c r="D18" s="999" t="s">
        <v>172</v>
      </c>
      <c r="E18" s="999" t="s">
        <v>172</v>
      </c>
      <c r="F18" s="946" t="s">
        <v>172</v>
      </c>
      <c r="G18" s="946" t="s">
        <v>172</v>
      </c>
      <c r="H18" s="946" t="s">
        <v>172</v>
      </c>
      <c r="I18" s="946" t="s">
        <v>172</v>
      </c>
      <c r="J18" s="946" t="s">
        <v>172</v>
      </c>
      <c r="K18" s="946" t="s">
        <v>172</v>
      </c>
      <c r="L18" s="946" t="s">
        <v>172</v>
      </c>
      <c r="M18" s="946" t="s">
        <v>172</v>
      </c>
      <c r="N18" s="999">
        <v>48</v>
      </c>
      <c r="O18" s="999">
        <v>39</v>
      </c>
      <c r="P18" s="999">
        <v>67</v>
      </c>
      <c r="Q18" s="999">
        <v>42</v>
      </c>
      <c r="R18" s="999">
        <v>28</v>
      </c>
      <c r="S18" s="999">
        <v>162</v>
      </c>
      <c r="T18" s="999">
        <v>28</v>
      </c>
      <c r="U18" s="999">
        <v>154</v>
      </c>
      <c r="V18" s="945" t="s">
        <v>191</v>
      </c>
      <c r="W18" s="997"/>
    </row>
    <row r="19" spans="1:24" s="994" customFormat="1" ht="15.75">
      <c r="A19" s="1028" t="s">
        <v>192</v>
      </c>
      <c r="B19" s="946">
        <v>9</v>
      </c>
      <c r="C19" s="946">
        <v>7</v>
      </c>
      <c r="D19" s="946">
        <v>20</v>
      </c>
      <c r="E19" s="946">
        <v>20</v>
      </c>
      <c r="F19" s="946">
        <v>12</v>
      </c>
      <c r="G19" s="946">
        <v>15</v>
      </c>
      <c r="H19" s="946">
        <v>4</v>
      </c>
      <c r="I19" s="946">
        <v>3</v>
      </c>
      <c r="J19" s="998">
        <v>22</v>
      </c>
      <c r="K19" s="946" t="s">
        <v>172</v>
      </c>
      <c r="L19" s="946">
        <v>10</v>
      </c>
      <c r="M19" s="946">
        <v>4</v>
      </c>
      <c r="N19" s="946">
        <v>8</v>
      </c>
      <c r="O19" s="946">
        <v>10</v>
      </c>
      <c r="P19" s="946" t="s">
        <v>175</v>
      </c>
      <c r="Q19" s="946" t="s">
        <v>175</v>
      </c>
      <c r="R19" s="946" t="s">
        <v>175</v>
      </c>
      <c r="S19" s="946">
        <v>0</v>
      </c>
      <c r="T19" s="946">
        <v>0</v>
      </c>
      <c r="U19" s="946">
        <v>0</v>
      </c>
      <c r="V19" s="945" t="s">
        <v>193</v>
      </c>
      <c r="W19" s="997"/>
    </row>
    <row r="20" spans="1:24" ht="15.75">
      <c r="A20" s="1028" t="s">
        <v>194</v>
      </c>
      <c r="B20" s="999" t="s">
        <v>172</v>
      </c>
      <c r="C20" s="999" t="s">
        <v>172</v>
      </c>
      <c r="D20" s="999" t="s">
        <v>172</v>
      </c>
      <c r="E20" s="999" t="s">
        <v>172</v>
      </c>
      <c r="F20" s="999" t="s">
        <v>172</v>
      </c>
      <c r="G20" s="999" t="s">
        <v>172</v>
      </c>
      <c r="H20" s="999" t="s">
        <v>172</v>
      </c>
      <c r="I20" s="999" t="s">
        <v>172</v>
      </c>
      <c r="J20" s="999" t="s">
        <v>172</v>
      </c>
      <c r="K20" s="946" t="s">
        <v>172</v>
      </c>
      <c r="L20" s="999" t="s">
        <v>172</v>
      </c>
      <c r="M20" s="999" t="s">
        <v>172</v>
      </c>
      <c r="N20" s="946">
        <v>1</v>
      </c>
      <c r="O20" s="946" t="s">
        <v>175</v>
      </c>
      <c r="P20" s="946" t="s">
        <v>175</v>
      </c>
      <c r="Q20" s="946">
        <v>1</v>
      </c>
      <c r="R20" s="946">
        <v>1</v>
      </c>
      <c r="S20" s="946">
        <v>0</v>
      </c>
      <c r="T20" s="946">
        <v>0</v>
      </c>
      <c r="U20" s="946">
        <v>0</v>
      </c>
      <c r="V20" s="945" t="s">
        <v>195</v>
      </c>
      <c r="W20" s="1000"/>
    </row>
    <row r="21" spans="1:24" ht="15.75">
      <c r="A21" s="1028" t="s">
        <v>869</v>
      </c>
      <c r="B21" s="999"/>
      <c r="C21" s="999"/>
      <c r="D21" s="999"/>
      <c r="E21" s="999"/>
      <c r="F21" s="999"/>
      <c r="G21" s="999"/>
      <c r="H21" s="999"/>
      <c r="I21" s="999"/>
      <c r="J21" s="999" t="s">
        <v>172</v>
      </c>
      <c r="K21" s="946" t="s">
        <v>172</v>
      </c>
      <c r="L21" s="999" t="s">
        <v>172</v>
      </c>
      <c r="M21" s="999" t="s">
        <v>172</v>
      </c>
      <c r="N21" s="946"/>
      <c r="O21" s="946" t="s">
        <v>175</v>
      </c>
      <c r="P21" s="946" t="s">
        <v>175</v>
      </c>
      <c r="Q21" s="946" t="s">
        <v>175</v>
      </c>
      <c r="R21" s="946">
        <v>26</v>
      </c>
      <c r="S21" s="946">
        <v>29</v>
      </c>
      <c r="T21" s="946">
        <v>20</v>
      </c>
      <c r="U21" s="946">
        <v>0</v>
      </c>
      <c r="V21" s="945" t="s">
        <v>894</v>
      </c>
    </row>
    <row r="22" spans="1:24" ht="18.75">
      <c r="A22" s="1028" t="s">
        <v>196</v>
      </c>
      <c r="B22" s="999"/>
      <c r="C22" s="999"/>
      <c r="D22" s="999"/>
      <c r="E22" s="999"/>
      <c r="F22" s="999"/>
      <c r="G22" s="999"/>
      <c r="H22" s="999"/>
      <c r="I22" s="999" t="s">
        <v>172</v>
      </c>
      <c r="J22" s="999" t="s">
        <v>172</v>
      </c>
      <c r="K22" s="946" t="s">
        <v>172</v>
      </c>
      <c r="L22" s="999" t="s">
        <v>172</v>
      </c>
      <c r="M22" s="999" t="s">
        <v>172</v>
      </c>
      <c r="N22" s="999" t="s">
        <v>172</v>
      </c>
      <c r="O22" s="946" t="s">
        <v>175</v>
      </c>
      <c r="P22" s="946" t="s">
        <v>175</v>
      </c>
      <c r="Q22" s="946">
        <v>2</v>
      </c>
      <c r="R22" s="946" t="s">
        <v>175</v>
      </c>
      <c r="S22" s="946">
        <v>0</v>
      </c>
      <c r="T22" s="946">
        <v>0</v>
      </c>
      <c r="U22" s="946">
        <v>0</v>
      </c>
      <c r="V22" s="1003" t="s">
        <v>201</v>
      </c>
    </row>
    <row r="23" spans="1:24" ht="18.75">
      <c r="A23" s="1028" t="s">
        <v>197</v>
      </c>
      <c r="B23" s="999"/>
      <c r="C23" s="999"/>
      <c r="D23" s="999"/>
      <c r="E23" s="999"/>
      <c r="F23" s="999"/>
      <c r="G23" s="999"/>
      <c r="H23" s="999"/>
      <c r="I23" s="999" t="s">
        <v>172</v>
      </c>
      <c r="J23" s="999" t="s">
        <v>172</v>
      </c>
      <c r="K23" s="946" t="s">
        <v>172</v>
      </c>
      <c r="L23" s="999" t="s">
        <v>172</v>
      </c>
      <c r="M23" s="999" t="s">
        <v>172</v>
      </c>
      <c r="N23" s="999" t="s">
        <v>172</v>
      </c>
      <c r="O23" s="946" t="s">
        <v>175</v>
      </c>
      <c r="P23" s="946" t="s">
        <v>175</v>
      </c>
      <c r="Q23" s="946">
        <v>135</v>
      </c>
      <c r="R23" s="946">
        <v>125</v>
      </c>
      <c r="S23" s="946">
        <v>147</v>
      </c>
      <c r="T23" s="946">
        <v>185</v>
      </c>
      <c r="U23" s="946">
        <v>0</v>
      </c>
      <c r="V23" s="1003" t="s">
        <v>199</v>
      </c>
    </row>
    <row r="24" spans="1:24" ht="18.75">
      <c r="A24" s="1029" t="s">
        <v>198</v>
      </c>
      <c r="B24" s="1001" t="s">
        <v>172</v>
      </c>
      <c r="C24" s="1001" t="s">
        <v>172</v>
      </c>
      <c r="D24" s="1001" t="s">
        <v>172</v>
      </c>
      <c r="E24" s="1001" t="s">
        <v>172</v>
      </c>
      <c r="F24" s="1001" t="s">
        <v>172</v>
      </c>
      <c r="G24" s="1001" t="s">
        <v>172</v>
      </c>
      <c r="H24" s="1001" t="s">
        <v>172</v>
      </c>
      <c r="I24" s="1001" t="s">
        <v>172</v>
      </c>
      <c r="J24" s="1001" t="s">
        <v>172</v>
      </c>
      <c r="K24" s="1001" t="s">
        <v>172</v>
      </c>
      <c r="L24" s="1001" t="s">
        <v>172</v>
      </c>
      <c r="M24" s="1001" t="s">
        <v>172</v>
      </c>
      <c r="N24" s="1001" t="s">
        <v>172</v>
      </c>
      <c r="O24" s="1001" t="s">
        <v>172</v>
      </c>
      <c r="P24" s="947" t="s">
        <v>175</v>
      </c>
      <c r="Q24" s="947">
        <v>4</v>
      </c>
      <c r="R24" s="947">
        <v>5</v>
      </c>
      <c r="S24" s="947">
        <v>0</v>
      </c>
      <c r="T24" s="947">
        <v>0</v>
      </c>
      <c r="U24" s="947">
        <v>63</v>
      </c>
      <c r="V24" s="1004" t="s">
        <v>200</v>
      </c>
    </row>
    <row r="25" spans="1:24" ht="24">
      <c r="A25" s="1030" t="s">
        <v>165</v>
      </c>
      <c r="V25" s="945" t="s">
        <v>164</v>
      </c>
    </row>
  </sheetData>
  <mergeCells count="2">
    <mergeCell ref="A1:V1"/>
    <mergeCell ref="A2:V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G58"/>
  <sheetViews>
    <sheetView topLeftCell="A25" workbookViewId="0">
      <selection activeCell="K26" sqref="K26:M26"/>
    </sheetView>
  </sheetViews>
  <sheetFormatPr defaultColWidth="9.140625" defaultRowHeight="12.75"/>
  <cols>
    <col min="1" max="1" width="41" style="104" customWidth="1"/>
    <col min="2" max="5" width="10.5703125" style="104" customWidth="1"/>
    <col min="6" max="6" width="12.28515625" style="104" customWidth="1"/>
    <col min="7" max="13" width="9.140625" style="104"/>
    <col min="14" max="14" width="1.5703125" style="104" customWidth="1"/>
    <col min="15" max="19" width="9.140625" style="104"/>
    <col min="20" max="20" width="59.85546875" style="104" bestFit="1" customWidth="1"/>
    <col min="21" max="16384" width="9.140625" style="104"/>
  </cols>
  <sheetData>
    <row r="1" spans="1:33" ht="20.25" customHeight="1">
      <c r="A1" s="752" t="s">
        <v>972</v>
      </c>
      <c r="B1" s="752"/>
      <c r="C1" s="752"/>
      <c r="D1" s="752"/>
      <c r="E1" s="752"/>
      <c r="F1" s="752"/>
      <c r="G1" s="752"/>
      <c r="H1" s="752"/>
      <c r="I1" s="752"/>
      <c r="J1" s="752"/>
      <c r="K1" s="752"/>
      <c r="L1" s="752"/>
      <c r="M1" s="752"/>
    </row>
    <row r="2" spans="1:33" ht="20.25" customHeight="1">
      <c r="A2" s="717" t="s">
        <v>973</v>
      </c>
      <c r="B2" s="717"/>
      <c r="C2" s="717"/>
      <c r="D2" s="717"/>
      <c r="E2" s="717"/>
      <c r="F2" s="717"/>
      <c r="G2" s="717"/>
      <c r="H2" s="717"/>
      <c r="I2" s="717"/>
      <c r="J2" s="717"/>
      <c r="K2" s="717"/>
      <c r="L2" s="717"/>
      <c r="M2" s="717"/>
    </row>
    <row r="3" spans="1:33" ht="5.45" customHeight="1">
      <c r="B3" s="105"/>
      <c r="C3" s="105"/>
      <c r="D3" s="105"/>
      <c r="E3" s="105"/>
      <c r="F3" s="105"/>
    </row>
    <row r="4" spans="1:33" ht="21" customHeight="1">
      <c r="A4" s="101" t="s">
        <v>202</v>
      </c>
      <c r="B4" s="106">
        <v>2011</v>
      </c>
      <c r="C4" s="106">
        <v>2012</v>
      </c>
      <c r="D4" s="106">
        <v>2013</v>
      </c>
      <c r="E4" s="106">
        <v>2014</v>
      </c>
      <c r="F4" s="106">
        <v>2015</v>
      </c>
      <c r="G4" s="106">
        <v>2016</v>
      </c>
      <c r="H4" s="106">
        <v>2017</v>
      </c>
      <c r="I4" s="106">
        <v>2018</v>
      </c>
      <c r="J4" s="106">
        <v>2019</v>
      </c>
      <c r="K4" s="106">
        <v>2020</v>
      </c>
      <c r="L4" s="106">
        <v>2021</v>
      </c>
      <c r="M4" s="1005">
        <v>2022</v>
      </c>
    </row>
    <row r="5" spans="1:33" ht="15" customHeight="1">
      <c r="A5" s="107" t="s">
        <v>203</v>
      </c>
      <c r="B5" s="107"/>
      <c r="C5" s="107"/>
      <c r="D5" s="107"/>
      <c r="E5" s="107"/>
      <c r="F5" s="107"/>
      <c r="G5" s="107"/>
      <c r="H5" s="107"/>
      <c r="I5" s="107"/>
      <c r="J5" s="107"/>
      <c r="K5" s="107"/>
      <c r="L5" s="107"/>
      <c r="M5" s="1006"/>
    </row>
    <row r="6" spans="1:33" ht="15" customHeight="1">
      <c r="A6" s="108" t="s">
        <v>204</v>
      </c>
      <c r="B6" s="109">
        <v>575</v>
      </c>
      <c r="C6" s="109">
        <v>734</v>
      </c>
      <c r="D6" s="109">
        <v>666</v>
      </c>
      <c r="E6" s="109">
        <v>699</v>
      </c>
      <c r="F6" s="109">
        <v>784</v>
      </c>
      <c r="G6" s="109">
        <v>788</v>
      </c>
      <c r="H6" s="109">
        <v>680</v>
      </c>
      <c r="I6" s="109">
        <v>1004</v>
      </c>
      <c r="J6" s="109">
        <v>471</v>
      </c>
      <c r="K6" s="109">
        <v>800</v>
      </c>
      <c r="L6" s="109">
        <v>1683</v>
      </c>
      <c r="M6" s="1116">
        <v>1427</v>
      </c>
      <c r="S6" s="110"/>
      <c r="T6" s="110"/>
      <c r="U6" s="110"/>
      <c r="V6" s="110"/>
      <c r="W6" s="110"/>
      <c r="X6" s="110"/>
      <c r="Y6" s="110"/>
      <c r="Z6" s="110"/>
      <c r="AA6" s="110"/>
      <c r="AB6" s="110"/>
      <c r="AC6" s="110"/>
      <c r="AD6" s="110"/>
      <c r="AE6" s="110"/>
      <c r="AF6" s="110"/>
      <c r="AG6" s="110"/>
    </row>
    <row r="7" spans="1:33" ht="15" customHeight="1">
      <c r="A7" s="108" t="s">
        <v>205</v>
      </c>
      <c r="B7" s="109">
        <f t="shared" ref="B7:H7" si="0">SUM(B8:B22)</f>
        <v>687</v>
      </c>
      <c r="C7" s="109">
        <f t="shared" si="0"/>
        <v>1047</v>
      </c>
      <c r="D7" s="109">
        <f t="shared" si="0"/>
        <v>910</v>
      </c>
      <c r="E7" s="109">
        <f t="shared" si="0"/>
        <v>780</v>
      </c>
      <c r="F7" s="109">
        <f t="shared" si="0"/>
        <v>900</v>
      </c>
      <c r="G7" s="109">
        <f t="shared" si="0"/>
        <v>1063</v>
      </c>
      <c r="H7" s="109">
        <f t="shared" si="0"/>
        <v>783</v>
      </c>
      <c r="I7" s="109">
        <f>SUM(I8:I22)</f>
        <v>1272</v>
      </c>
      <c r="J7" s="109">
        <v>573</v>
      </c>
      <c r="K7" s="109">
        <f>SUM(K8:K22)</f>
        <v>895</v>
      </c>
      <c r="L7" s="1007">
        <f t="shared" ref="L7:M7" si="1">SUM(L8:L22)</f>
        <v>2938</v>
      </c>
      <c r="M7" s="1007">
        <f t="shared" si="1"/>
        <v>2797</v>
      </c>
      <c r="T7" s="111"/>
      <c r="U7" s="111"/>
      <c r="V7" s="111"/>
      <c r="W7" s="111"/>
      <c r="X7" s="111"/>
      <c r="Y7" s="111"/>
      <c r="Z7" s="110"/>
      <c r="AA7" s="110"/>
      <c r="AB7" s="110"/>
      <c r="AC7" s="110"/>
      <c r="AD7" s="110"/>
      <c r="AE7" s="110"/>
      <c r="AF7" s="110"/>
      <c r="AG7" s="110"/>
    </row>
    <row r="8" spans="1:33" ht="15" customHeight="1">
      <c r="A8" s="91" t="s">
        <v>206</v>
      </c>
      <c r="B8" s="112">
        <v>16</v>
      </c>
      <c r="C8" s="112">
        <v>35</v>
      </c>
      <c r="D8" s="112">
        <v>52</v>
      </c>
      <c r="E8" s="112">
        <v>14</v>
      </c>
      <c r="F8" s="112">
        <v>32</v>
      </c>
      <c r="G8" s="112">
        <v>80</v>
      </c>
      <c r="H8" s="112">
        <v>102</v>
      </c>
      <c r="I8" s="112">
        <v>223</v>
      </c>
      <c r="J8" s="112">
        <v>87</v>
      </c>
      <c r="K8" s="112">
        <v>66</v>
      </c>
      <c r="L8" s="112">
        <v>559</v>
      </c>
      <c r="M8" s="1117">
        <v>454</v>
      </c>
      <c r="T8" s="113"/>
      <c r="U8" s="113"/>
      <c r="V8" s="113"/>
      <c r="W8" s="113"/>
      <c r="X8" s="113"/>
      <c r="Y8" s="113"/>
      <c r="Z8" s="113"/>
      <c r="AA8" s="113"/>
      <c r="AB8" s="113"/>
      <c r="AC8" s="113"/>
      <c r="AD8" s="113"/>
      <c r="AE8" s="113"/>
      <c r="AF8" s="113"/>
      <c r="AG8" s="113"/>
    </row>
    <row r="9" spans="1:33" ht="15" customHeight="1">
      <c r="A9" s="91" t="s">
        <v>207</v>
      </c>
      <c r="B9" s="112">
        <v>27</v>
      </c>
      <c r="C9" s="112">
        <v>13</v>
      </c>
      <c r="D9" s="112">
        <v>10</v>
      </c>
      <c r="E9" s="112">
        <v>6</v>
      </c>
      <c r="F9" s="112">
        <v>2</v>
      </c>
      <c r="G9" s="112">
        <v>2</v>
      </c>
      <c r="H9" s="112">
        <v>9</v>
      </c>
      <c r="I9" s="112">
        <v>8</v>
      </c>
      <c r="J9" s="112">
        <v>14</v>
      </c>
      <c r="K9" s="112">
        <v>14</v>
      </c>
      <c r="L9" s="112">
        <v>26</v>
      </c>
      <c r="M9" s="1117">
        <v>21</v>
      </c>
      <c r="S9" s="110"/>
      <c r="T9" s="114"/>
      <c r="U9" s="114"/>
      <c r="V9" s="114"/>
      <c r="W9" s="114"/>
      <c r="X9" s="114"/>
      <c r="Y9" s="114"/>
      <c r="Z9" s="114"/>
      <c r="AA9" s="114"/>
      <c r="AB9" s="114"/>
      <c r="AC9" s="114"/>
      <c r="AD9" s="114"/>
      <c r="AE9" s="114"/>
      <c r="AF9" s="114"/>
      <c r="AG9" s="114"/>
    </row>
    <row r="10" spans="1:33" ht="15" customHeight="1">
      <c r="A10" s="91" t="s">
        <v>208</v>
      </c>
      <c r="B10" s="112">
        <v>0</v>
      </c>
      <c r="C10" s="112">
        <v>1</v>
      </c>
      <c r="D10" s="112">
        <v>0</v>
      </c>
      <c r="E10" s="112">
        <v>0</v>
      </c>
      <c r="F10" s="112">
        <v>0</v>
      </c>
      <c r="G10" s="112">
        <v>0</v>
      </c>
      <c r="H10" s="112">
        <v>1</v>
      </c>
      <c r="I10" s="112">
        <v>0</v>
      </c>
      <c r="J10" s="112">
        <v>1</v>
      </c>
      <c r="K10" s="112">
        <v>3</v>
      </c>
      <c r="L10" s="112">
        <v>1</v>
      </c>
      <c r="M10" s="1117">
        <v>4</v>
      </c>
      <c r="S10" s="110"/>
      <c r="T10" s="110"/>
      <c r="U10" s="110"/>
      <c r="V10" s="110"/>
      <c r="W10" s="110"/>
      <c r="X10" s="110"/>
      <c r="Y10" s="110"/>
      <c r="Z10" s="110"/>
      <c r="AA10" s="110"/>
      <c r="AB10" s="110"/>
      <c r="AC10" s="110"/>
      <c r="AD10" s="110"/>
      <c r="AE10" s="110"/>
      <c r="AF10" s="110"/>
      <c r="AG10" s="110"/>
    </row>
    <row r="11" spans="1:33" ht="15" customHeight="1">
      <c r="A11" s="91" t="s">
        <v>209</v>
      </c>
      <c r="B11" s="112">
        <v>1</v>
      </c>
      <c r="C11" s="112">
        <v>11</v>
      </c>
      <c r="D11" s="112">
        <v>2</v>
      </c>
      <c r="E11" s="112">
        <v>2</v>
      </c>
      <c r="F11" s="112">
        <v>5</v>
      </c>
      <c r="G11" s="112">
        <v>0</v>
      </c>
      <c r="H11" s="112">
        <v>11</v>
      </c>
      <c r="I11" s="112">
        <v>4</v>
      </c>
      <c r="J11" s="112">
        <v>8</v>
      </c>
      <c r="K11" s="112">
        <v>3</v>
      </c>
      <c r="L11" s="112">
        <v>49</v>
      </c>
      <c r="M11" s="1117">
        <v>57</v>
      </c>
      <c r="S11" s="110"/>
      <c r="T11" s="110"/>
      <c r="U11" s="110"/>
      <c r="V11" s="110"/>
      <c r="W11" s="110"/>
      <c r="X11" s="110"/>
      <c r="Y11" s="110"/>
      <c r="Z11" s="110"/>
      <c r="AA11" s="110"/>
      <c r="AB11" s="110"/>
      <c r="AC11" s="110"/>
      <c r="AD11" s="110"/>
      <c r="AE11" s="110"/>
      <c r="AF11" s="110"/>
      <c r="AG11" s="110"/>
    </row>
    <row r="12" spans="1:33" ht="15" customHeight="1">
      <c r="A12" s="91" t="s">
        <v>210</v>
      </c>
      <c r="B12" s="112">
        <v>1</v>
      </c>
      <c r="C12" s="112">
        <v>30</v>
      </c>
      <c r="D12" s="112">
        <v>80</v>
      </c>
      <c r="E12" s="112">
        <v>49</v>
      </c>
      <c r="F12" s="112">
        <v>32</v>
      </c>
      <c r="G12" s="112">
        <v>48</v>
      </c>
      <c r="H12" s="112">
        <v>40</v>
      </c>
      <c r="I12" s="112">
        <v>29</v>
      </c>
      <c r="J12" s="112">
        <v>22</v>
      </c>
      <c r="K12" s="112">
        <v>38</v>
      </c>
      <c r="L12" s="112">
        <v>82</v>
      </c>
      <c r="M12" s="1117">
        <v>48</v>
      </c>
      <c r="S12" s="110"/>
      <c r="T12" s="110"/>
      <c r="U12" s="110"/>
      <c r="V12" s="110"/>
      <c r="W12" s="110"/>
      <c r="X12" s="110"/>
      <c r="Y12" s="110"/>
      <c r="Z12" s="110"/>
      <c r="AA12" s="110"/>
      <c r="AB12" s="110"/>
      <c r="AC12" s="110"/>
      <c r="AD12" s="110"/>
      <c r="AE12" s="110"/>
      <c r="AF12" s="110"/>
      <c r="AG12" s="110"/>
    </row>
    <row r="13" spans="1:33" ht="15" customHeight="1">
      <c r="A13" s="91" t="s">
        <v>211</v>
      </c>
      <c r="B13" s="112">
        <v>63</v>
      </c>
      <c r="C13" s="112">
        <v>84</v>
      </c>
      <c r="D13" s="112">
        <v>25</v>
      </c>
      <c r="E13" s="112">
        <v>23</v>
      </c>
      <c r="F13" s="112">
        <v>21</v>
      </c>
      <c r="G13" s="112">
        <v>35</v>
      </c>
      <c r="H13" s="112">
        <v>23</v>
      </c>
      <c r="I13" s="112">
        <v>46</v>
      </c>
      <c r="J13" s="112">
        <v>29</v>
      </c>
      <c r="K13" s="112">
        <v>32</v>
      </c>
      <c r="L13" s="112">
        <v>118</v>
      </c>
      <c r="M13" s="1117">
        <v>4</v>
      </c>
      <c r="S13" s="110"/>
      <c r="T13" s="110"/>
      <c r="U13" s="110"/>
      <c r="V13" s="110"/>
      <c r="W13" s="110"/>
      <c r="X13" s="110"/>
      <c r="Y13" s="110"/>
      <c r="Z13" s="110"/>
      <c r="AA13" s="110"/>
      <c r="AB13" s="110"/>
      <c r="AC13" s="110"/>
      <c r="AD13" s="110"/>
      <c r="AE13" s="110"/>
      <c r="AF13" s="110"/>
      <c r="AG13" s="110"/>
    </row>
    <row r="14" spans="1:33" ht="15" customHeight="1">
      <c r="A14" s="91" t="s">
        <v>212</v>
      </c>
      <c r="B14" s="112">
        <v>13</v>
      </c>
      <c r="C14" s="112">
        <v>11</v>
      </c>
      <c r="D14" s="112">
        <v>0</v>
      </c>
      <c r="E14" s="112">
        <v>9</v>
      </c>
      <c r="F14" s="112">
        <v>14</v>
      </c>
      <c r="G14" s="112">
        <v>5</v>
      </c>
      <c r="H14" s="112">
        <v>10</v>
      </c>
      <c r="I14" s="112">
        <v>14</v>
      </c>
      <c r="J14" s="112">
        <v>1</v>
      </c>
      <c r="K14" s="112">
        <v>0</v>
      </c>
      <c r="L14" s="112">
        <v>4</v>
      </c>
      <c r="M14" s="1117">
        <v>9</v>
      </c>
      <c r="S14" s="110"/>
      <c r="T14" s="110"/>
      <c r="U14" s="110"/>
      <c r="V14" s="110"/>
      <c r="W14" s="110"/>
      <c r="X14" s="110"/>
      <c r="Y14" s="110"/>
      <c r="Z14" s="110"/>
      <c r="AA14" s="110"/>
      <c r="AB14" s="110"/>
      <c r="AC14" s="110"/>
      <c r="AD14" s="110"/>
      <c r="AE14" s="110"/>
      <c r="AF14" s="110"/>
      <c r="AG14" s="110"/>
    </row>
    <row r="15" spans="1:33" ht="15" customHeight="1">
      <c r="A15" s="91" t="s">
        <v>213</v>
      </c>
      <c r="B15" s="112">
        <v>29</v>
      </c>
      <c r="C15" s="112">
        <v>37</v>
      </c>
      <c r="D15" s="112">
        <v>24</v>
      </c>
      <c r="E15" s="112">
        <v>56</v>
      </c>
      <c r="F15" s="112">
        <v>53</v>
      </c>
      <c r="G15" s="112">
        <v>62</v>
      </c>
      <c r="H15" s="112">
        <v>46</v>
      </c>
      <c r="I15" s="112">
        <v>57</v>
      </c>
      <c r="J15" s="112">
        <v>25</v>
      </c>
      <c r="K15" s="112">
        <v>49</v>
      </c>
      <c r="L15" s="112">
        <v>96</v>
      </c>
      <c r="M15" s="1117">
        <v>87</v>
      </c>
    </row>
    <row r="16" spans="1:33" ht="15" customHeight="1">
      <c r="A16" s="91" t="s">
        <v>214</v>
      </c>
      <c r="B16" s="112">
        <v>49</v>
      </c>
      <c r="C16" s="112">
        <v>58</v>
      </c>
      <c r="D16" s="112">
        <v>44</v>
      </c>
      <c r="E16" s="112">
        <v>84</v>
      </c>
      <c r="F16" s="112">
        <v>81</v>
      </c>
      <c r="G16" s="112">
        <v>79</v>
      </c>
      <c r="H16" s="112">
        <v>41</v>
      </c>
      <c r="I16" s="112">
        <v>77</v>
      </c>
      <c r="J16" s="112">
        <v>25</v>
      </c>
      <c r="K16" s="112">
        <v>26</v>
      </c>
      <c r="L16" s="112">
        <v>230</v>
      </c>
      <c r="M16" s="1117">
        <v>110</v>
      </c>
    </row>
    <row r="17" spans="1:14">
      <c r="A17" s="91" t="s">
        <v>215</v>
      </c>
      <c r="B17" s="112">
        <v>0</v>
      </c>
      <c r="C17" s="112">
        <v>1</v>
      </c>
      <c r="D17" s="112">
        <v>4</v>
      </c>
      <c r="E17" s="112">
        <v>4</v>
      </c>
      <c r="F17" s="112">
        <v>10</v>
      </c>
      <c r="G17" s="112">
        <v>28</v>
      </c>
      <c r="H17" s="112">
        <v>14</v>
      </c>
      <c r="I17" s="112">
        <v>9</v>
      </c>
      <c r="J17" s="112">
        <v>13</v>
      </c>
      <c r="K17" s="112">
        <v>1</v>
      </c>
      <c r="L17" s="112">
        <v>276</v>
      </c>
      <c r="M17" s="1117">
        <v>16</v>
      </c>
    </row>
    <row r="18" spans="1:14">
      <c r="A18" s="91" t="s">
        <v>216</v>
      </c>
      <c r="B18" s="112">
        <v>134</v>
      </c>
      <c r="C18" s="112">
        <v>320</v>
      </c>
      <c r="D18" s="112">
        <v>198</v>
      </c>
      <c r="E18" s="112">
        <v>122</v>
      </c>
      <c r="F18" s="112">
        <v>114</v>
      </c>
      <c r="G18" s="112">
        <v>233</v>
      </c>
      <c r="H18" s="112">
        <v>154</v>
      </c>
      <c r="I18" s="112">
        <v>202</v>
      </c>
      <c r="J18" s="112">
        <v>52</v>
      </c>
      <c r="K18" s="112">
        <v>328</v>
      </c>
      <c r="L18" s="112">
        <v>653</v>
      </c>
      <c r="M18" s="1117">
        <v>855</v>
      </c>
    </row>
    <row r="19" spans="1:14">
      <c r="A19" s="91" t="s">
        <v>217</v>
      </c>
      <c r="B19" s="112">
        <v>24</v>
      </c>
      <c r="C19" s="112">
        <v>60</v>
      </c>
      <c r="D19" s="112">
        <v>61</v>
      </c>
      <c r="E19" s="112">
        <v>34</v>
      </c>
      <c r="F19" s="112">
        <v>62</v>
      </c>
      <c r="G19" s="112">
        <v>71</v>
      </c>
      <c r="H19" s="112">
        <v>53</v>
      </c>
      <c r="I19" s="112">
        <v>39</v>
      </c>
      <c r="J19" s="112">
        <v>16</v>
      </c>
      <c r="K19" s="112">
        <v>12</v>
      </c>
      <c r="L19" s="112">
        <v>44</v>
      </c>
      <c r="M19" s="1117">
        <v>92</v>
      </c>
    </row>
    <row r="20" spans="1:14">
      <c r="A20" s="91" t="s">
        <v>218</v>
      </c>
      <c r="B20" s="112">
        <v>3</v>
      </c>
      <c r="C20" s="112">
        <v>46</v>
      </c>
      <c r="D20" s="112">
        <v>100</v>
      </c>
      <c r="E20" s="112">
        <v>50</v>
      </c>
      <c r="F20" s="112">
        <v>87</v>
      </c>
      <c r="G20" s="112">
        <v>126</v>
      </c>
      <c r="H20" s="112">
        <v>49</v>
      </c>
      <c r="I20" s="112">
        <v>69</v>
      </c>
      <c r="J20" s="112">
        <v>23</v>
      </c>
      <c r="K20" s="112">
        <v>41</v>
      </c>
      <c r="L20" s="112">
        <v>94</v>
      </c>
      <c r="M20" s="1117">
        <v>69</v>
      </c>
    </row>
    <row r="21" spans="1:14">
      <c r="A21" s="91" t="s">
        <v>219</v>
      </c>
      <c r="B21" s="112">
        <v>162</v>
      </c>
      <c r="C21" s="112">
        <v>188</v>
      </c>
      <c r="D21" s="112">
        <v>163</v>
      </c>
      <c r="E21" s="112">
        <v>134</v>
      </c>
      <c r="F21" s="112">
        <v>196</v>
      </c>
      <c r="G21" s="112">
        <v>186</v>
      </c>
      <c r="H21" s="112">
        <v>181</v>
      </c>
      <c r="I21" s="112">
        <v>381</v>
      </c>
      <c r="J21" s="112">
        <v>236</v>
      </c>
      <c r="K21" s="112">
        <v>278</v>
      </c>
      <c r="L21" s="112">
        <v>656</v>
      </c>
      <c r="M21" s="1117">
        <v>602</v>
      </c>
    </row>
    <row r="22" spans="1:14">
      <c r="A22" s="115" t="s">
        <v>20</v>
      </c>
      <c r="B22" s="116">
        <v>165</v>
      </c>
      <c r="C22" s="116">
        <v>152</v>
      </c>
      <c r="D22" s="116">
        <v>147</v>
      </c>
      <c r="E22" s="116">
        <v>193</v>
      </c>
      <c r="F22" s="116">
        <v>191</v>
      </c>
      <c r="G22" s="116">
        <v>108</v>
      </c>
      <c r="H22" s="116">
        <v>49</v>
      </c>
      <c r="I22" s="116">
        <v>114</v>
      </c>
      <c r="J22" s="116">
        <v>21</v>
      </c>
      <c r="K22" s="116">
        <v>4</v>
      </c>
      <c r="L22" s="116">
        <v>50</v>
      </c>
      <c r="M22" s="1118">
        <v>369</v>
      </c>
    </row>
    <row r="23" spans="1:14">
      <c r="A23" s="117" t="s">
        <v>220</v>
      </c>
      <c r="B23" s="117"/>
      <c r="C23" s="117"/>
      <c r="D23" s="117"/>
      <c r="E23" s="117"/>
      <c r="F23" s="117"/>
      <c r="G23" s="117"/>
      <c r="H23" s="117"/>
      <c r="I23" s="117"/>
      <c r="J23" s="117"/>
      <c r="K23" s="117"/>
      <c r="L23" s="117"/>
      <c r="M23" s="1008"/>
    </row>
    <row r="24" spans="1:14">
      <c r="A24" s="118"/>
      <c r="B24" s="118"/>
      <c r="C24" s="118"/>
      <c r="D24" s="118"/>
      <c r="E24" s="118"/>
      <c r="F24" s="118"/>
      <c r="G24" s="118"/>
      <c r="H24" s="118"/>
      <c r="I24" s="118"/>
      <c r="J24" s="118"/>
      <c r="K24" s="118"/>
      <c r="L24" s="118"/>
      <c r="M24" s="1009"/>
    </row>
    <row r="25" spans="1:14">
      <c r="A25" s="108" t="s">
        <v>204</v>
      </c>
      <c r="B25" s="12">
        <v>9926</v>
      </c>
      <c r="C25" s="12">
        <v>9396</v>
      </c>
      <c r="D25" s="12">
        <v>8948</v>
      </c>
      <c r="E25" s="12">
        <v>12429</v>
      </c>
      <c r="F25" s="12">
        <v>12390</v>
      </c>
      <c r="G25" s="12">
        <v>10025</v>
      </c>
      <c r="H25" s="12">
        <v>9437</v>
      </c>
      <c r="I25" s="12">
        <v>11814</v>
      </c>
      <c r="J25" s="12">
        <v>10290</v>
      </c>
      <c r="K25" s="12">
        <v>6762</v>
      </c>
      <c r="L25" s="12">
        <v>10007</v>
      </c>
      <c r="M25" s="1116">
        <v>10475</v>
      </c>
    </row>
    <row r="26" spans="1:14">
      <c r="A26" s="119" t="s">
        <v>220</v>
      </c>
      <c r="B26" s="12">
        <f>SUM(B27:B45)</f>
        <v>13003</v>
      </c>
      <c r="C26" s="12">
        <f>SUM(C27:C45)</f>
        <v>12149</v>
      </c>
      <c r="D26" s="12">
        <f>SUM(D27:D45)</f>
        <v>11478</v>
      </c>
      <c r="E26" s="12">
        <f>SUM(E27:E45)</f>
        <v>15566</v>
      </c>
      <c r="F26" s="12">
        <f>SUM(F27:F45)</f>
        <v>15680</v>
      </c>
      <c r="G26" s="12">
        <f t="shared" ref="G26:M26" si="2">SUM(G27:G45)</f>
        <v>13828</v>
      </c>
      <c r="H26" s="12">
        <f t="shared" si="2"/>
        <v>13906</v>
      </c>
      <c r="I26" s="12">
        <f t="shared" si="2"/>
        <v>18261</v>
      </c>
      <c r="J26" s="12">
        <f t="shared" si="2"/>
        <v>16587</v>
      </c>
      <c r="K26" s="12">
        <f t="shared" si="2"/>
        <v>9670</v>
      </c>
      <c r="L26" s="927">
        <f t="shared" si="2"/>
        <v>14976</v>
      </c>
      <c r="M26" s="927">
        <f t="shared" si="2"/>
        <v>17765</v>
      </c>
      <c r="N26" s="12"/>
    </row>
    <row r="27" spans="1:14">
      <c r="A27" s="91" t="s">
        <v>210</v>
      </c>
      <c r="B27" s="112">
        <v>2216</v>
      </c>
      <c r="C27" s="112">
        <v>2150</v>
      </c>
      <c r="D27" s="112">
        <v>1975</v>
      </c>
      <c r="E27" s="112">
        <v>2463</v>
      </c>
      <c r="F27" s="112">
        <v>1869</v>
      </c>
      <c r="G27" s="112">
        <v>1248</v>
      </c>
      <c r="H27" s="112">
        <v>1114</v>
      </c>
      <c r="I27" s="112">
        <v>1253</v>
      </c>
      <c r="J27" s="112">
        <v>1082</v>
      </c>
      <c r="K27" s="112">
        <v>623</v>
      </c>
      <c r="L27" s="112">
        <v>832</v>
      </c>
      <c r="M27" s="1119">
        <v>1123</v>
      </c>
    </row>
    <row r="28" spans="1:14">
      <c r="A28" s="91" t="s">
        <v>221</v>
      </c>
      <c r="B28" s="112">
        <v>242</v>
      </c>
      <c r="C28" s="112">
        <v>155</v>
      </c>
      <c r="D28" s="112">
        <v>106</v>
      </c>
      <c r="E28" s="112">
        <v>117</v>
      </c>
      <c r="F28" s="112">
        <v>110</v>
      </c>
      <c r="G28" s="112">
        <v>56</v>
      </c>
      <c r="H28" s="112">
        <v>83</v>
      </c>
      <c r="I28" s="112">
        <v>166</v>
      </c>
      <c r="J28" s="112">
        <v>183</v>
      </c>
      <c r="K28" s="112">
        <v>128</v>
      </c>
      <c r="L28" s="112">
        <v>150</v>
      </c>
      <c r="M28" s="1117">
        <v>176</v>
      </c>
    </row>
    <row r="29" spans="1:14">
      <c r="A29" s="91" t="s">
        <v>222</v>
      </c>
      <c r="B29" s="112">
        <v>51</v>
      </c>
      <c r="C29" s="112">
        <v>32</v>
      </c>
      <c r="D29" s="112">
        <v>56</v>
      </c>
      <c r="E29" s="112">
        <v>51</v>
      </c>
      <c r="F29" s="112">
        <v>55</v>
      </c>
      <c r="G29" s="112">
        <v>45</v>
      </c>
      <c r="H29" s="112">
        <v>49</v>
      </c>
      <c r="I29" s="112">
        <v>95</v>
      </c>
      <c r="J29" s="112">
        <v>95</v>
      </c>
      <c r="K29" s="112">
        <v>119</v>
      </c>
      <c r="L29" s="112">
        <v>142</v>
      </c>
      <c r="M29" s="1117">
        <v>168</v>
      </c>
    </row>
    <row r="30" spans="1:14">
      <c r="A30" s="91" t="s">
        <v>223</v>
      </c>
      <c r="B30" s="112">
        <v>842</v>
      </c>
      <c r="C30" s="112">
        <v>1002</v>
      </c>
      <c r="D30" s="112">
        <v>976</v>
      </c>
      <c r="E30" s="112">
        <v>1461</v>
      </c>
      <c r="F30" s="112">
        <v>1282</v>
      </c>
      <c r="G30" s="112">
        <v>1161</v>
      </c>
      <c r="H30" s="112">
        <v>904</v>
      </c>
      <c r="I30" s="112">
        <v>1375</v>
      </c>
      <c r="J30" s="112">
        <v>1300</v>
      </c>
      <c r="K30" s="112">
        <v>628</v>
      </c>
      <c r="L30" s="112">
        <v>998</v>
      </c>
      <c r="M30" s="1119">
        <v>1119</v>
      </c>
    </row>
    <row r="31" spans="1:14">
      <c r="A31" s="91" t="s">
        <v>224</v>
      </c>
      <c r="B31" s="112">
        <v>205</v>
      </c>
      <c r="C31" s="112">
        <v>245</v>
      </c>
      <c r="D31" s="112">
        <v>203</v>
      </c>
      <c r="E31" s="112">
        <v>268</v>
      </c>
      <c r="F31" s="112">
        <v>201</v>
      </c>
      <c r="G31" s="112">
        <v>224</v>
      </c>
      <c r="H31" s="112">
        <v>245</v>
      </c>
      <c r="I31" s="112">
        <v>438</v>
      </c>
      <c r="J31" s="112">
        <v>448</v>
      </c>
      <c r="K31" s="112">
        <v>240</v>
      </c>
      <c r="L31" s="112">
        <v>254</v>
      </c>
      <c r="M31" s="1117">
        <v>357</v>
      </c>
    </row>
    <row r="32" spans="1:14">
      <c r="A32" s="91" t="s">
        <v>225</v>
      </c>
      <c r="B32" s="112">
        <v>357</v>
      </c>
      <c r="C32" s="112">
        <v>622</v>
      </c>
      <c r="D32" s="112">
        <v>308</v>
      </c>
      <c r="E32" s="112">
        <v>640</v>
      </c>
      <c r="F32" s="112">
        <v>513</v>
      </c>
      <c r="G32" s="112">
        <v>509</v>
      </c>
      <c r="H32" s="112">
        <v>716</v>
      </c>
      <c r="I32" s="112">
        <v>1130</v>
      </c>
      <c r="J32" s="112">
        <v>1096</v>
      </c>
      <c r="K32" s="112">
        <v>651</v>
      </c>
      <c r="L32" s="112">
        <v>1350</v>
      </c>
      <c r="M32" s="1119">
        <v>1847</v>
      </c>
    </row>
    <row r="33" spans="1:13">
      <c r="A33" s="91" t="s">
        <v>226</v>
      </c>
      <c r="B33" s="112">
        <v>1596</v>
      </c>
      <c r="C33" s="112">
        <v>1768</v>
      </c>
      <c r="D33" s="112">
        <v>2381</v>
      </c>
      <c r="E33" s="112">
        <v>2202</v>
      </c>
      <c r="F33" s="112">
        <v>3229</v>
      </c>
      <c r="G33" s="112">
        <v>2828</v>
      </c>
      <c r="H33" s="112">
        <v>2533</v>
      </c>
      <c r="I33" s="112">
        <v>3156</v>
      </c>
      <c r="J33" s="112">
        <v>2508</v>
      </c>
      <c r="K33" s="112">
        <v>1215</v>
      </c>
      <c r="L33" s="112">
        <v>1611</v>
      </c>
      <c r="M33" s="1119">
        <v>1926</v>
      </c>
    </row>
    <row r="34" spans="1:13">
      <c r="A34" s="91" t="s">
        <v>227</v>
      </c>
      <c r="B34" s="112">
        <v>47</v>
      </c>
      <c r="C34" s="112">
        <v>24</v>
      </c>
      <c r="D34" s="112">
        <v>88</v>
      </c>
      <c r="E34" s="112">
        <v>95</v>
      </c>
      <c r="F34" s="112">
        <v>10</v>
      </c>
      <c r="G34" s="112">
        <v>4</v>
      </c>
      <c r="H34" s="112">
        <v>7</v>
      </c>
      <c r="I34" s="112">
        <v>3</v>
      </c>
      <c r="J34" s="112">
        <v>0</v>
      </c>
      <c r="K34" s="112">
        <v>0</v>
      </c>
      <c r="L34" s="112">
        <v>0</v>
      </c>
      <c r="M34" s="1117">
        <v>0</v>
      </c>
    </row>
    <row r="35" spans="1:13">
      <c r="A35" s="91" t="s">
        <v>228</v>
      </c>
      <c r="B35" s="112">
        <v>9</v>
      </c>
      <c r="C35" s="112">
        <v>27</v>
      </c>
      <c r="D35" s="112">
        <v>20</v>
      </c>
      <c r="E35" s="112">
        <v>17</v>
      </c>
      <c r="F35" s="112">
        <v>7</v>
      </c>
      <c r="G35" s="112">
        <v>19</v>
      </c>
      <c r="H35" s="112">
        <v>17</v>
      </c>
      <c r="I35" s="112">
        <v>34</v>
      </c>
      <c r="J35" s="112">
        <v>26</v>
      </c>
      <c r="K35" s="112">
        <v>43</v>
      </c>
      <c r="L35" s="112">
        <v>70</v>
      </c>
      <c r="M35" s="1117">
        <v>59</v>
      </c>
    </row>
    <row r="36" spans="1:13">
      <c r="A36" s="91" t="s">
        <v>229</v>
      </c>
      <c r="B36" s="112">
        <v>276</v>
      </c>
      <c r="C36" s="112">
        <v>223</v>
      </c>
      <c r="D36" s="112">
        <v>247</v>
      </c>
      <c r="E36" s="112">
        <v>625</v>
      </c>
      <c r="F36" s="112">
        <v>522</v>
      </c>
      <c r="G36" s="112">
        <v>429</v>
      </c>
      <c r="H36" s="112">
        <v>323</v>
      </c>
      <c r="I36" s="112">
        <v>377</v>
      </c>
      <c r="J36" s="112">
        <v>238</v>
      </c>
      <c r="K36" s="112">
        <v>194</v>
      </c>
      <c r="L36" s="112">
        <v>272</v>
      </c>
      <c r="M36" s="1117">
        <v>309</v>
      </c>
    </row>
    <row r="37" spans="1:13">
      <c r="A37" s="91" t="s">
        <v>230</v>
      </c>
      <c r="B37" s="112">
        <v>73</v>
      </c>
      <c r="C37" s="112">
        <v>45</v>
      </c>
      <c r="D37" s="112">
        <v>36</v>
      </c>
      <c r="E37" s="112">
        <v>47</v>
      </c>
      <c r="F37" s="112">
        <v>41</v>
      </c>
      <c r="G37" s="112">
        <v>24</v>
      </c>
      <c r="H37" s="112">
        <v>29</v>
      </c>
      <c r="I37" s="112">
        <v>77</v>
      </c>
      <c r="J37" s="112">
        <v>262</v>
      </c>
      <c r="K37" s="112">
        <v>16</v>
      </c>
      <c r="L37" s="112">
        <v>9</v>
      </c>
      <c r="M37" s="1117">
        <v>7</v>
      </c>
    </row>
    <row r="38" spans="1:13">
      <c r="A38" s="91" t="s">
        <v>231</v>
      </c>
      <c r="B38" s="112">
        <v>52</v>
      </c>
      <c r="C38" s="112">
        <v>55</v>
      </c>
      <c r="D38" s="112">
        <v>58</v>
      </c>
      <c r="E38" s="112">
        <v>14</v>
      </c>
      <c r="F38" s="112">
        <v>14</v>
      </c>
      <c r="G38" s="112">
        <v>21</v>
      </c>
      <c r="H38" s="112">
        <v>2</v>
      </c>
      <c r="I38" s="112">
        <v>0</v>
      </c>
      <c r="J38" s="112">
        <v>0</v>
      </c>
      <c r="K38" s="112">
        <v>5</v>
      </c>
      <c r="L38" s="112">
        <v>48</v>
      </c>
      <c r="M38" s="1117">
        <v>1</v>
      </c>
    </row>
    <row r="39" spans="1:13">
      <c r="A39" s="91" t="s">
        <v>232</v>
      </c>
      <c r="B39" s="112">
        <v>52</v>
      </c>
      <c r="C39" s="112">
        <v>58</v>
      </c>
      <c r="D39" s="112">
        <v>56</v>
      </c>
      <c r="E39" s="112">
        <v>95</v>
      </c>
      <c r="F39" s="112">
        <v>67</v>
      </c>
      <c r="G39" s="112">
        <v>58</v>
      </c>
      <c r="H39" s="112">
        <v>73</v>
      </c>
      <c r="I39" s="112">
        <v>82</v>
      </c>
      <c r="J39" s="112">
        <v>47</v>
      </c>
      <c r="K39" s="112">
        <v>21</v>
      </c>
      <c r="L39" s="112">
        <v>11</v>
      </c>
      <c r="M39" s="1117">
        <v>11</v>
      </c>
    </row>
    <row r="40" spans="1:13">
      <c r="A40" s="91" t="s">
        <v>233</v>
      </c>
      <c r="B40" s="112">
        <v>3</v>
      </c>
      <c r="C40" s="112">
        <v>11</v>
      </c>
      <c r="D40" s="112">
        <v>0</v>
      </c>
      <c r="E40" s="112">
        <v>18</v>
      </c>
      <c r="F40" s="112">
        <v>46</v>
      </c>
      <c r="G40" s="112">
        <v>1</v>
      </c>
      <c r="H40" s="112">
        <v>8</v>
      </c>
      <c r="I40" s="112">
        <v>3</v>
      </c>
      <c r="J40" s="112">
        <v>12</v>
      </c>
      <c r="K40" s="112">
        <v>1</v>
      </c>
      <c r="L40" s="112">
        <v>0</v>
      </c>
      <c r="M40" s="1117">
        <v>1</v>
      </c>
    </row>
    <row r="41" spans="1:13">
      <c r="A41" s="91" t="s">
        <v>207</v>
      </c>
      <c r="B41" s="112">
        <v>1510</v>
      </c>
      <c r="C41" s="112">
        <v>1088</v>
      </c>
      <c r="D41" s="112">
        <v>985</v>
      </c>
      <c r="E41" s="112">
        <v>1524</v>
      </c>
      <c r="F41" s="112">
        <v>1714</v>
      </c>
      <c r="G41" s="112">
        <v>1942</v>
      </c>
      <c r="H41" s="112">
        <v>2051</v>
      </c>
      <c r="I41" s="112">
        <v>2489</v>
      </c>
      <c r="J41" s="112">
        <v>2321</v>
      </c>
      <c r="K41" s="112">
        <v>1315</v>
      </c>
      <c r="L41" s="112">
        <v>2123</v>
      </c>
      <c r="M41" s="1119">
        <v>2780</v>
      </c>
    </row>
    <row r="42" spans="1:13">
      <c r="A42" s="91" t="s">
        <v>234</v>
      </c>
      <c r="B42" s="112">
        <v>89</v>
      </c>
      <c r="C42" s="112">
        <v>47</v>
      </c>
      <c r="D42" s="112">
        <v>30</v>
      </c>
      <c r="E42" s="112">
        <v>97</v>
      </c>
      <c r="F42" s="112">
        <v>66</v>
      </c>
      <c r="G42" s="112">
        <v>45</v>
      </c>
      <c r="H42" s="112">
        <v>66</v>
      </c>
      <c r="I42" s="112">
        <v>223</v>
      </c>
      <c r="J42" s="112">
        <v>195</v>
      </c>
      <c r="K42" s="112">
        <v>168</v>
      </c>
      <c r="L42" s="112">
        <v>200</v>
      </c>
      <c r="M42" s="1117">
        <v>183</v>
      </c>
    </row>
    <row r="43" spans="1:13">
      <c r="A43" s="91" t="s">
        <v>235</v>
      </c>
      <c r="B43" s="112">
        <v>1626</v>
      </c>
      <c r="C43" s="112">
        <v>1107</v>
      </c>
      <c r="D43" s="112">
        <v>859</v>
      </c>
      <c r="E43" s="112">
        <v>1155</v>
      </c>
      <c r="F43" s="112">
        <v>1336</v>
      </c>
      <c r="G43" s="112">
        <v>1838</v>
      </c>
      <c r="H43" s="112">
        <v>2313</v>
      </c>
      <c r="I43" s="112">
        <v>3047</v>
      </c>
      <c r="J43" s="112">
        <v>2806</v>
      </c>
      <c r="K43" s="112">
        <v>1260</v>
      </c>
      <c r="L43" s="112">
        <v>2272</v>
      </c>
      <c r="M43" s="1119">
        <v>2871</v>
      </c>
    </row>
    <row r="44" spans="1:13">
      <c r="A44" s="91" t="s">
        <v>236</v>
      </c>
      <c r="B44" s="112">
        <v>21</v>
      </c>
      <c r="C44" s="112">
        <v>10</v>
      </c>
      <c r="D44" s="112">
        <v>28</v>
      </c>
      <c r="E44" s="112">
        <v>6</v>
      </c>
      <c r="F44" s="112">
        <v>10</v>
      </c>
      <c r="G44" s="112">
        <v>36</v>
      </c>
      <c r="H44" s="112">
        <v>50</v>
      </c>
      <c r="I44" s="112">
        <v>26</v>
      </c>
      <c r="J44" s="112">
        <v>20</v>
      </c>
      <c r="K44" s="112">
        <v>24</v>
      </c>
      <c r="L44" s="112">
        <v>18</v>
      </c>
      <c r="M44" s="1117">
        <v>22</v>
      </c>
    </row>
    <row r="45" spans="1:13">
      <c r="A45" s="93" t="s">
        <v>237</v>
      </c>
      <c r="B45" s="120">
        <v>3736</v>
      </c>
      <c r="C45" s="120">
        <v>3480</v>
      </c>
      <c r="D45" s="120">
        <v>3066</v>
      </c>
      <c r="E45" s="120">
        <v>4671</v>
      </c>
      <c r="F45" s="120">
        <v>4588</v>
      </c>
      <c r="G45" s="120">
        <v>3340</v>
      </c>
      <c r="H45" s="120">
        <v>3323</v>
      </c>
      <c r="I45" s="120">
        <v>4287</v>
      </c>
      <c r="J45" s="120">
        <v>3948</v>
      </c>
      <c r="K45" s="120">
        <v>3019</v>
      </c>
      <c r="L45" s="120">
        <v>4616</v>
      </c>
      <c r="M45" s="1120">
        <v>4805</v>
      </c>
    </row>
    <row r="46" spans="1:13">
      <c r="A46" s="118" t="s">
        <v>238</v>
      </c>
      <c r="B46" s="118"/>
      <c r="C46" s="118"/>
      <c r="D46" s="118"/>
      <c r="E46" s="118"/>
      <c r="F46" s="118"/>
      <c r="G46" s="118"/>
      <c r="H46" s="118"/>
      <c r="I46" s="118"/>
      <c r="J46" s="118"/>
      <c r="K46" s="118"/>
      <c r="L46" s="118"/>
      <c r="M46" s="1009"/>
    </row>
    <row r="47" spans="1:13">
      <c r="A47" s="118"/>
      <c r="B47" s="118"/>
      <c r="C47" s="118"/>
      <c r="D47" s="118"/>
      <c r="E47" s="118"/>
      <c r="F47" s="118"/>
      <c r="G47" s="118"/>
      <c r="H47" s="118"/>
      <c r="I47" s="118"/>
      <c r="J47" s="118"/>
      <c r="K47" s="118"/>
      <c r="L47" s="118"/>
      <c r="M47" s="1009"/>
    </row>
    <row r="48" spans="1:13">
      <c r="A48" s="108" t="s">
        <v>204</v>
      </c>
      <c r="B48" s="121" t="s">
        <v>172</v>
      </c>
      <c r="C48" s="121" t="s">
        <v>172</v>
      </c>
      <c r="D48" s="121" t="s">
        <v>172</v>
      </c>
      <c r="E48" s="121" t="s">
        <v>172</v>
      </c>
      <c r="F48" s="12">
        <f>SUM(F49:F57)</f>
        <v>1536</v>
      </c>
      <c r="G48" s="12">
        <f t="shared" ref="G48:K48" si="3">SUM(G49:G57)</f>
        <v>1174</v>
      </c>
      <c r="H48" s="12">
        <f t="shared" si="3"/>
        <v>319</v>
      </c>
      <c r="I48" s="12">
        <f t="shared" si="3"/>
        <v>1492</v>
      </c>
      <c r="J48" s="12">
        <f t="shared" si="3"/>
        <v>1171</v>
      </c>
      <c r="K48" s="12">
        <f t="shared" si="3"/>
        <v>118</v>
      </c>
      <c r="L48" s="12">
        <f t="shared" ref="L48" si="4">SUM(L49:L57)</f>
        <v>1068</v>
      </c>
      <c r="M48" s="1121">
        <v>645</v>
      </c>
    </row>
    <row r="49" spans="1:13">
      <c r="A49" s="91" t="s">
        <v>239</v>
      </c>
      <c r="B49" s="121" t="s">
        <v>172</v>
      </c>
      <c r="C49" s="102" t="s">
        <v>172</v>
      </c>
      <c r="D49" s="102" t="s">
        <v>172</v>
      </c>
      <c r="E49" s="102" t="s">
        <v>172</v>
      </c>
      <c r="F49" s="112">
        <v>32</v>
      </c>
      <c r="G49" s="112">
        <v>21</v>
      </c>
      <c r="H49" s="112">
        <v>1</v>
      </c>
      <c r="I49" s="112">
        <v>20</v>
      </c>
      <c r="J49" s="112">
        <v>5</v>
      </c>
      <c r="K49" s="112">
        <v>3</v>
      </c>
      <c r="L49" s="112">
        <v>5</v>
      </c>
      <c r="M49" s="1117">
        <v>7</v>
      </c>
    </row>
    <row r="50" spans="1:13">
      <c r="A50" s="91" t="s">
        <v>240</v>
      </c>
      <c r="B50" s="102" t="s">
        <v>172</v>
      </c>
      <c r="C50" s="102" t="s">
        <v>172</v>
      </c>
      <c r="D50" s="102" t="s">
        <v>172</v>
      </c>
      <c r="E50" s="102" t="s">
        <v>172</v>
      </c>
      <c r="F50" s="112">
        <v>14</v>
      </c>
      <c r="G50" s="112">
        <v>29</v>
      </c>
      <c r="H50" s="112">
        <v>2</v>
      </c>
      <c r="I50" s="112">
        <v>5</v>
      </c>
      <c r="J50" s="112">
        <v>4</v>
      </c>
      <c r="K50" s="112">
        <v>0</v>
      </c>
      <c r="L50" s="112">
        <v>5</v>
      </c>
      <c r="M50" s="1117">
        <v>1</v>
      </c>
    </row>
    <row r="51" spans="1:13">
      <c r="A51" s="91" t="s">
        <v>241</v>
      </c>
      <c r="B51" s="102" t="s">
        <v>172</v>
      </c>
      <c r="C51" s="102" t="s">
        <v>172</v>
      </c>
      <c r="D51" s="102" t="s">
        <v>172</v>
      </c>
      <c r="E51" s="102" t="s">
        <v>172</v>
      </c>
      <c r="F51" s="112">
        <v>725</v>
      </c>
      <c r="G51" s="112">
        <v>443</v>
      </c>
      <c r="H51" s="112">
        <v>162</v>
      </c>
      <c r="I51" s="112">
        <v>607</v>
      </c>
      <c r="J51" s="112">
        <v>407</v>
      </c>
      <c r="K51" s="112">
        <v>21</v>
      </c>
      <c r="L51" s="112">
        <v>286</v>
      </c>
      <c r="M51" s="1117">
        <v>216</v>
      </c>
    </row>
    <row r="52" spans="1:13">
      <c r="A52" s="91" t="s">
        <v>242</v>
      </c>
      <c r="B52" s="102" t="s">
        <v>172</v>
      </c>
      <c r="C52" s="102" t="s">
        <v>172</v>
      </c>
      <c r="D52" s="102" t="s">
        <v>172</v>
      </c>
      <c r="E52" s="102" t="s">
        <v>172</v>
      </c>
      <c r="F52" s="112">
        <v>18</v>
      </c>
      <c r="G52" s="112">
        <v>30</v>
      </c>
      <c r="H52" s="112">
        <v>3</v>
      </c>
      <c r="I52" s="112">
        <v>18</v>
      </c>
      <c r="J52" s="112">
        <v>22</v>
      </c>
      <c r="K52" s="112">
        <v>0</v>
      </c>
      <c r="L52" s="112">
        <v>3</v>
      </c>
      <c r="M52" s="1117">
        <v>4</v>
      </c>
    </row>
    <row r="53" spans="1:13">
      <c r="A53" s="91" t="s">
        <v>243</v>
      </c>
      <c r="B53" s="102" t="s">
        <v>172</v>
      </c>
      <c r="C53" s="102" t="s">
        <v>172</v>
      </c>
      <c r="D53" s="102" t="s">
        <v>172</v>
      </c>
      <c r="E53" s="102" t="s">
        <v>172</v>
      </c>
      <c r="F53" s="112">
        <v>17</v>
      </c>
      <c r="G53" s="112">
        <v>9</v>
      </c>
      <c r="H53" s="112">
        <v>3</v>
      </c>
      <c r="I53" s="112">
        <v>2</v>
      </c>
      <c r="J53" s="112">
        <v>0</v>
      </c>
      <c r="K53" s="112">
        <v>0</v>
      </c>
      <c r="L53" s="112">
        <v>0</v>
      </c>
      <c r="M53" s="1117">
        <v>0</v>
      </c>
    </row>
    <row r="54" spans="1:13">
      <c r="A54" s="91" t="s">
        <v>244</v>
      </c>
      <c r="B54" s="102" t="s">
        <v>172</v>
      </c>
      <c r="C54" s="102" t="s">
        <v>172</v>
      </c>
      <c r="D54" s="102" t="s">
        <v>172</v>
      </c>
      <c r="E54" s="102" t="s">
        <v>172</v>
      </c>
      <c r="F54" s="112">
        <v>128</v>
      </c>
      <c r="G54" s="112">
        <v>101</v>
      </c>
      <c r="H54" s="112">
        <v>12</v>
      </c>
      <c r="I54" s="112">
        <v>124</v>
      </c>
      <c r="J54" s="112">
        <v>58</v>
      </c>
      <c r="K54" s="112">
        <v>20</v>
      </c>
      <c r="L54" s="112">
        <v>86</v>
      </c>
      <c r="M54" s="1117">
        <v>80</v>
      </c>
    </row>
    <row r="55" spans="1:13">
      <c r="A55" s="91" t="s">
        <v>245</v>
      </c>
      <c r="B55" s="102" t="s">
        <v>172</v>
      </c>
      <c r="C55" s="102" t="s">
        <v>172</v>
      </c>
      <c r="D55" s="102" t="s">
        <v>172</v>
      </c>
      <c r="E55" s="102" t="s">
        <v>172</v>
      </c>
      <c r="F55" s="112">
        <v>47</v>
      </c>
      <c r="G55" s="112">
        <v>45</v>
      </c>
      <c r="H55" s="112">
        <v>17</v>
      </c>
      <c r="I55" s="112">
        <v>99</v>
      </c>
      <c r="J55" s="112">
        <v>91</v>
      </c>
      <c r="K55" s="112">
        <v>10</v>
      </c>
      <c r="L55" s="112">
        <v>93</v>
      </c>
      <c r="M55" s="1117">
        <v>127</v>
      </c>
    </row>
    <row r="56" spans="1:13">
      <c r="A56" s="91" t="s">
        <v>246</v>
      </c>
      <c r="B56" s="102" t="s">
        <v>172</v>
      </c>
      <c r="C56" s="102" t="s">
        <v>172</v>
      </c>
      <c r="D56" s="102" t="s">
        <v>172</v>
      </c>
      <c r="E56" s="102" t="s">
        <v>172</v>
      </c>
      <c r="F56" s="112">
        <v>2</v>
      </c>
      <c r="G56" s="112">
        <v>4</v>
      </c>
      <c r="H56" s="112">
        <v>0</v>
      </c>
      <c r="I56" s="112">
        <v>0</v>
      </c>
      <c r="J56" s="112">
        <v>0</v>
      </c>
      <c r="K56" s="112">
        <v>0</v>
      </c>
      <c r="L56" s="112">
        <v>0</v>
      </c>
      <c r="M56" s="1117">
        <v>0</v>
      </c>
    </row>
    <row r="57" spans="1:13">
      <c r="A57" s="93" t="s">
        <v>20</v>
      </c>
      <c r="B57" s="103" t="s">
        <v>172</v>
      </c>
      <c r="C57" s="103" t="s">
        <v>172</v>
      </c>
      <c r="D57" s="103" t="s">
        <v>172</v>
      </c>
      <c r="E57" s="103" t="s">
        <v>172</v>
      </c>
      <c r="F57" s="120">
        <v>553</v>
      </c>
      <c r="G57" s="120">
        <v>492</v>
      </c>
      <c r="H57" s="120">
        <v>119</v>
      </c>
      <c r="I57" s="120">
        <v>617</v>
      </c>
      <c r="J57" s="120">
        <v>584</v>
      </c>
      <c r="K57" s="120">
        <v>64</v>
      </c>
      <c r="L57" s="120">
        <v>590</v>
      </c>
      <c r="M57" s="1122">
        <v>453</v>
      </c>
    </row>
    <row r="58" spans="1:13" ht="15">
      <c r="A58" s="122" t="s">
        <v>165</v>
      </c>
      <c r="B58" s="123"/>
      <c r="C58" s="124"/>
      <c r="D58" s="100"/>
      <c r="E58" s="100"/>
      <c r="F58" s="100"/>
      <c r="G58" s="100"/>
      <c r="H58" s="100"/>
      <c r="I58" s="100"/>
      <c r="J58" s="100"/>
      <c r="K58" s="100"/>
      <c r="L58" s="100"/>
      <c r="M58" s="100" t="s">
        <v>164</v>
      </c>
    </row>
  </sheetData>
  <mergeCells count="2">
    <mergeCell ref="A1:M1"/>
    <mergeCell ref="A2:M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2:L104"/>
  <sheetViews>
    <sheetView zoomScale="95" zoomScaleNormal="95" workbookViewId="0">
      <selection activeCell="R17" sqref="R17:R25"/>
    </sheetView>
  </sheetViews>
  <sheetFormatPr defaultColWidth="9.140625" defaultRowHeight="15"/>
  <cols>
    <col min="1" max="1" width="47.7109375" style="1044" bestFit="1" customWidth="1"/>
    <col min="2" max="4" width="13.7109375" style="1044" customWidth="1"/>
    <col min="5" max="16384" width="9.140625" style="1044"/>
  </cols>
  <sheetData>
    <row r="2" spans="1:6">
      <c r="A2" s="749" t="s">
        <v>1023</v>
      </c>
      <c r="B2" s="749"/>
      <c r="C2" s="749"/>
      <c r="D2" s="749"/>
      <c r="E2" s="928"/>
    </row>
    <row r="3" spans="1:6">
      <c r="E3" s="961"/>
    </row>
    <row r="4" spans="1:6">
      <c r="A4" s="1013" t="s">
        <v>247</v>
      </c>
      <c r="B4" s="1016" t="s">
        <v>7</v>
      </c>
      <c r="C4" s="1016" t="s">
        <v>8</v>
      </c>
      <c r="D4" s="1016" t="s">
        <v>9</v>
      </c>
    </row>
    <row r="5" spans="1:6">
      <c r="A5" s="1020" t="s">
        <v>11</v>
      </c>
      <c r="B5" s="1055">
        <v>299198</v>
      </c>
      <c r="C5" s="1055">
        <v>132561</v>
      </c>
      <c r="D5" s="1055">
        <v>166637</v>
      </c>
    </row>
    <row r="6" spans="1:6">
      <c r="A6" s="934" t="s">
        <v>815</v>
      </c>
      <c r="B6" s="1014">
        <v>15871</v>
      </c>
      <c r="C6" s="1022">
        <v>5772</v>
      </c>
      <c r="D6" s="1022">
        <v>10099</v>
      </c>
    </row>
    <row r="7" spans="1:6">
      <c r="A7" s="934" t="s">
        <v>249</v>
      </c>
      <c r="B7" s="1014">
        <v>10726</v>
      </c>
      <c r="C7" s="930">
        <v>743</v>
      </c>
      <c r="D7" s="930">
        <v>9983</v>
      </c>
    </row>
    <row r="8" spans="1:6">
      <c r="A8" s="934" t="s">
        <v>177</v>
      </c>
      <c r="B8" s="1014">
        <v>13180</v>
      </c>
      <c r="C8" s="1022">
        <v>5093</v>
      </c>
      <c r="D8" s="1022">
        <v>8087</v>
      </c>
    </row>
    <row r="9" spans="1:6">
      <c r="A9" s="934" t="s">
        <v>895</v>
      </c>
      <c r="B9" s="1014">
        <v>20869</v>
      </c>
      <c r="C9" s="930">
        <v>8249</v>
      </c>
      <c r="D9" s="930">
        <v>12620</v>
      </c>
    </row>
    <row r="10" spans="1:6" s="1036" customFormat="1">
      <c r="A10" s="934" t="s">
        <v>821</v>
      </c>
      <c r="B10" s="1014">
        <v>17423</v>
      </c>
      <c r="C10" s="1022">
        <v>8650</v>
      </c>
      <c r="D10" s="1022">
        <v>8773</v>
      </c>
      <c r="E10" s="1044"/>
      <c r="F10" s="930"/>
    </row>
    <row r="11" spans="1:6">
      <c r="A11" s="934" t="s">
        <v>812</v>
      </c>
      <c r="B11" s="1014">
        <v>9060</v>
      </c>
      <c r="C11" s="1022">
        <v>3635</v>
      </c>
      <c r="D11" s="1022">
        <v>5425</v>
      </c>
    </row>
    <row r="12" spans="1:6">
      <c r="A12" s="934" t="s">
        <v>819</v>
      </c>
      <c r="B12" s="1014">
        <v>10565</v>
      </c>
      <c r="C12" s="1022">
        <v>4592</v>
      </c>
      <c r="D12" s="1022">
        <v>5973</v>
      </c>
    </row>
    <row r="13" spans="1:6">
      <c r="A13" s="934" t="s">
        <v>817</v>
      </c>
      <c r="B13" s="1014">
        <v>13656</v>
      </c>
      <c r="C13" s="1022">
        <v>347</v>
      </c>
      <c r="D13" s="1022">
        <v>13309</v>
      </c>
    </row>
    <row r="14" spans="1:6">
      <c r="A14" s="934" t="s">
        <v>827</v>
      </c>
      <c r="B14" s="1014">
        <v>12683</v>
      </c>
      <c r="C14" s="930">
        <v>6699</v>
      </c>
      <c r="D14" s="930">
        <v>5984</v>
      </c>
    </row>
    <row r="15" spans="1:6">
      <c r="A15" s="934" t="s">
        <v>1013</v>
      </c>
      <c r="B15" s="1014">
        <v>10414</v>
      </c>
      <c r="C15" s="1022">
        <v>6720</v>
      </c>
      <c r="D15" s="1022">
        <v>3694</v>
      </c>
    </row>
    <row r="16" spans="1:6">
      <c r="A16" s="934" t="s">
        <v>822</v>
      </c>
      <c r="B16" s="1014">
        <v>7486</v>
      </c>
      <c r="C16" s="1022">
        <v>3973</v>
      </c>
      <c r="D16" s="1022">
        <v>3513</v>
      </c>
    </row>
    <row r="17" spans="1:5">
      <c r="A17" s="934" t="s">
        <v>192</v>
      </c>
      <c r="B17" s="1014">
        <v>5278</v>
      </c>
      <c r="C17" s="1022">
        <v>2335</v>
      </c>
      <c r="D17" s="1022">
        <v>2943</v>
      </c>
    </row>
    <row r="18" spans="1:5">
      <c r="A18" s="934" t="s">
        <v>814</v>
      </c>
      <c r="B18" s="1014">
        <v>10050</v>
      </c>
      <c r="C18" s="1022">
        <v>4079</v>
      </c>
      <c r="D18" s="1022">
        <v>5971</v>
      </c>
    </row>
    <row r="19" spans="1:5">
      <c r="A19" s="934" t="s">
        <v>820</v>
      </c>
      <c r="B19" s="1014">
        <v>3201</v>
      </c>
      <c r="C19" s="1022">
        <v>1401</v>
      </c>
      <c r="D19" s="1022">
        <v>1800</v>
      </c>
    </row>
    <row r="20" spans="1:5">
      <c r="A20" s="934" t="s">
        <v>1014</v>
      </c>
      <c r="B20" s="1014">
        <v>14571</v>
      </c>
      <c r="C20" s="930">
        <v>8507</v>
      </c>
      <c r="D20" s="930">
        <v>6064</v>
      </c>
    </row>
    <row r="21" spans="1:5">
      <c r="A21" s="934" t="s">
        <v>811</v>
      </c>
      <c r="B21" s="1014">
        <v>4304</v>
      </c>
      <c r="C21" s="1022">
        <v>2171</v>
      </c>
      <c r="D21" s="1022">
        <v>2133</v>
      </c>
    </row>
    <row r="22" spans="1:5">
      <c r="A22" s="934" t="s">
        <v>818</v>
      </c>
      <c r="B22" s="1014">
        <v>1943</v>
      </c>
      <c r="C22" s="1022">
        <v>362</v>
      </c>
      <c r="D22" s="1022">
        <v>1581</v>
      </c>
    </row>
    <row r="23" spans="1:5">
      <c r="A23" s="934" t="s">
        <v>813</v>
      </c>
      <c r="B23" s="1014">
        <v>1315</v>
      </c>
      <c r="C23" s="1022">
        <v>502</v>
      </c>
      <c r="D23" s="1022">
        <v>813</v>
      </c>
    </row>
    <row r="24" spans="1:5">
      <c r="A24" s="934" t="s">
        <v>198</v>
      </c>
      <c r="B24" s="1014">
        <v>2647</v>
      </c>
      <c r="C24" s="1022">
        <v>745</v>
      </c>
      <c r="D24" s="1022">
        <v>1902</v>
      </c>
    </row>
    <row r="25" spans="1:5">
      <c r="A25" s="934" t="s">
        <v>896</v>
      </c>
      <c r="B25" s="1014">
        <v>3657</v>
      </c>
      <c r="C25" s="1022">
        <v>1070</v>
      </c>
      <c r="D25" s="1022">
        <v>2587</v>
      </c>
    </row>
    <row r="26" spans="1:5">
      <c r="A26" s="934" t="s">
        <v>826</v>
      </c>
      <c r="B26" s="1014">
        <v>9349</v>
      </c>
      <c r="C26" s="930">
        <v>3839</v>
      </c>
      <c r="D26" s="930">
        <v>5510</v>
      </c>
    </row>
    <row r="27" spans="1:5">
      <c r="A27" s="934" t="s">
        <v>897</v>
      </c>
      <c r="B27" s="1014">
        <v>5491</v>
      </c>
      <c r="C27" s="1022">
        <v>2094</v>
      </c>
      <c r="D27" s="1022">
        <v>3397</v>
      </c>
    </row>
    <row r="28" spans="1:5" s="1036" customFormat="1">
      <c r="A28" s="934" t="s">
        <v>871</v>
      </c>
      <c r="B28" s="1014">
        <v>1704</v>
      </c>
      <c r="C28" s="1022">
        <v>756</v>
      </c>
      <c r="D28" s="1022">
        <v>948</v>
      </c>
      <c r="E28" s="1044"/>
    </row>
    <row r="29" spans="1:5" s="1036" customFormat="1">
      <c r="A29" s="1038" t="s">
        <v>816</v>
      </c>
      <c r="B29" s="1039">
        <v>687</v>
      </c>
      <c r="C29" s="1022">
        <v>301</v>
      </c>
      <c r="D29" s="1022">
        <v>386</v>
      </c>
      <c r="E29" s="1040"/>
    </row>
    <row r="30" spans="1:5">
      <c r="A30" s="936" t="s">
        <v>828</v>
      </c>
      <c r="B30" s="1015">
        <v>93068</v>
      </c>
      <c r="C30" s="931">
        <v>49926</v>
      </c>
      <c r="D30" s="931">
        <v>43142</v>
      </c>
    </row>
    <row r="31" spans="1:5" s="1036" customFormat="1">
      <c r="A31" s="1010" t="s">
        <v>165</v>
      </c>
      <c r="B31" s="1011"/>
      <c r="C31" s="1012"/>
      <c r="D31" s="1023"/>
    </row>
    <row r="32" spans="1:5" ht="64.5" customHeight="1">
      <c r="A32" s="892" t="s">
        <v>1024</v>
      </c>
      <c r="B32" s="892"/>
      <c r="C32" s="892"/>
      <c r="D32" s="892"/>
    </row>
    <row r="33" spans="1:4" s="1036" customFormat="1">
      <c r="A33" s="1034"/>
      <c r="B33" s="1035"/>
      <c r="C33" s="1037"/>
      <c r="D33" s="1037"/>
    </row>
    <row r="60" spans="1:12">
      <c r="J60" s="1016" t="s">
        <v>7</v>
      </c>
      <c r="K60" s="1016" t="s">
        <v>8</v>
      </c>
      <c r="L60" s="1016" t="s">
        <v>9</v>
      </c>
    </row>
    <row r="61" spans="1:12">
      <c r="I61" s="1044" t="s">
        <v>11</v>
      </c>
      <c r="J61" s="1044">
        <v>195594</v>
      </c>
      <c r="K61" s="1044">
        <v>85199</v>
      </c>
      <c r="L61" s="1044">
        <v>110395</v>
      </c>
    </row>
    <row r="62" spans="1:12">
      <c r="A62" s="749" t="s">
        <v>974</v>
      </c>
      <c r="B62" s="749"/>
      <c r="C62" s="749"/>
      <c r="D62" s="749"/>
      <c r="E62" s="928"/>
      <c r="I62" s="1044" t="s">
        <v>828</v>
      </c>
      <c r="J62" s="1044">
        <v>41149</v>
      </c>
      <c r="K62" s="1044">
        <v>20983</v>
      </c>
      <c r="L62" s="1044">
        <v>20166</v>
      </c>
    </row>
    <row r="63" spans="1:12">
      <c r="E63" s="961"/>
      <c r="I63" s="1044" t="s">
        <v>821</v>
      </c>
      <c r="J63" s="1044">
        <v>15163</v>
      </c>
      <c r="K63" s="1044">
        <v>7813</v>
      </c>
      <c r="L63" s="1044">
        <v>7350</v>
      </c>
    </row>
    <row r="64" spans="1:12">
      <c r="A64" s="1013" t="s">
        <v>247</v>
      </c>
      <c r="B64" s="1016" t="s">
        <v>7</v>
      </c>
      <c r="C64" s="1016" t="s">
        <v>8</v>
      </c>
      <c r="D64" s="1016" t="s">
        <v>9</v>
      </c>
      <c r="I64" s="1044" t="s">
        <v>895</v>
      </c>
      <c r="J64" s="1044">
        <v>14560</v>
      </c>
      <c r="K64" s="1044">
        <v>5483</v>
      </c>
      <c r="L64" s="1044">
        <v>9077</v>
      </c>
    </row>
    <row r="65" spans="1:12">
      <c r="A65" s="1020" t="s">
        <v>11</v>
      </c>
      <c r="B65" s="1055">
        <v>195594</v>
      </c>
      <c r="C65" s="1055">
        <v>85199</v>
      </c>
      <c r="D65" s="1055">
        <v>110395</v>
      </c>
      <c r="I65" s="1044" t="s">
        <v>177</v>
      </c>
      <c r="J65" s="1044">
        <v>11889</v>
      </c>
      <c r="K65" s="1044">
        <v>4624</v>
      </c>
      <c r="L65" s="1044">
        <v>7265</v>
      </c>
    </row>
    <row r="66" spans="1:12">
      <c r="A66" s="934" t="s">
        <v>815</v>
      </c>
      <c r="B66" s="1014">
        <v>10280</v>
      </c>
      <c r="C66" s="1022">
        <v>3826</v>
      </c>
      <c r="D66" s="1022">
        <v>6454</v>
      </c>
      <c r="I66" s="1044" t="s">
        <v>815</v>
      </c>
      <c r="J66" s="1044">
        <v>10280</v>
      </c>
      <c r="K66" s="1044">
        <v>3826</v>
      </c>
      <c r="L66" s="1044">
        <v>6454</v>
      </c>
    </row>
    <row r="67" spans="1:12">
      <c r="A67" s="934" t="s">
        <v>249</v>
      </c>
      <c r="B67" s="1014">
        <v>7835</v>
      </c>
      <c r="C67" s="930">
        <v>65</v>
      </c>
      <c r="D67" s="930">
        <v>7770</v>
      </c>
      <c r="I67" s="1044" t="s">
        <v>817</v>
      </c>
      <c r="J67" s="1044">
        <v>8242</v>
      </c>
      <c r="K67" s="1044">
        <v>119</v>
      </c>
      <c r="L67" s="1044">
        <v>8123</v>
      </c>
    </row>
    <row r="68" spans="1:12">
      <c r="A68" s="934" t="s">
        <v>177</v>
      </c>
      <c r="B68" s="1014">
        <v>11889</v>
      </c>
      <c r="C68" s="1022">
        <v>4624</v>
      </c>
      <c r="D68" s="1022">
        <v>7265</v>
      </c>
      <c r="I68" s="1044" t="s">
        <v>812</v>
      </c>
      <c r="J68" s="1044">
        <v>8034</v>
      </c>
      <c r="K68" s="1044">
        <v>3175</v>
      </c>
      <c r="L68" s="1044">
        <v>4859</v>
      </c>
    </row>
    <row r="69" spans="1:12">
      <c r="A69" s="934" t="s">
        <v>895</v>
      </c>
      <c r="B69" s="1014">
        <v>14560</v>
      </c>
      <c r="C69" s="930">
        <v>5483</v>
      </c>
      <c r="D69" s="930">
        <v>9077</v>
      </c>
      <c r="I69" s="1044" t="s">
        <v>249</v>
      </c>
      <c r="J69" s="1044">
        <v>7835</v>
      </c>
      <c r="K69" s="1044">
        <v>65</v>
      </c>
      <c r="L69" s="1044">
        <v>7770</v>
      </c>
    </row>
    <row r="70" spans="1:12">
      <c r="A70" s="934" t="s">
        <v>821</v>
      </c>
      <c r="B70" s="1014">
        <v>15163</v>
      </c>
      <c r="C70" s="1022">
        <v>7813</v>
      </c>
      <c r="D70" s="1022">
        <v>7350</v>
      </c>
      <c r="I70" s="1044" t="s">
        <v>1013</v>
      </c>
      <c r="J70" s="1044">
        <v>7698</v>
      </c>
      <c r="K70" s="1044">
        <v>5032</v>
      </c>
      <c r="L70" s="1044">
        <v>2666</v>
      </c>
    </row>
    <row r="71" spans="1:12">
      <c r="A71" s="934" t="s">
        <v>812</v>
      </c>
      <c r="B71" s="1014">
        <v>8034</v>
      </c>
      <c r="C71" s="1022">
        <v>3175</v>
      </c>
      <c r="D71" s="1022">
        <v>4859</v>
      </c>
      <c r="I71" s="1044" t="s">
        <v>897</v>
      </c>
      <c r="J71" s="1044">
        <v>7698</v>
      </c>
      <c r="K71" s="1044">
        <v>5032</v>
      </c>
      <c r="L71" s="1044">
        <v>2666</v>
      </c>
    </row>
    <row r="72" spans="1:12">
      <c r="A72" s="934" t="s">
        <v>819</v>
      </c>
      <c r="B72" s="1014">
        <v>7617</v>
      </c>
      <c r="C72" s="1022">
        <v>3520</v>
      </c>
      <c r="D72" s="1022">
        <v>4097</v>
      </c>
      <c r="I72" s="1044" t="s">
        <v>819</v>
      </c>
      <c r="J72" s="1044">
        <v>7617</v>
      </c>
      <c r="K72" s="1044">
        <v>3520</v>
      </c>
      <c r="L72" s="1044">
        <v>4097</v>
      </c>
    </row>
    <row r="73" spans="1:12">
      <c r="A73" s="934" t="s">
        <v>817</v>
      </c>
      <c r="B73" s="1014">
        <v>8242</v>
      </c>
      <c r="C73" s="1022">
        <v>119</v>
      </c>
      <c r="D73" s="1022">
        <v>8123</v>
      </c>
      <c r="I73" s="1044" t="s">
        <v>1014</v>
      </c>
      <c r="J73" s="1044">
        <v>7546</v>
      </c>
      <c r="K73" s="1044">
        <v>4602</v>
      </c>
      <c r="L73" s="1044">
        <v>2944</v>
      </c>
    </row>
    <row r="74" spans="1:12">
      <c r="A74" s="934" t="s">
        <v>827</v>
      </c>
      <c r="B74" s="1014">
        <v>7432</v>
      </c>
      <c r="C74" s="930">
        <v>3837</v>
      </c>
      <c r="D74" s="930">
        <v>3595</v>
      </c>
      <c r="I74" s="1044" t="s">
        <v>827</v>
      </c>
      <c r="J74" s="1044">
        <v>7432</v>
      </c>
      <c r="K74" s="1044">
        <v>3837</v>
      </c>
      <c r="L74" s="1044">
        <v>3595</v>
      </c>
    </row>
    <row r="75" spans="1:12">
      <c r="A75" s="934" t="s">
        <v>1013</v>
      </c>
      <c r="B75" s="1014">
        <v>7698</v>
      </c>
      <c r="C75" s="1022">
        <v>5032</v>
      </c>
      <c r="D75" s="1022">
        <v>2666</v>
      </c>
      <c r="I75" s="1044" t="s">
        <v>814</v>
      </c>
      <c r="J75" s="1044">
        <v>6548</v>
      </c>
      <c r="K75" s="1044">
        <v>2622</v>
      </c>
      <c r="L75" s="1044">
        <v>3926</v>
      </c>
    </row>
    <row r="76" spans="1:12">
      <c r="A76" s="934" t="s">
        <v>822</v>
      </c>
      <c r="B76" s="1014">
        <v>6149</v>
      </c>
      <c r="C76" s="1022">
        <v>3244</v>
      </c>
      <c r="D76" s="1022">
        <v>2905</v>
      </c>
      <c r="I76" s="1044" t="s">
        <v>826</v>
      </c>
      <c r="J76" s="1044">
        <v>6542</v>
      </c>
      <c r="K76" s="1044">
        <v>2654</v>
      </c>
      <c r="L76" s="1044">
        <v>3888</v>
      </c>
    </row>
    <row r="77" spans="1:12">
      <c r="A77" s="934" t="s">
        <v>192</v>
      </c>
      <c r="B77" s="1014">
        <v>4094</v>
      </c>
      <c r="C77" s="1022">
        <v>1932</v>
      </c>
      <c r="D77" s="1022">
        <v>2162</v>
      </c>
      <c r="I77" s="1044" t="s">
        <v>822</v>
      </c>
      <c r="J77" s="1044">
        <v>6149</v>
      </c>
      <c r="K77" s="1044">
        <v>3244</v>
      </c>
      <c r="L77" s="1044">
        <v>2905</v>
      </c>
    </row>
    <row r="78" spans="1:12">
      <c r="A78" s="934" t="s">
        <v>814</v>
      </c>
      <c r="B78" s="1014">
        <v>6548</v>
      </c>
      <c r="C78" s="1022">
        <v>2622</v>
      </c>
      <c r="D78" s="1022">
        <v>3926</v>
      </c>
      <c r="I78" s="1044" t="s">
        <v>192</v>
      </c>
      <c r="J78" s="1044">
        <v>4094</v>
      </c>
      <c r="K78" s="1044">
        <v>1932</v>
      </c>
      <c r="L78" s="1044">
        <v>2162</v>
      </c>
    </row>
    <row r="79" spans="1:12">
      <c r="A79" s="934" t="s">
        <v>820</v>
      </c>
      <c r="B79" s="1014">
        <v>3948</v>
      </c>
      <c r="C79" s="1022">
        <v>1736</v>
      </c>
      <c r="D79" s="1022">
        <v>2212</v>
      </c>
      <c r="I79" s="1044" t="s">
        <v>820</v>
      </c>
      <c r="J79" s="1044">
        <v>3948</v>
      </c>
      <c r="K79" s="1044">
        <v>1736</v>
      </c>
      <c r="L79" s="1044">
        <v>2212</v>
      </c>
    </row>
    <row r="80" spans="1:12">
      <c r="A80" s="934" t="s">
        <v>1014</v>
      </c>
      <c r="B80" s="1014">
        <v>7546</v>
      </c>
      <c r="C80" s="930">
        <v>4602</v>
      </c>
      <c r="D80" s="930">
        <v>2944</v>
      </c>
      <c r="I80" s="1044" t="s">
        <v>811</v>
      </c>
      <c r="J80" s="1044">
        <v>2934</v>
      </c>
      <c r="K80" s="1044">
        <v>1389</v>
      </c>
      <c r="L80" s="1044">
        <v>1545</v>
      </c>
    </row>
    <row r="81" spans="1:12">
      <c r="A81" s="934" t="s">
        <v>194</v>
      </c>
      <c r="B81" s="1014">
        <v>1117</v>
      </c>
      <c r="C81" s="1022">
        <v>648</v>
      </c>
      <c r="D81" s="1022">
        <v>469</v>
      </c>
      <c r="I81" s="1044" t="s">
        <v>896</v>
      </c>
      <c r="J81" s="1044">
        <v>2357</v>
      </c>
      <c r="K81" s="1044">
        <v>666</v>
      </c>
      <c r="L81" s="1044">
        <v>1691</v>
      </c>
    </row>
    <row r="82" spans="1:12">
      <c r="A82" s="934" t="s">
        <v>811</v>
      </c>
      <c r="B82" s="1014">
        <v>2934</v>
      </c>
      <c r="C82" s="1022">
        <v>1389</v>
      </c>
      <c r="D82" s="1022">
        <v>1545</v>
      </c>
      <c r="I82" s="1044" t="s">
        <v>818</v>
      </c>
      <c r="J82" s="1044">
        <v>1794</v>
      </c>
      <c r="K82" s="1044">
        <v>339</v>
      </c>
      <c r="L82" s="1044">
        <v>1455</v>
      </c>
    </row>
    <row r="83" spans="1:12">
      <c r="A83" s="934" t="s">
        <v>818</v>
      </c>
      <c r="B83" s="1014">
        <v>1794</v>
      </c>
      <c r="C83" s="1022">
        <v>339</v>
      </c>
      <c r="D83" s="1022">
        <v>1455</v>
      </c>
      <c r="I83" s="1044" t="s">
        <v>198</v>
      </c>
      <c r="J83" s="1044">
        <v>1738</v>
      </c>
      <c r="K83" s="1044">
        <v>490</v>
      </c>
      <c r="L83" s="1044">
        <v>1248</v>
      </c>
    </row>
    <row r="84" spans="1:12">
      <c r="A84" s="934" t="s">
        <v>898</v>
      </c>
      <c r="B84" s="1014">
        <v>1024</v>
      </c>
      <c r="C84" s="1022">
        <v>497</v>
      </c>
      <c r="D84" s="1022">
        <v>527</v>
      </c>
      <c r="I84" s="1044" t="s">
        <v>194</v>
      </c>
      <c r="J84" s="1044">
        <v>1117</v>
      </c>
      <c r="K84" s="1044">
        <v>648</v>
      </c>
      <c r="L84" s="1044">
        <v>469</v>
      </c>
    </row>
    <row r="85" spans="1:12">
      <c r="A85" s="934" t="s">
        <v>813</v>
      </c>
      <c r="B85" s="1014">
        <v>1011</v>
      </c>
      <c r="C85" s="1022">
        <v>321</v>
      </c>
      <c r="D85" s="1022">
        <v>690</v>
      </c>
      <c r="I85" s="1044" t="s">
        <v>898</v>
      </c>
      <c r="J85" s="1044">
        <v>1024</v>
      </c>
      <c r="K85" s="1044">
        <v>497</v>
      </c>
      <c r="L85" s="1044">
        <v>527</v>
      </c>
    </row>
    <row r="86" spans="1:12">
      <c r="A86" s="934" t="s">
        <v>198</v>
      </c>
      <c r="B86" s="1014">
        <v>1738</v>
      </c>
      <c r="C86" s="1022">
        <v>490</v>
      </c>
      <c r="D86" s="1022">
        <v>1248</v>
      </c>
      <c r="I86" s="1044" t="s">
        <v>813</v>
      </c>
      <c r="J86" s="1044">
        <v>1011</v>
      </c>
      <c r="K86" s="1044">
        <v>321</v>
      </c>
      <c r="L86" s="1044">
        <v>690</v>
      </c>
    </row>
    <row r="87" spans="1:12">
      <c r="A87" s="934" t="s">
        <v>896</v>
      </c>
      <c r="B87" s="1014">
        <v>2357</v>
      </c>
      <c r="C87" s="1022">
        <v>666</v>
      </c>
      <c r="D87" s="1022">
        <v>1691</v>
      </c>
      <c r="I87" s="1044" t="s">
        <v>871</v>
      </c>
      <c r="J87" s="1044">
        <v>941</v>
      </c>
      <c r="K87" s="1044">
        <v>436</v>
      </c>
      <c r="L87" s="1044">
        <v>505</v>
      </c>
    </row>
    <row r="88" spans="1:12">
      <c r="A88" s="934" t="s">
        <v>826</v>
      </c>
      <c r="B88" s="1014">
        <v>6542</v>
      </c>
      <c r="C88" s="930">
        <v>2654</v>
      </c>
      <c r="D88" s="930">
        <v>3888</v>
      </c>
      <c r="I88" s="1044" t="s">
        <v>816</v>
      </c>
      <c r="J88" s="1044">
        <v>178</v>
      </c>
      <c r="K88" s="1044">
        <v>83</v>
      </c>
      <c r="L88" s="1044">
        <v>95</v>
      </c>
    </row>
    <row r="89" spans="1:12">
      <c r="A89" s="934" t="s">
        <v>897</v>
      </c>
      <c r="B89" s="1014">
        <v>7698</v>
      </c>
      <c r="C89" s="1022">
        <v>5032</v>
      </c>
      <c r="D89" s="1022">
        <v>2666</v>
      </c>
      <c r="I89" s="1044" t="s">
        <v>824</v>
      </c>
      <c r="J89" s="1044">
        <v>76</v>
      </c>
      <c r="K89" s="1044">
        <v>31</v>
      </c>
      <c r="L89" s="1044">
        <v>45</v>
      </c>
    </row>
    <row r="90" spans="1:12">
      <c r="A90" s="934" t="s">
        <v>871</v>
      </c>
      <c r="B90" s="1014">
        <v>941</v>
      </c>
      <c r="C90" s="1022">
        <v>436</v>
      </c>
      <c r="D90" s="1022">
        <v>505</v>
      </c>
    </row>
    <row r="91" spans="1:12">
      <c r="A91" s="934" t="s">
        <v>824</v>
      </c>
      <c r="B91" s="1014">
        <v>76</v>
      </c>
      <c r="C91" s="1022">
        <v>31</v>
      </c>
      <c r="D91" s="1022">
        <v>45</v>
      </c>
    </row>
    <row r="92" spans="1:12">
      <c r="A92" s="1034" t="s">
        <v>816</v>
      </c>
      <c r="B92" s="1035">
        <v>178</v>
      </c>
      <c r="C92" s="1037">
        <v>83</v>
      </c>
      <c r="D92" s="1037">
        <v>95</v>
      </c>
      <c r="E92" s="1036" t="s">
        <v>1015</v>
      </c>
    </row>
    <row r="93" spans="1:12">
      <c r="A93" s="936" t="s">
        <v>828</v>
      </c>
      <c r="B93" s="1015">
        <v>41149</v>
      </c>
      <c r="C93" s="931">
        <v>20983</v>
      </c>
      <c r="D93" s="931">
        <v>20166</v>
      </c>
    </row>
    <row r="94" spans="1:12">
      <c r="A94" s="1010" t="s">
        <v>165</v>
      </c>
      <c r="B94" s="1011"/>
      <c r="C94" s="1012"/>
      <c r="D94" s="1023"/>
    </row>
    <row r="95" spans="1:12">
      <c r="A95" s="892" t="s">
        <v>1024</v>
      </c>
      <c r="B95" s="892"/>
      <c r="C95" s="892"/>
      <c r="D95" s="892"/>
    </row>
    <row r="96" spans="1:12">
      <c r="A96" s="934"/>
      <c r="B96" s="1014"/>
      <c r="C96" s="1022"/>
      <c r="D96" s="1022"/>
    </row>
    <row r="97" spans="1:4">
      <c r="A97" s="934"/>
      <c r="B97" s="1014"/>
      <c r="C97" s="1022"/>
      <c r="D97" s="1022"/>
    </row>
    <row r="98" spans="1:4">
      <c r="A98" s="936"/>
      <c r="B98" s="1015"/>
      <c r="C98" s="931"/>
      <c r="D98" s="931"/>
    </row>
    <row r="99" spans="1:4">
      <c r="A99" s="1010"/>
      <c r="B99" s="1011"/>
      <c r="C99" s="1012"/>
      <c r="D99" s="1023"/>
    </row>
    <row r="100" spans="1:4">
      <c r="A100" s="934" t="s">
        <v>824</v>
      </c>
      <c r="B100" s="1014">
        <f t="shared" ref="B71:B103" si="0">SUM(C100:D100)</f>
        <v>222</v>
      </c>
      <c r="C100" s="1022">
        <v>92</v>
      </c>
      <c r="D100" s="1022">
        <v>130</v>
      </c>
    </row>
    <row r="101" spans="1:4">
      <c r="A101" s="934" t="s">
        <v>816</v>
      </c>
      <c r="B101" s="1014">
        <f t="shared" si="0"/>
        <v>149</v>
      </c>
      <c r="C101" s="1022">
        <v>79</v>
      </c>
      <c r="D101" s="1022">
        <v>70</v>
      </c>
    </row>
    <row r="102" spans="1:4">
      <c r="A102" s="934" t="s">
        <v>870</v>
      </c>
      <c r="B102" s="1014">
        <f t="shared" si="0"/>
        <v>0</v>
      </c>
      <c r="C102" s="1022">
        <v>0</v>
      </c>
      <c r="D102" s="1022">
        <v>0</v>
      </c>
    </row>
    <row r="103" spans="1:4">
      <c r="A103" s="936" t="s">
        <v>828</v>
      </c>
      <c r="B103" s="1015">
        <f t="shared" si="0"/>
        <v>93619</v>
      </c>
      <c r="C103" s="931">
        <v>48419</v>
      </c>
      <c r="D103" s="931">
        <v>45200</v>
      </c>
    </row>
    <row r="104" spans="1:4">
      <c r="A104" s="1010" t="s">
        <v>165</v>
      </c>
      <c r="B104" s="1011"/>
      <c r="C104" s="1012"/>
      <c r="D104" s="1023"/>
    </row>
  </sheetData>
  <mergeCells count="4">
    <mergeCell ref="A95:D95"/>
    <mergeCell ref="A2:D2"/>
    <mergeCell ref="A62:D62"/>
    <mergeCell ref="A32:D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6.1</vt:lpstr>
      <vt:lpstr>6.2</vt:lpstr>
      <vt:lpstr>6.3_new</vt:lpstr>
      <vt:lpstr>6.4</vt:lpstr>
      <vt:lpstr>6.5</vt:lpstr>
      <vt:lpstr>6.6</vt:lpstr>
      <vt:lpstr>6.7</vt:lpstr>
      <vt:lpstr>6.8</vt:lpstr>
      <vt:lpstr>6.9</vt:lpstr>
      <vt:lpstr>6.10</vt:lpstr>
      <vt:lpstr>6.11</vt:lpstr>
      <vt:lpstr>6.12</vt:lpstr>
      <vt:lpstr>6.13</vt:lpstr>
      <vt:lpstr>6.14</vt:lpstr>
      <vt:lpstr>6.15</vt:lpstr>
      <vt:lpstr>6.16</vt:lpstr>
      <vt:lpstr>6.17</vt:lpstr>
      <vt:lpstr>6.18</vt:lpstr>
      <vt:lpstr>6.19</vt:lpstr>
      <vt:lpstr>6.20</vt:lpstr>
      <vt:lpstr>6.21</vt:lpstr>
      <vt:lpstr>6.22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Shifaza</dc:creator>
  <cp:lastModifiedBy>Fathimath Shifaza</cp:lastModifiedBy>
  <dcterms:created xsi:type="dcterms:W3CDTF">2019-08-06T05:35:20Z</dcterms:created>
  <dcterms:modified xsi:type="dcterms:W3CDTF">2023-07-17T04:35:47Z</dcterms:modified>
</cp:coreProperties>
</file>