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ension and Social Protection\"/>
    </mc:Choice>
  </mc:AlternateContent>
  <xr:revisionPtr revIDLastSave="0" documentId="13_ncr:1_{3F1FF95B-48EF-450A-A793-285A895C477E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18.12" sheetId="12" r:id="rId1"/>
  </sheets>
  <definedNames>
    <definedName name="_xlnm.Print_Area" localSheetId="0">'18.12'!$A$1:$N$68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8" i="12" l="1"/>
  <c r="AO28" i="12"/>
  <c r="AS28" i="12"/>
  <c r="AR28" i="12"/>
  <c r="AQ28" i="12"/>
  <c r="AR29" i="12" s="1"/>
  <c r="AP29" i="12"/>
  <c r="J19" i="12"/>
  <c r="AT28" i="12" s="1"/>
  <c r="I19" i="12"/>
  <c r="E19" i="12"/>
  <c r="B19" i="12"/>
  <c r="H19" i="12" s="1"/>
  <c r="J18" i="12"/>
  <c r="I18" i="12"/>
  <c r="H18" i="12"/>
  <c r="E18" i="12"/>
  <c r="B18" i="12"/>
  <c r="J17" i="12"/>
  <c r="I17" i="12"/>
  <c r="E17" i="12"/>
  <c r="B17" i="12"/>
  <c r="H17" i="12" s="1"/>
  <c r="J16" i="12"/>
  <c r="I16" i="12"/>
  <c r="E16" i="12"/>
  <c r="B16" i="12"/>
  <c r="H16" i="12" s="1"/>
  <c r="J15" i="12"/>
  <c r="I15" i="12"/>
  <c r="E15" i="12"/>
  <c r="B15" i="12"/>
  <c r="H15" i="12" s="1"/>
  <c r="J14" i="12"/>
  <c r="I14" i="12"/>
  <c r="E14" i="12"/>
  <c r="B14" i="12"/>
  <c r="H14" i="12" s="1"/>
  <c r="J13" i="12"/>
  <c r="I13" i="12"/>
  <c r="E13" i="12"/>
  <c r="B13" i="12"/>
  <c r="J12" i="12"/>
  <c r="I12" i="12"/>
  <c r="E12" i="12"/>
  <c r="B12" i="12"/>
  <c r="H12" i="12" s="1"/>
  <c r="J11" i="12"/>
  <c r="I11" i="12"/>
  <c r="E11" i="12"/>
  <c r="B11" i="12"/>
  <c r="H11" i="12" s="1"/>
  <c r="J10" i="12"/>
  <c r="I10" i="12"/>
  <c r="H10" i="12"/>
  <c r="E10" i="12"/>
  <c r="B10" i="12"/>
  <c r="J9" i="12"/>
  <c r="I9" i="12"/>
  <c r="H9" i="12"/>
  <c r="E9" i="12"/>
  <c r="B9" i="12"/>
  <c r="J8" i="12"/>
  <c r="I8" i="12"/>
  <c r="E8" i="12"/>
  <c r="B8" i="12"/>
  <c r="H8" i="12" s="1"/>
  <c r="J7" i="12"/>
  <c r="I7" i="12"/>
  <c r="E7" i="12"/>
  <c r="B7" i="12"/>
  <c r="H7" i="12" s="1"/>
  <c r="AR30" i="12" l="1"/>
  <c r="AP33" i="12" s="1"/>
  <c r="H13" i="12"/>
  <c r="AP30" i="12"/>
  <c r="AP32" i="12" s="1"/>
  <c r="AT29" i="12"/>
  <c r="AP22" i="12" s="1"/>
  <c r="AQ22" i="12" l="1"/>
  <c r="AT30" i="12"/>
  <c r="AP34" i="12" s="1"/>
</calcChain>
</file>

<file path=xl/sharedStrings.xml><?xml version="1.0" encoding="utf-8"?>
<sst xmlns="http://schemas.openxmlformats.org/spreadsheetml/2006/main" count="43" uniqueCount="19">
  <si>
    <t>ޖުމްލަ</t>
  </si>
  <si>
    <t>ފިރިހެން</t>
  </si>
  <si>
    <t>Total</t>
  </si>
  <si>
    <t>Male</t>
  </si>
  <si>
    <t>Female</t>
  </si>
  <si>
    <t>Source: Maldives Pension Administration</t>
  </si>
  <si>
    <t>މަޢުލޫމާތު ދެއްވި ފަރާތް: މޯލްޑިވްސް ޕެންޝަން އެޑްމިނިސްޓްރޭޝަން</t>
  </si>
  <si>
    <t xml:space="preserve">Total </t>
  </si>
  <si>
    <t>Year</t>
  </si>
  <si>
    <t>Public sector</t>
  </si>
  <si>
    <t>ތާވަލު  18.12 :ރިޓާޔަމަންޓް ޕެންޝަން ސްކީމްއަށް ޕަބްލިކް އަދި ޕްރައިވެޓް ސެކްޓަރއިން ފައިސާދެއްކި މީހުންގެ ޢަދަދު ، 2010 - 2022</t>
  </si>
  <si>
    <t>TABLE   18.12:  NUMBER OF MEMBERS CONTRIBUTING TO RETIREMENT PENSION SCHEME BY SECTOR AND SEX, 2010 - 2022</t>
  </si>
  <si>
    <t>Private sector</t>
  </si>
  <si>
    <t xml:space="preserve">އަންހެން  </t>
  </si>
  <si>
    <t xml:space="preserve">Male     </t>
  </si>
  <si>
    <t xml:space="preserve">Female        </t>
  </si>
  <si>
    <t>total</t>
  </si>
  <si>
    <t>% sahre of females</t>
  </si>
  <si>
    <t xml:space="preserve">% share of females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</si>
</sst>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0.0"/>
    <numFmt numFmtId="166" formatCode="_(* #,##0.0_);_(* \(#,##0.0\);_(* &quot;-&quot;??_);_(@_)"/>
  </numFmts>
  <fonts count="7">
    <font>
      <sz val="11"/>
      <color rgb="FF000000"/>
      <name val="Calibri"/>
      <scheme val="minor"/>
    </font>
    <font>
      <b/>
      <sz val="11"/>
      <color rgb="FF000000"/>
      <name val="Faruma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i/>
      <sz val="9"/>
      <color rgb="FF000000"/>
      <name val="Calibri"/>
    </font>
    <font>
      <sz val="9"/>
      <color rgb="FF000000"/>
      <name val="Faruma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4" xfId="0" applyFont="1" applyFill="1" applyBorder="1"/>
    <xf numFmtId="0" fontId="1" fillId="2" borderId="14" xfId="0" applyFont="1" applyFill="1" applyBorder="1" applyAlignment="1">
      <alignment horizontal="right" vertical="center"/>
    </xf>
    <xf numFmtId="0" fontId="1" fillId="2" borderId="4" xfId="0" applyFont="1" applyFill="1" applyBorder="1"/>
    <xf numFmtId="164" fontId="3" fillId="2" borderId="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/>
    <xf numFmtId="0" fontId="5" fillId="2" borderId="4" xfId="0" applyFont="1" applyFill="1" applyBorder="1"/>
    <xf numFmtId="0" fontId="6" fillId="2" borderId="4" xfId="0" applyFont="1" applyFill="1" applyBorder="1"/>
    <xf numFmtId="165" fontId="3" fillId="2" borderId="4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166" fontId="3" fillId="2" borderId="4" xfId="0" applyNumberFormat="1" applyFont="1" applyFill="1" applyBorder="1"/>
    <xf numFmtId="0" fontId="0" fillId="3" borderId="0" xfId="0" applyFill="1"/>
    <xf numFmtId="164" fontId="3" fillId="4" borderId="14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11" xfId="0" applyFont="1" applyFill="1" applyBorder="1"/>
    <xf numFmtId="0" fontId="2" fillId="3" borderId="13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2" fillId="3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Calibri"/>
              </a:defRPr>
            </a:pPr>
            <a:r>
              <a:rPr lang="en-US" sz="1200" b="1" i="0">
                <a:solidFill>
                  <a:srgbClr val="000000"/>
                </a:solidFill>
                <a:latin typeface="Calibri"/>
              </a:rPr>
              <a:t>Figure 18.13: Percentage share of females contributing to retirement pension scheme by sector, 2022
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35086743225298778"/>
          <c:y val="0.25184952764367169"/>
          <c:w val="0.32363952687748981"/>
          <c:h val="0.7036491999080415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2A8-4B88-953A-4D0A3ECFAA8C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2A8-4B88-953A-4D0A3ECFAA8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'18.12'!$AO$32:$AO$33</c:f>
              <c:strCache>
                <c:ptCount val="2"/>
                <c:pt idx="0">
                  <c:v>Public sector</c:v>
                </c:pt>
                <c:pt idx="1">
                  <c:v>Private sector</c:v>
                </c:pt>
              </c:strCache>
            </c:strRef>
          </c:cat>
          <c:val>
            <c:numRef>
              <c:f>'18.12'!$AP$32:$AP$33</c:f>
              <c:numCache>
                <c:formatCode>0.0</c:formatCode>
                <c:ptCount val="2"/>
                <c:pt idx="0">
                  <c:v>52.032759439831679</c:v>
                </c:pt>
                <c:pt idx="1">
                  <c:v>23.969992317310155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A8-4B88-953A-4D0A3ECFA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35770898137874213"/>
          <c:y val="0.22187743354839856"/>
          <c:w val="0.3003225883415192"/>
          <c:h val="0.71747372878093851"/>
        </c:manualLayout>
      </c:layout>
      <c:doughnutChart>
        <c:varyColors val="1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E34-48B3-9DF0-8E3017E5CC58}"/>
              </c:ext>
            </c:extLst>
          </c:dPt>
          <c:dLbls>
            <c:dLbl>
              <c:idx val="0"/>
              <c:layout>
                <c:manualLayout>
                  <c:x val="6.6962087641555881E-2"/>
                  <c:y val="-8.76585928489043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4-48B3-9DF0-8E3017E5C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'18.12'!$AP$21:$AQ$21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'18.12'!$AP$22:$AQ$22</c:f>
              <c:numCache>
                <c:formatCode>0.0</c:formatCode>
                <c:ptCount val="2"/>
                <c:pt idx="0">
                  <c:v>64.813173696013891</c:v>
                </c:pt>
                <c:pt idx="1">
                  <c:v>35.186826303986109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34-48B3-9DF0-8E3017E5C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2564823202409"/>
          <c:y val="0.21323495402235559"/>
          <c:w val="0.85137992706663879"/>
          <c:h val="0.58833948204026953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B4C7E7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EAD0-4760-8370-70530F896844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EAD0-4760-8370-70530F896844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AD0-4760-8370-70530F896844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AD0-4760-8370-70530F896844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EAD0-4760-8370-70530F896844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EAD0-4760-8370-70530F896844}"/>
              </c:ext>
            </c:extLst>
          </c:dPt>
          <c:cat>
            <c:multiLvlStrRef>
              <c:f>'18.12'!$AO$26:$AT$27</c:f>
              <c:multiLvlStrCache>
                <c:ptCount val="6"/>
                <c:lvl>
                  <c:pt idx="0">
                    <c:v>Male     </c:v>
                  </c:pt>
                  <c:pt idx="1">
                    <c:v>Female        </c:v>
                  </c:pt>
                  <c:pt idx="2">
                    <c:v>Male     </c:v>
                  </c:pt>
                  <c:pt idx="3">
                    <c:v>Female        </c:v>
                  </c:pt>
                  <c:pt idx="4">
                    <c:v>Male     </c:v>
                  </c:pt>
                  <c:pt idx="5">
                    <c:v>Female        </c:v>
                  </c:pt>
                </c:lvl>
                <c:lvl>
                  <c:pt idx="0">
                    <c:v>Public sector</c:v>
                  </c:pt>
                  <c:pt idx="2">
                    <c:v>Private sector</c:v>
                  </c:pt>
                  <c:pt idx="4">
                    <c:v>Total</c:v>
                  </c:pt>
                </c:lvl>
              </c:multiLvlStrCache>
            </c:multiLvlStrRef>
          </c:cat>
          <c:val>
            <c:numRef>
              <c:f>'18.12'!$AO$28:$AT$28</c:f>
              <c:numCache>
                <c:formatCode>_(* #,##0_);_(* \(#,##0\);_(* "-"??_);_(@_)</c:formatCode>
                <c:ptCount val="6"/>
                <c:pt idx="0">
                  <c:v>21202</c:v>
                </c:pt>
                <c:pt idx="1">
                  <c:v>22999</c:v>
                </c:pt>
                <c:pt idx="2">
                  <c:v>50471</c:v>
                </c:pt>
                <c:pt idx="3">
                  <c:v>15912</c:v>
                </c:pt>
                <c:pt idx="4">
                  <c:v>71673</c:v>
                </c:pt>
                <c:pt idx="5">
                  <c:v>38911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EAD0-4760-8370-70530F896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99097512"/>
        <c:axId val="401218680"/>
      </c:barChart>
      <c:catAx>
        <c:axId val="399097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anchor="ctr" anchorCtr="0"/>
          <a:lstStyle/>
          <a:p>
            <a:pPr lvl="0">
              <a:defRPr b="0" i="0"/>
            </a:pPr>
            <a:endParaRPr lang="en-US"/>
          </a:p>
        </c:txPr>
        <c:crossAx val="401218680"/>
        <c:crosses val="autoZero"/>
        <c:auto val="1"/>
        <c:lblAlgn val="ctr"/>
        <c:lblOffset val="100"/>
        <c:tickLblSkip val="1"/>
        <c:noMultiLvlLbl val="0"/>
      </c:catAx>
      <c:valAx>
        <c:axId val="401218680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 lvl="0">
                  <a:defRPr sz="900" b="0" i="0"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1.3879595854052188E-2"/>
              <c:y val="0.39425853400409472"/>
            </c:manualLayout>
          </c:layout>
          <c:overlay val="0"/>
        </c:title>
        <c:numFmt formatCode="#,##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9909751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zero"/>
    <c:showDLblsOverMax val="1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36</xdr:row>
      <xdr:rowOff>85725</xdr:rowOff>
    </xdr:from>
    <xdr:ext cx="6505575" cy="3028950"/>
    <xdr:graphicFrame macro="">
      <xdr:nvGraphicFramePr>
        <xdr:cNvPr id="12" name="Chart 12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425694</xdr:colOff>
      <xdr:row>53</xdr:row>
      <xdr:rowOff>6805</xdr:rowOff>
    </xdr:from>
    <xdr:ext cx="6448425" cy="2752725"/>
    <xdr:graphicFrame macro="">
      <xdr:nvGraphicFramePr>
        <xdr:cNvPr id="13" name="Chart 13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>
    <xdr:from>
      <xdr:col>0</xdr:col>
      <xdr:colOff>512885</xdr:colOff>
      <xdr:row>21</xdr:row>
      <xdr:rowOff>83736</xdr:rowOff>
    </xdr:from>
    <xdr:to>
      <xdr:col>9</xdr:col>
      <xdr:colOff>424713</xdr:colOff>
      <xdr:row>34</xdr:row>
      <xdr:rowOff>175452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4BA1F8C4-8729-4EC3-8322-57338A4A9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0.05076</cdr:y>
    </cdr:from>
    <cdr:to>
      <cdr:x>1</cdr:x>
      <cdr:y>0.16484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DB28566-E25B-FD4E-6ED3-C3B728CB03BC}"/>
            </a:ext>
          </a:extLst>
        </cdr:cNvPr>
        <cdr:cNvSpPr txBox="1"/>
      </cdr:nvSpPr>
      <cdr:spPr>
        <a:xfrm xmlns:a="http://schemas.openxmlformats.org/drawingml/2006/main">
          <a:off x="0" y="139734"/>
          <a:ext cx="6448425" cy="314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Figure 18.14: Percentage share of employees contributing to the retirement</a:t>
          </a:r>
          <a:r>
            <a:rPr lang="en-US" sz="1100" b="1" baseline="0"/>
            <a:t> pension scheme by sex, 2022</a:t>
          </a:r>
          <a:endParaRPr lang="en-US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0.10472</cdr:x>
      <cdr:y>0.01494</cdr:y>
    </cdr:from>
    <cdr:to>
      <cdr:x>0.97788</cdr:x>
      <cdr:y>0.185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275" y="40699"/>
          <a:ext cx="5638800" cy="463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Figure 18.12: Number of persons contributing to retirement pension scheme by sex and sector, 2022</a:t>
          </a:r>
          <a:endParaRPr lang="en-US">
            <a:effectLst/>
          </a:endParaRP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T68"/>
  <sheetViews>
    <sheetView tabSelected="1" zoomScale="91" zoomScaleNormal="91" workbookViewId="0">
      <selection activeCell="AH30" sqref="AH30"/>
    </sheetView>
  </sheetViews>
  <sheetFormatPr defaultColWidth="14.42578125" defaultRowHeight="15" customHeight="1"/>
  <cols>
    <col min="1" max="1" width="10.42578125" style="29" customWidth="1"/>
    <col min="2" max="10" width="11" style="29" customWidth="1"/>
    <col min="11" max="11" width="6.7109375" style="29" hidden="1" customWidth="1"/>
    <col min="12" max="13" width="8" style="29" hidden="1" customWidth="1"/>
    <col min="14" max="14" width="1.140625" style="29" customWidth="1"/>
    <col min="15" max="16" width="8" style="29" customWidth="1"/>
    <col min="17" max="17" width="5" style="29" customWidth="1"/>
    <col min="18" max="27" width="8" style="29" customWidth="1"/>
    <col min="28" max="28" width="9.42578125" style="29" customWidth="1"/>
    <col min="29" max="34" width="8" style="29" customWidth="1"/>
    <col min="35" max="46" width="14.42578125" style="29" customWidth="1"/>
    <col min="47" max="16384" width="14.42578125" style="29"/>
  </cols>
  <sheetData>
    <row r="1" spans="1:46" ht="21" customHeight="1">
      <c r="A1" s="38" t="s">
        <v>10</v>
      </c>
      <c r="B1" s="32"/>
      <c r="C1" s="32"/>
      <c r="D1" s="32"/>
      <c r="E1" s="32"/>
      <c r="F1" s="32"/>
      <c r="G1" s="32"/>
      <c r="H1" s="32"/>
      <c r="I1" s="32"/>
      <c r="J1" s="33"/>
      <c r="K1" s="1"/>
      <c r="L1" s="1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>
      <c r="A2" s="39" t="s">
        <v>11</v>
      </c>
      <c r="B2" s="32"/>
      <c r="C2" s="32"/>
      <c r="D2" s="32"/>
      <c r="E2" s="32"/>
      <c r="F2" s="32"/>
      <c r="G2" s="32"/>
      <c r="H2" s="32"/>
      <c r="I2" s="32"/>
      <c r="J2" s="3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>
      <c r="A4" s="40" t="s">
        <v>8</v>
      </c>
      <c r="B4" s="13"/>
      <c r="C4" s="10" t="s">
        <v>9</v>
      </c>
      <c r="D4" s="14"/>
      <c r="E4" s="43" t="s">
        <v>12</v>
      </c>
      <c r="F4" s="36"/>
      <c r="G4" s="44"/>
      <c r="H4" s="15"/>
      <c r="I4" s="16" t="s">
        <v>2</v>
      </c>
      <c r="J4" s="1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>
      <c r="A5" s="34"/>
      <c r="B5" s="17" t="s">
        <v>7</v>
      </c>
      <c r="C5" s="17" t="s">
        <v>3</v>
      </c>
      <c r="D5" s="18" t="s">
        <v>4</v>
      </c>
      <c r="E5" s="17" t="s">
        <v>7</v>
      </c>
      <c r="F5" s="17" t="s">
        <v>3</v>
      </c>
      <c r="G5" s="18" t="s">
        <v>4</v>
      </c>
      <c r="H5" s="17" t="s">
        <v>7</v>
      </c>
      <c r="I5" s="17" t="s">
        <v>3</v>
      </c>
      <c r="J5" s="17" t="s">
        <v>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1" customHeight="1">
      <c r="A6" s="35"/>
      <c r="B6" s="2" t="s">
        <v>0</v>
      </c>
      <c r="C6" s="2" t="s">
        <v>1</v>
      </c>
      <c r="D6" s="19" t="s">
        <v>13</v>
      </c>
      <c r="E6" s="2" t="s">
        <v>0</v>
      </c>
      <c r="F6" s="2" t="s">
        <v>1</v>
      </c>
      <c r="G6" s="19" t="s">
        <v>13</v>
      </c>
      <c r="H6" s="2" t="s">
        <v>0</v>
      </c>
      <c r="I6" s="2" t="s">
        <v>1</v>
      </c>
      <c r="J6" s="20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6.25" customHeight="1">
      <c r="A7" s="11">
        <v>2010</v>
      </c>
      <c r="B7" s="4">
        <f t="shared" ref="B7:B19" si="0">SUM(C7:D7)</f>
        <v>30269</v>
      </c>
      <c r="C7" s="4">
        <v>19298</v>
      </c>
      <c r="D7" s="21">
        <v>10971</v>
      </c>
      <c r="E7" s="22">
        <f t="shared" ref="E7:E19" si="1">SUM(F7:G7)</f>
        <v>252</v>
      </c>
      <c r="F7" s="4">
        <v>119</v>
      </c>
      <c r="G7" s="21">
        <v>133</v>
      </c>
      <c r="H7" s="22">
        <f t="shared" ref="H7:J7" si="2">B7+E7</f>
        <v>30521</v>
      </c>
      <c r="I7" s="4">
        <f t="shared" si="2"/>
        <v>19417</v>
      </c>
      <c r="J7" s="23">
        <f t="shared" si="2"/>
        <v>11104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6.25" customHeight="1">
      <c r="A8" s="11">
        <v>2011</v>
      </c>
      <c r="B8" s="4">
        <f t="shared" si="0"/>
        <v>21053</v>
      </c>
      <c r="C8" s="4">
        <v>13667</v>
      </c>
      <c r="D8" s="21">
        <v>7386</v>
      </c>
      <c r="E8" s="24">
        <f t="shared" si="1"/>
        <v>37950</v>
      </c>
      <c r="F8" s="4">
        <v>29781</v>
      </c>
      <c r="G8" s="21">
        <v>8169</v>
      </c>
      <c r="H8" s="24">
        <f t="shared" ref="H8:J8" si="3">B8+E8</f>
        <v>59003</v>
      </c>
      <c r="I8" s="4">
        <f t="shared" si="3"/>
        <v>43448</v>
      </c>
      <c r="J8" s="4">
        <f t="shared" si="3"/>
        <v>15555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6.25" customHeight="1">
      <c r="A9" s="11">
        <v>2012</v>
      </c>
      <c r="B9" s="4">
        <f t="shared" si="0"/>
        <v>31653</v>
      </c>
      <c r="C9" s="4">
        <v>18242</v>
      </c>
      <c r="D9" s="21">
        <v>13411</v>
      </c>
      <c r="E9" s="24">
        <f t="shared" si="1"/>
        <v>37152</v>
      </c>
      <c r="F9" s="4">
        <v>30036</v>
      </c>
      <c r="G9" s="21">
        <v>7116</v>
      </c>
      <c r="H9" s="24">
        <f t="shared" ref="H9:J9" si="4">B9+E9</f>
        <v>68805</v>
      </c>
      <c r="I9" s="4">
        <f t="shared" si="4"/>
        <v>48278</v>
      </c>
      <c r="J9" s="4">
        <f t="shared" si="4"/>
        <v>20527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6.25" customHeight="1">
      <c r="A10" s="11">
        <v>2013</v>
      </c>
      <c r="B10" s="4">
        <f t="shared" si="0"/>
        <v>30162</v>
      </c>
      <c r="C10" s="4">
        <v>17816</v>
      </c>
      <c r="D10" s="21">
        <v>12346</v>
      </c>
      <c r="E10" s="24">
        <f t="shared" si="1"/>
        <v>39299</v>
      </c>
      <c r="F10" s="4">
        <v>31644</v>
      </c>
      <c r="G10" s="21">
        <v>7655</v>
      </c>
      <c r="H10" s="24">
        <f t="shared" ref="H10:J10" si="5">B10+E10</f>
        <v>69461</v>
      </c>
      <c r="I10" s="4">
        <f t="shared" si="5"/>
        <v>49460</v>
      </c>
      <c r="J10" s="4">
        <f t="shared" si="5"/>
        <v>20001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6.25" customHeight="1">
      <c r="A11" s="11">
        <v>2014</v>
      </c>
      <c r="B11" s="4">
        <f t="shared" si="0"/>
        <v>32279</v>
      </c>
      <c r="C11" s="4">
        <v>18475</v>
      </c>
      <c r="D11" s="21">
        <v>13804</v>
      </c>
      <c r="E11" s="24">
        <f t="shared" si="1"/>
        <v>42570</v>
      </c>
      <c r="F11" s="4">
        <v>34087</v>
      </c>
      <c r="G11" s="21">
        <v>8483</v>
      </c>
      <c r="H11" s="24">
        <f t="shared" ref="H11:J11" si="6">B11+E11</f>
        <v>74849</v>
      </c>
      <c r="I11" s="4">
        <f t="shared" si="6"/>
        <v>52562</v>
      </c>
      <c r="J11" s="4">
        <f t="shared" si="6"/>
        <v>22287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26.25" customHeight="1">
      <c r="A12" s="11">
        <v>2015</v>
      </c>
      <c r="B12" s="4">
        <f t="shared" si="0"/>
        <v>35813</v>
      </c>
      <c r="C12" s="4">
        <v>19810</v>
      </c>
      <c r="D12" s="21">
        <v>16003</v>
      </c>
      <c r="E12" s="24">
        <f t="shared" si="1"/>
        <v>46109</v>
      </c>
      <c r="F12" s="4">
        <v>36441</v>
      </c>
      <c r="G12" s="21">
        <v>9668</v>
      </c>
      <c r="H12" s="24">
        <f t="shared" ref="H12:J12" si="7">B12+E12</f>
        <v>81922</v>
      </c>
      <c r="I12" s="4">
        <f t="shared" si="7"/>
        <v>56251</v>
      </c>
      <c r="J12" s="4">
        <f t="shared" si="7"/>
        <v>25671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26.25" customHeight="1">
      <c r="A13" s="11">
        <v>2016</v>
      </c>
      <c r="B13" s="4">
        <f t="shared" si="0"/>
        <v>31447</v>
      </c>
      <c r="C13" s="4">
        <v>16984</v>
      </c>
      <c r="D13" s="21">
        <v>14463</v>
      </c>
      <c r="E13" s="24">
        <f t="shared" si="1"/>
        <v>48282</v>
      </c>
      <c r="F13" s="4">
        <v>37995</v>
      </c>
      <c r="G13" s="21">
        <v>10287</v>
      </c>
      <c r="H13" s="24">
        <f t="shared" ref="H13:J13" si="8">B13+E13</f>
        <v>79729</v>
      </c>
      <c r="I13" s="4">
        <f t="shared" si="8"/>
        <v>54979</v>
      </c>
      <c r="J13" s="4">
        <f t="shared" si="8"/>
        <v>24750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26.25" customHeight="1">
      <c r="A14" s="11">
        <v>2017</v>
      </c>
      <c r="B14" s="4">
        <f t="shared" si="0"/>
        <v>36625</v>
      </c>
      <c r="C14" s="4">
        <v>19661</v>
      </c>
      <c r="D14" s="21">
        <v>16964</v>
      </c>
      <c r="E14" s="24">
        <f t="shared" si="1"/>
        <v>52091</v>
      </c>
      <c r="F14" s="4">
        <v>40679</v>
      </c>
      <c r="G14" s="21">
        <v>11412</v>
      </c>
      <c r="H14" s="24">
        <f t="shared" ref="H14:J14" si="9">B14+E14</f>
        <v>88716</v>
      </c>
      <c r="I14" s="4">
        <f t="shared" si="9"/>
        <v>60340</v>
      </c>
      <c r="J14" s="4">
        <f t="shared" si="9"/>
        <v>28376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26.25" customHeight="1">
      <c r="A15" s="11">
        <v>2018</v>
      </c>
      <c r="B15" s="4">
        <f t="shared" si="0"/>
        <v>40066</v>
      </c>
      <c r="C15" s="4">
        <v>20879</v>
      </c>
      <c r="D15" s="21">
        <v>19187</v>
      </c>
      <c r="E15" s="24">
        <f t="shared" si="1"/>
        <v>55021</v>
      </c>
      <c r="F15" s="4">
        <v>42475</v>
      </c>
      <c r="G15" s="21">
        <v>12546</v>
      </c>
      <c r="H15" s="24">
        <f t="shared" ref="H15:J15" si="10">B15+E15</f>
        <v>95087</v>
      </c>
      <c r="I15" s="4">
        <f t="shared" si="10"/>
        <v>63354</v>
      </c>
      <c r="J15" s="4">
        <f t="shared" si="10"/>
        <v>31733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26.25" customHeight="1">
      <c r="A16" s="11">
        <v>2019</v>
      </c>
      <c r="B16" s="4">
        <f t="shared" si="0"/>
        <v>42650</v>
      </c>
      <c r="C16" s="4">
        <v>21530</v>
      </c>
      <c r="D16" s="21">
        <v>21120</v>
      </c>
      <c r="E16" s="24">
        <f t="shared" si="1"/>
        <v>57575</v>
      </c>
      <c r="F16" s="4">
        <v>44183</v>
      </c>
      <c r="G16" s="21">
        <v>13392</v>
      </c>
      <c r="H16" s="24">
        <f t="shared" ref="H16:J16" si="11">B16+E16</f>
        <v>100225</v>
      </c>
      <c r="I16" s="4">
        <f t="shared" si="11"/>
        <v>65713</v>
      </c>
      <c r="J16" s="4">
        <f t="shared" si="11"/>
        <v>34512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26.25" customHeight="1">
      <c r="A17" s="11">
        <v>2020</v>
      </c>
      <c r="B17" s="4">
        <f t="shared" si="0"/>
        <v>41460</v>
      </c>
      <c r="C17" s="4">
        <v>20520</v>
      </c>
      <c r="D17" s="21">
        <v>20940</v>
      </c>
      <c r="E17" s="24">
        <f t="shared" si="1"/>
        <v>52998</v>
      </c>
      <c r="F17" s="4">
        <v>40524</v>
      </c>
      <c r="G17" s="21">
        <v>12474</v>
      </c>
      <c r="H17" s="24">
        <f t="shared" ref="H17:J17" si="12">B17+E17</f>
        <v>94458</v>
      </c>
      <c r="I17" s="4">
        <f t="shared" si="12"/>
        <v>61044</v>
      </c>
      <c r="J17" s="4">
        <f t="shared" si="12"/>
        <v>33414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26.25" customHeight="1">
      <c r="A18" s="11">
        <v>2021</v>
      </c>
      <c r="B18" s="4">
        <f t="shared" si="0"/>
        <v>43075</v>
      </c>
      <c r="C18" s="4">
        <v>20839</v>
      </c>
      <c r="D18" s="21">
        <v>22236</v>
      </c>
      <c r="E18" s="24">
        <f t="shared" si="1"/>
        <v>60065</v>
      </c>
      <c r="F18" s="4">
        <v>45986</v>
      </c>
      <c r="G18" s="21">
        <v>14079</v>
      </c>
      <c r="H18" s="24">
        <f t="shared" ref="H18:J18" si="13">B18+E18</f>
        <v>103140</v>
      </c>
      <c r="I18" s="4">
        <f t="shared" si="13"/>
        <v>66825</v>
      </c>
      <c r="J18" s="4">
        <f t="shared" si="13"/>
        <v>36315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26.25" customHeight="1">
      <c r="A19" s="12">
        <v>2022</v>
      </c>
      <c r="B19" s="5">
        <f t="shared" si="0"/>
        <v>44201</v>
      </c>
      <c r="C19" s="30">
        <v>21202</v>
      </c>
      <c r="D19" s="31">
        <v>22999</v>
      </c>
      <c r="E19" s="25">
        <f t="shared" si="1"/>
        <v>66383</v>
      </c>
      <c r="F19" s="30">
        <v>50471</v>
      </c>
      <c r="G19" s="31">
        <v>15912</v>
      </c>
      <c r="H19" s="25">
        <f t="shared" ref="H19:J19" si="14">B19+E19</f>
        <v>110584</v>
      </c>
      <c r="I19" s="5">
        <f t="shared" si="14"/>
        <v>71673</v>
      </c>
      <c r="J19" s="5">
        <f t="shared" si="14"/>
        <v>38911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8" customHeight="1">
      <c r="A20" s="7" t="s">
        <v>5</v>
      </c>
      <c r="B20" s="7"/>
      <c r="C20" s="1"/>
      <c r="D20" s="1"/>
      <c r="E20" s="1"/>
      <c r="F20" s="1"/>
      <c r="G20" s="1"/>
      <c r="H20" s="1"/>
      <c r="I20" s="1"/>
      <c r="J20" s="8" t="s">
        <v>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5.75" customHeight="1">
      <c r="A21" s="1"/>
      <c r="B21" s="1"/>
      <c r="C21" s="1"/>
      <c r="D21" s="6"/>
      <c r="E21" s="6"/>
      <c r="F21" s="1"/>
      <c r="G21" s="6"/>
      <c r="H21" s="6"/>
      <c r="I21" s="1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 t="s">
        <v>3</v>
      </c>
      <c r="AQ21" s="1" t="s">
        <v>4</v>
      </c>
      <c r="AR21" s="1"/>
      <c r="AS21" s="1"/>
      <c r="AT21" s="1"/>
    </row>
    <row r="22" spans="1:46" ht="15.75" customHeight="1">
      <c r="A22" s="1"/>
      <c r="B22" s="1"/>
      <c r="C22" s="1"/>
      <c r="D22" s="9"/>
      <c r="E22" s="9"/>
      <c r="F22" s="1"/>
      <c r="G22" s="9"/>
      <c r="H22" s="9"/>
      <c r="I22" s="1"/>
      <c r="J22" s="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9">
        <f>AS28/AT29*100</f>
        <v>64.813173696013891</v>
      </c>
      <c r="AQ22" s="9">
        <f>AT28/AT29*100</f>
        <v>35.186826303986109</v>
      </c>
      <c r="AR22" s="1"/>
      <c r="AS22" s="1"/>
      <c r="AT22" s="1"/>
    </row>
    <row r="23" spans="1:4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9"/>
      <c r="AJ25" s="1"/>
      <c r="AK25" s="1"/>
      <c r="AL25" s="1"/>
      <c r="AM25" s="1"/>
      <c r="AN25" s="1"/>
      <c r="AO25" s="1">
        <v>2022</v>
      </c>
      <c r="AP25" s="1"/>
      <c r="AQ25" s="1"/>
      <c r="AR25" s="1"/>
      <c r="AS25" s="1"/>
      <c r="AT25" s="1"/>
    </row>
    <row r="26" spans="1:4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42" t="s">
        <v>9</v>
      </c>
      <c r="AP26" s="44"/>
      <c r="AQ26" s="43" t="s">
        <v>12</v>
      </c>
      <c r="AR26" s="44"/>
      <c r="AS26" s="41" t="s">
        <v>2</v>
      </c>
      <c r="AT26" s="37"/>
    </row>
    <row r="27" spans="1:4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7" t="s">
        <v>14</v>
      </c>
      <c r="AP27" s="26" t="s">
        <v>15</v>
      </c>
      <c r="AQ27" s="17" t="s">
        <v>14</v>
      </c>
      <c r="AR27" s="26" t="s">
        <v>15</v>
      </c>
      <c r="AS27" s="17" t="s">
        <v>14</v>
      </c>
      <c r="AT27" s="27" t="s">
        <v>15</v>
      </c>
    </row>
    <row r="28" spans="1:4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6">
        <f>C19</f>
        <v>21202</v>
      </c>
      <c r="AP28" s="6">
        <f>D19</f>
        <v>22999</v>
      </c>
      <c r="AQ28" s="6">
        <f>F19</f>
        <v>50471</v>
      </c>
      <c r="AR28" s="6">
        <f>G19</f>
        <v>15912</v>
      </c>
      <c r="AS28" s="6">
        <f>I19</f>
        <v>71673</v>
      </c>
      <c r="AT28" s="6">
        <f>J19</f>
        <v>38911</v>
      </c>
    </row>
    <row r="29" spans="1:4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 t="s">
        <v>16</v>
      </c>
      <c r="AP29" s="6">
        <f>SUM(AO28:AP28)</f>
        <v>44201</v>
      </c>
      <c r="AQ29" s="1"/>
      <c r="AR29" s="6">
        <f>SUM(AQ28:AR28)</f>
        <v>66383</v>
      </c>
      <c r="AS29" s="1"/>
      <c r="AT29" s="6">
        <f>SUM(AS28:AT28)</f>
        <v>110584</v>
      </c>
    </row>
    <row r="30" spans="1:4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 t="s">
        <v>17</v>
      </c>
      <c r="AP30" s="28">
        <f>AP28/AP29*100</f>
        <v>52.032759439831679</v>
      </c>
      <c r="AQ30" s="28"/>
      <c r="AR30" s="28">
        <f>AR28/AR29*100</f>
        <v>23.969992317310155</v>
      </c>
      <c r="AS30" s="28"/>
      <c r="AT30" s="28">
        <f>AT28/AT29*100</f>
        <v>35.186826303986109</v>
      </c>
    </row>
    <row r="31" spans="1:4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 t="s">
        <v>18</v>
      </c>
      <c r="AQ31" s="1"/>
      <c r="AR31" s="1"/>
      <c r="AS31" s="1"/>
      <c r="AT31" s="1"/>
    </row>
    <row r="32" spans="1:4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 t="s">
        <v>9</v>
      </c>
      <c r="AP32" s="9">
        <f>AP30</f>
        <v>52.032759439831679</v>
      </c>
      <c r="AQ32" s="1"/>
      <c r="AR32" s="1"/>
      <c r="AS32" s="1"/>
      <c r="AT32" s="1"/>
    </row>
    <row r="33" spans="1:4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 t="s">
        <v>12</v>
      </c>
      <c r="AP33" s="9">
        <f>AR30</f>
        <v>23.969992317310155</v>
      </c>
      <c r="AQ33" s="1"/>
      <c r="AR33" s="1"/>
      <c r="AS33" s="1"/>
      <c r="AT33" s="1"/>
    </row>
    <row r="34" spans="1:4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 t="s">
        <v>2</v>
      </c>
      <c r="AP34" s="28">
        <f>AT30</f>
        <v>35.186826303986109</v>
      </c>
      <c r="AQ34" s="1"/>
      <c r="AR34" s="1"/>
      <c r="AS34" s="1"/>
      <c r="AT34" s="1"/>
    </row>
    <row r="35" spans="1:4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</sheetData>
  <mergeCells count="7">
    <mergeCell ref="AQ26:AR26"/>
    <mergeCell ref="AS26:AT26"/>
    <mergeCell ref="A1:J1"/>
    <mergeCell ref="A2:J2"/>
    <mergeCell ref="A4:A6"/>
    <mergeCell ref="E4:G4"/>
    <mergeCell ref="AO26:AP26"/>
  </mergeCells>
  <pageMargins left="0.7" right="0.7" top="0.75" bottom="0.75" header="0" footer="0"/>
  <pageSetup paperSize="9" scale="70" orientation="landscape" r:id="rId1"/>
  <rowBreaks count="1" manualBreakCount="1">
    <brk id="3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18.12</vt:lpstr>
      <vt:lpstr>'18.12'!Print_Area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2023-07-05T03:38:09Z</cp:lastPrinted>
  <dcterms:modified xsi:type="dcterms:W3CDTF">2023-07-05T03:39:01Z</dcterms:modified>
</cp:coreProperties>
</file>