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ELECTRICITY &amp; Water\"/>
    </mc:Choice>
  </mc:AlternateContent>
  <xr:revisionPtr revIDLastSave="0" documentId="13_ncr:1_{A953EE01-83CF-4274-A930-C7C13CD4BE38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12.5" sheetId="40" r:id="rId1"/>
  </sheets>
  <definedNames>
    <definedName name="Male">#REF!</definedName>
    <definedName name="_xlnm.Print_Area" localSheetId="0">'12.5'!$A$1:$H$62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0" l="1"/>
  <c r="AB18" i="40" s="1"/>
  <c r="D31" i="40"/>
  <c r="C29" i="40"/>
  <c r="E26" i="40" s="1"/>
  <c r="D28" i="40"/>
  <c r="D27" i="40"/>
  <c r="D26" i="40"/>
  <c r="D25" i="40"/>
  <c r="D24" i="40"/>
  <c r="D23" i="40"/>
  <c r="D22" i="40"/>
  <c r="C20" i="40"/>
  <c r="E20" i="40" s="1"/>
  <c r="D19" i="40"/>
  <c r="D18" i="40"/>
  <c r="D17" i="40"/>
  <c r="D16" i="40"/>
  <c r="D15" i="40"/>
  <c r="C13" i="40"/>
  <c r="E7" i="40" s="1"/>
  <c r="D12" i="40"/>
  <c r="D11" i="40"/>
  <c r="D10" i="40"/>
  <c r="D9" i="40"/>
  <c r="D8" i="40"/>
  <c r="D7" i="40"/>
  <c r="D6" i="40"/>
  <c r="E19" i="40" l="1"/>
  <c r="E24" i="40"/>
  <c r="E16" i="40"/>
  <c r="E28" i="40"/>
  <c r="E8" i="40"/>
  <c r="D29" i="40"/>
  <c r="F24" i="40" s="1"/>
  <c r="E9" i="40"/>
  <c r="AB15" i="40"/>
  <c r="E23" i="40"/>
  <c r="D13" i="40"/>
  <c r="AC15" i="40" s="1"/>
  <c r="E13" i="40"/>
  <c r="F10" i="40"/>
  <c r="E6" i="40"/>
  <c r="E10" i="40"/>
  <c r="E11" i="40"/>
  <c r="E12" i="40"/>
  <c r="E18" i="40"/>
  <c r="E27" i="40"/>
  <c r="E17" i="40"/>
  <c r="AB16" i="40"/>
  <c r="D32" i="40"/>
  <c r="E32" i="40"/>
  <c r="F13" i="40"/>
  <c r="D20" i="40"/>
  <c r="F15" i="40" s="1"/>
  <c r="E15" i="40"/>
  <c r="AB17" i="40"/>
  <c r="E25" i="40"/>
  <c r="E29" i="40"/>
  <c r="E22" i="40"/>
  <c r="E31" i="40"/>
  <c r="F28" i="40" l="1"/>
  <c r="F9" i="40"/>
  <c r="F26" i="40"/>
  <c r="F23" i="40"/>
  <c r="F27" i="40"/>
  <c r="F25" i="40"/>
  <c r="F12" i="40"/>
  <c r="F8" i="40"/>
  <c r="AC17" i="40"/>
  <c r="F29" i="40"/>
  <c r="F6" i="40"/>
  <c r="F22" i="40"/>
  <c r="F11" i="40"/>
  <c r="F7" i="40"/>
  <c r="AC18" i="40"/>
  <c r="F32" i="40"/>
  <c r="F18" i="40"/>
  <c r="AC16" i="40"/>
  <c r="F20" i="40"/>
  <c r="F16" i="40"/>
  <c r="F19" i="40"/>
  <c r="F17" i="40"/>
  <c r="F31" i="40"/>
</calcChain>
</file>

<file path=xl/sharedStrings.xml><?xml version="1.0" encoding="utf-8"?>
<sst xmlns="http://schemas.openxmlformats.org/spreadsheetml/2006/main" count="76" uniqueCount="49">
  <si>
    <t xml:space="preserve"> % cnutogWviawfiheb</t>
  </si>
  <si>
    <t>ޖުމްލަ</t>
  </si>
  <si>
    <t>Domestic</t>
  </si>
  <si>
    <t>Business</t>
  </si>
  <si>
    <t>Government</t>
  </si>
  <si>
    <t>Source: State Electric Company Limited</t>
  </si>
  <si>
    <t>2024 ,urwvcnim unuverukcnunEb cTcnwrwk iawgElWm :12.5 ulwvWt</t>
  </si>
  <si>
    <t>TABLE 12.5 ELECTRICITY CONSUMPTION IN MALE',  2024</t>
  </si>
  <si>
    <t>Bands</t>
  </si>
  <si>
    <t>ރޭޓް</t>
  </si>
  <si>
    <t>އަދަދު</t>
  </si>
  <si>
    <t>ބޭންޑް</t>
  </si>
  <si>
    <t>Rates (MVR)</t>
  </si>
  <si>
    <t>Total (Kwh)</t>
  </si>
  <si>
    <t>Value (MVR)</t>
  </si>
  <si>
    <t>% Share of Quantity</t>
  </si>
  <si>
    <t>% Share of Value</t>
  </si>
  <si>
    <t>ގޭބިސީ</t>
  </si>
  <si>
    <t>0-100 units</t>
  </si>
  <si>
    <t>100 - 0</t>
  </si>
  <si>
    <t>101-200</t>
  </si>
  <si>
    <t>200 - 101</t>
  </si>
  <si>
    <t>201 -300</t>
  </si>
  <si>
    <t>300-201</t>
  </si>
  <si>
    <t>301-400</t>
  </si>
  <si>
    <t>400-301</t>
  </si>
  <si>
    <t>401-500</t>
  </si>
  <si>
    <t>500-401</t>
  </si>
  <si>
    <t>501-600</t>
  </si>
  <si>
    <t>600 - 501</t>
  </si>
  <si>
    <t>&gt; 600</t>
  </si>
  <si>
    <t>601އަށް ވުރެމަތި</t>
  </si>
  <si>
    <t>All bands</t>
  </si>
  <si>
    <t>ހުރިހާ ބޭންޑް</t>
  </si>
  <si>
    <t>އޮފީސް އަދި އެހެނިހެން</t>
  </si>
  <si>
    <t>101-300</t>
  </si>
  <si>
    <t>300 - 101</t>
  </si>
  <si>
    <t>301 -500</t>
  </si>
  <si>
    <t>500 - 301</t>
  </si>
  <si>
    <t>Tertiary Hospital</t>
  </si>
  <si>
    <t>600 -501</t>
  </si>
  <si>
    <t>601-3000</t>
  </si>
  <si>
    <t>3001-10000</t>
  </si>
  <si>
    <t>6001-10000</t>
  </si>
  <si>
    <t>&gt;10000</t>
  </si>
  <si>
    <t>10001އަށް ވުރެމަތި</t>
  </si>
  <si>
    <t>TERTIARY HOSPITAL</t>
  </si>
  <si>
    <t>ޓާރޝިއަރީ ހޮސްޕިޓަލް</t>
  </si>
  <si>
    <t>cDeTimil Inepcmok ckircTckeliacTETcs :ctWrwfivcaedutWmUluAwm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</si>
</sst>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6" formatCode="_(* #,##0.0_);_(* \(#,##0.0\);_(* &quot;-&quot;??_);_(@_)"/>
    <numFmt numFmtId="168" formatCode="General_)"/>
    <numFmt numFmtId="169" formatCode="#,##0.0_);\(#,##0.0\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_Faseyha"/>
    </font>
    <font>
      <sz val="11"/>
      <name val="Arial"/>
      <family val="2"/>
    </font>
    <font>
      <b/>
      <sz val="11"/>
      <name val="A_Randhoo"/>
    </font>
    <font>
      <b/>
      <sz val="10"/>
      <name val="A_Faseyha"/>
    </font>
    <font>
      <b/>
      <sz val="12"/>
      <name val="Calibri"/>
      <family val="2"/>
      <scheme val="minor"/>
    </font>
    <font>
      <sz val="9"/>
      <name val="A_Randhoo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A_Faseyha"/>
    </font>
    <font>
      <b/>
      <sz val="11"/>
      <color theme="1"/>
      <name val="Calibri"/>
      <family val="2"/>
      <scheme val="minor"/>
    </font>
    <font>
      <b/>
      <sz val="11"/>
      <name val="Faruma"/>
    </font>
    <font>
      <sz val="10"/>
      <name val="Arial"/>
      <family val="2"/>
      <charset val="1"/>
    </font>
    <font>
      <b/>
      <u/>
      <sz val="11"/>
      <color theme="1"/>
      <name val="Calibri"/>
      <family val="2"/>
      <scheme val="minor"/>
    </font>
    <font>
      <sz val="11"/>
      <name val="Faruma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2">
    <xf numFmtId="0" fontId="0" fillId="0" borderId="0"/>
    <xf numFmtId="43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58">
    <xf numFmtId="0" fontId="0" fillId="0" borderId="0" xfId="0"/>
    <xf numFmtId="0" fontId="9" fillId="2" borderId="14" xfId="5" applyFont="1" applyFill="1" applyBorder="1" applyAlignment="1">
      <alignment vertical="center"/>
    </xf>
    <xf numFmtId="0" fontId="6" fillId="2" borderId="4" xfId="0" applyFont="1" applyFill="1" applyBorder="1"/>
    <xf numFmtId="0" fontId="4" fillId="2" borderId="4" xfId="0" applyFont="1" applyFill="1" applyBorder="1"/>
    <xf numFmtId="168" fontId="17" fillId="2" borderId="16" xfId="5" applyNumberFormat="1" applyFont="1" applyFill="1" applyBorder="1" applyAlignment="1">
      <alignment vertical="top" wrapText="1"/>
    </xf>
    <xf numFmtId="168" fontId="17" fillId="2" borderId="17" xfId="5" applyNumberFormat="1" applyFont="1" applyFill="1" applyBorder="1" applyAlignment="1">
      <alignment vertical="top" wrapText="1"/>
    </xf>
    <xf numFmtId="168" fontId="10" fillId="2" borderId="17" xfId="5" applyNumberFormat="1" applyFont="1" applyFill="1" applyBorder="1" applyAlignment="1">
      <alignment horizontal="right" vertical="top" wrapText="1"/>
    </xf>
    <xf numFmtId="168" fontId="5" fillId="2" borderId="19" xfId="5" applyNumberFormat="1" applyFont="1" applyFill="1" applyBorder="1" applyAlignment="1">
      <alignment horizontal="right" vertical="center"/>
    </xf>
    <xf numFmtId="168" fontId="19" fillId="2" borderId="3" xfId="0" applyNumberFormat="1" applyFont="1" applyFill="1" applyBorder="1"/>
    <xf numFmtId="43" fontId="6" fillId="2" borderId="4" xfId="4" applyFont="1" applyFill="1" applyBorder="1"/>
    <xf numFmtId="164" fontId="6" fillId="2" borderId="4" xfId="4" applyNumberFormat="1" applyFont="1" applyFill="1" applyBorder="1"/>
    <xf numFmtId="43" fontId="6" fillId="2" borderId="13" xfId="4" applyFont="1" applyFill="1" applyBorder="1"/>
    <xf numFmtId="43" fontId="8" fillId="2" borderId="13" xfId="4" applyFont="1" applyFill="1" applyBorder="1" applyAlignment="1">
      <alignment vertical="center" textRotation="90"/>
    </xf>
    <xf numFmtId="164" fontId="17" fillId="2" borderId="4" xfId="4" applyNumberFormat="1" applyFont="1" applyFill="1" applyBorder="1" applyAlignment="1">
      <alignment horizontal="right" vertical="center"/>
    </xf>
    <xf numFmtId="168" fontId="6" fillId="2" borderId="4" xfId="5" applyNumberFormat="1" applyFont="1" applyFill="1" applyBorder="1" applyAlignment="1">
      <alignment horizontal="left" vertical="center"/>
    </xf>
    <xf numFmtId="43" fontId="6" fillId="2" borderId="4" xfId="4" applyFont="1" applyFill="1" applyBorder="1" applyAlignment="1" applyProtection="1">
      <alignment horizontal="right" vertical="center"/>
    </xf>
    <xf numFmtId="169" fontId="6" fillId="2" borderId="4" xfId="4" applyNumberFormat="1" applyFont="1" applyFill="1" applyBorder="1" applyAlignment="1">
      <alignment horizontal="right" vertical="center" indent="3"/>
    </xf>
    <xf numFmtId="164" fontId="20" fillId="2" borderId="4" xfId="4" applyNumberFormat="1" applyFont="1" applyFill="1" applyBorder="1" applyAlignment="1">
      <alignment horizontal="right" vertical="center"/>
    </xf>
    <xf numFmtId="0" fontId="4" fillId="2" borderId="9" xfId="0" applyFont="1" applyFill="1" applyBorder="1"/>
    <xf numFmtId="0" fontId="4" fillId="2" borderId="6" xfId="0" applyFont="1" applyFill="1" applyBorder="1"/>
    <xf numFmtId="0" fontId="4" fillId="2" borderId="11" xfId="0" applyFont="1" applyFill="1" applyBorder="1"/>
    <xf numFmtId="168" fontId="5" fillId="2" borderId="4" xfId="5" applyNumberFormat="1" applyFont="1" applyFill="1" applyBorder="1" applyAlignment="1">
      <alignment horizontal="left" vertical="center"/>
    </xf>
    <xf numFmtId="43" fontId="16" fillId="2" borderId="4" xfId="4" applyFont="1" applyFill="1" applyBorder="1" applyAlignment="1">
      <alignment horizontal="right" vertical="center"/>
    </xf>
    <xf numFmtId="164" fontId="5" fillId="2" borderId="4" xfId="4" applyNumberFormat="1" applyFont="1" applyFill="1" applyBorder="1" applyAlignment="1">
      <alignment horizontal="right" vertical="center"/>
    </xf>
    <xf numFmtId="169" fontId="5" fillId="2" borderId="4" xfId="4" applyNumberFormat="1" applyFont="1" applyFill="1" applyBorder="1" applyAlignment="1">
      <alignment horizontal="right" vertical="center" indent="3"/>
    </xf>
    <xf numFmtId="164" fontId="4" fillId="2" borderId="4" xfId="0" applyNumberFormat="1" applyFont="1" applyFill="1" applyBorder="1"/>
    <xf numFmtId="168" fontId="21" fillId="2" borderId="4" xfId="5" applyNumberFormat="1" applyFont="1" applyFill="1" applyBorder="1" applyAlignment="1">
      <alignment horizontal="left" vertical="center"/>
    </xf>
    <xf numFmtId="43" fontId="6" fillId="2" borderId="4" xfId="4" applyFont="1" applyFill="1" applyBorder="1" applyAlignment="1">
      <alignment horizontal="right" vertical="center"/>
    </xf>
    <xf numFmtId="164" fontId="6" fillId="2" borderId="4" xfId="4" applyNumberFormat="1" applyFont="1" applyFill="1" applyBorder="1" applyAlignment="1">
      <alignment horizontal="right" vertical="center"/>
    </xf>
    <xf numFmtId="166" fontId="6" fillId="2" borderId="13" xfId="4" applyNumberFormat="1" applyFont="1" applyFill="1" applyBorder="1" applyAlignment="1">
      <alignment horizontal="left" vertical="center" indent="7"/>
    </xf>
    <xf numFmtId="166" fontId="8" fillId="2" borderId="13" xfId="4" applyNumberFormat="1" applyFont="1" applyFill="1" applyBorder="1" applyAlignment="1">
      <alignment horizontal="left" vertical="center" indent="7"/>
    </xf>
    <xf numFmtId="43" fontId="4" fillId="2" borderId="4" xfId="1" applyFont="1" applyFill="1" applyBorder="1"/>
    <xf numFmtId="164" fontId="6" fillId="2" borderId="13" xfId="4" applyNumberFormat="1" applyFont="1" applyFill="1" applyBorder="1" applyAlignment="1">
      <alignment horizontal="left" vertical="center" indent="7"/>
    </xf>
    <xf numFmtId="164" fontId="8" fillId="2" borderId="13" xfId="4" applyNumberFormat="1" applyFont="1" applyFill="1" applyBorder="1" applyAlignment="1">
      <alignment horizontal="left" vertical="center" indent="7"/>
    </xf>
    <xf numFmtId="168" fontId="21" fillId="2" borderId="1" xfId="5" applyNumberFormat="1" applyFont="1" applyFill="1" applyBorder="1" applyAlignment="1">
      <alignment horizontal="left" vertical="center"/>
    </xf>
    <xf numFmtId="43" fontId="6" fillId="2" borderId="1" xfId="4" applyFont="1" applyFill="1" applyBorder="1" applyAlignment="1">
      <alignment horizontal="right" vertical="center"/>
    </xf>
    <xf numFmtId="164" fontId="17" fillId="2" borderId="1" xfId="4" applyNumberFormat="1" applyFont="1" applyFill="1" applyBorder="1" applyAlignment="1">
      <alignment horizontal="right" vertical="center"/>
    </xf>
    <xf numFmtId="168" fontId="5" fillId="2" borderId="8" xfId="5" applyNumberFormat="1" applyFont="1" applyFill="1" applyBorder="1" applyAlignment="1">
      <alignment horizontal="left" vertical="center"/>
    </xf>
    <xf numFmtId="43" fontId="16" fillId="2" borderId="8" xfId="4" applyFont="1" applyFill="1" applyBorder="1" applyAlignment="1">
      <alignment horizontal="right" vertical="center"/>
    </xf>
    <xf numFmtId="164" fontId="5" fillId="2" borderId="8" xfId="4" applyNumberFormat="1" applyFont="1" applyFill="1" applyBorder="1" applyAlignment="1">
      <alignment horizontal="right" vertical="center"/>
    </xf>
    <xf numFmtId="169" fontId="5" fillId="2" borderId="8" xfId="4" applyNumberFormat="1" applyFont="1" applyFill="1" applyBorder="1" applyAlignment="1">
      <alignment horizontal="right" vertical="center" indent="3"/>
    </xf>
    <xf numFmtId="164" fontId="17" fillId="2" borderId="8" xfId="4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top"/>
    </xf>
    <xf numFmtId="43" fontId="16" fillId="2" borderId="0" xfId="4" applyFont="1" applyFill="1" applyBorder="1"/>
    <xf numFmtId="43" fontId="5" fillId="2" borderId="0" xfId="4" applyFont="1" applyFill="1" applyBorder="1"/>
    <xf numFmtId="0" fontId="7" fillId="2" borderId="0" xfId="0" applyFont="1" applyFill="1" applyAlignment="1">
      <alignment horizontal="right" vertical="top"/>
    </xf>
    <xf numFmtId="0" fontId="4" fillId="2" borderId="14" xfId="0" applyFont="1" applyFill="1" applyBorder="1"/>
    <xf numFmtId="43" fontId="4" fillId="2" borderId="4" xfId="4" applyFont="1" applyFill="1" applyBorder="1"/>
    <xf numFmtId="0" fontId="2" fillId="2" borderId="14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right" vertical="top"/>
    </xf>
    <xf numFmtId="0" fontId="15" fillId="2" borderId="14" xfId="5" applyFont="1" applyFill="1" applyBorder="1" applyAlignment="1">
      <alignment horizontal="center" vertical="center"/>
    </xf>
    <xf numFmtId="168" fontId="11" fillId="2" borderId="10" xfId="5" applyNumberFormat="1" applyFont="1" applyFill="1" applyBorder="1" applyAlignment="1">
      <alignment horizontal="center" vertical="top" wrapText="1"/>
    </xf>
    <xf numFmtId="168" fontId="11" fillId="2" borderId="12" xfId="5" applyNumberFormat="1" applyFont="1" applyFill="1" applyBorder="1" applyAlignment="1">
      <alignment horizontal="center" vertical="top" wrapText="1"/>
    </xf>
    <xf numFmtId="168" fontId="11" fillId="2" borderId="7" xfId="5" applyNumberFormat="1" applyFont="1" applyFill="1" applyBorder="1" applyAlignment="1">
      <alignment horizontal="center" vertical="top" wrapText="1"/>
    </xf>
    <xf numFmtId="168" fontId="5" fillId="2" borderId="15" xfId="5" applyNumberFormat="1" applyFont="1" applyFill="1" applyBorder="1" applyAlignment="1">
      <alignment horizontal="left" vertical="center"/>
    </xf>
    <xf numFmtId="168" fontId="5" fillId="2" borderId="19" xfId="5" applyNumberFormat="1" applyFont="1" applyFill="1" applyBorder="1" applyAlignment="1">
      <alignment horizontal="left" vertical="center"/>
    </xf>
    <xf numFmtId="168" fontId="17" fillId="2" borderId="18" xfId="5" applyNumberFormat="1" applyFont="1" applyFill="1" applyBorder="1" applyAlignment="1">
      <alignment horizontal="right" vertical="center" wrapText="1"/>
    </xf>
    <xf numFmtId="168" fontId="17" fillId="2" borderId="2" xfId="5" applyNumberFormat="1" applyFont="1" applyFill="1" applyBorder="1" applyAlignment="1">
      <alignment horizontal="right" vertical="center" wrapText="1"/>
    </xf>
  </cellXfs>
  <cellStyles count="12">
    <cellStyle name="Comma" xfId="1" builtinId="3"/>
    <cellStyle name="Comma 2" xfId="2" xr:uid="{00000000-0005-0000-0000-000001000000}"/>
    <cellStyle name="Comma 2 2" xfId="3" xr:uid="{00000000-0005-0000-0000-000002000000}"/>
    <cellStyle name="Comma 3" xfId="10" xr:uid="{F5B4A224-1F62-4D26-BEF8-EC4E8130DEEE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9" xr:uid="{F405DDE0-D1F1-478E-9D0E-047C915BEE51}"/>
    <cellStyle name="Normal 4" xfId="7" xr:uid="{00000000-0005-0000-0000-000007000000}"/>
    <cellStyle name="Normal 4 2" xfId="11" xr:uid="{C0BBE1BE-4BC0-4737-BFDA-D8EF6C73CAA2}"/>
    <cellStyle name="Normal 5" xfId="8" xr:uid="{00000000-0005-0000-0000-000008000000}"/>
  </cellStyles>
  <dxfs count="0"/>
  <tableStyles count="0" defaultTableStyle="TableStyleMedium2" defaultPivotStyle="PivotStyleLight16"/>
  <colors>
    <mruColors>
      <color rgb="FF9BC2E6"/>
      <color rgb="FF003399"/>
      <color rgb="FFEEEEEE"/>
      <color rgb="FFAEAAAA"/>
      <color rgb="FF7E5400"/>
      <color rgb="FF33CCCC"/>
      <color rgb="FF249390"/>
      <color rgb="FF196563"/>
      <color rgb="FFEAFAFA"/>
      <color rgb="FFC7F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Figure 12.4:  Electricity consumption in Male' by type, 2018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937005675488139"/>
          <c:y val="1.55955919734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40373094924131"/>
          <c:y val="0.12121871780743523"/>
          <c:w val="0.84800617990623806"/>
          <c:h val="0.74195103014665553"/>
        </c:manualLayout>
      </c:layout>
      <c:barChart>
        <c:barDir val="col"/>
        <c:grouping val="clustered"/>
        <c:varyColors val="0"/>
        <c:ser>
          <c:idx val="0"/>
          <c:order val="0"/>
          <c:tx>
            <c:v>Unit (Kwh)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Domestic</c:v>
              </c:pt>
              <c:pt idx="1">
                <c:v>Government</c:v>
              </c:pt>
              <c:pt idx="2">
                <c:v>Business</c:v>
              </c:pt>
              <c:pt idx="3">
                <c:v>Special Tariff</c:v>
              </c:pt>
            </c:strLit>
          </c:cat>
          <c:val>
            <c:numLit>
              <c:formatCode>General</c:formatCode>
              <c:ptCount val="4"/>
              <c:pt idx="0">
                <c:v>166585834</c:v>
              </c:pt>
              <c:pt idx="1">
                <c:v>32375242</c:v>
              </c:pt>
              <c:pt idx="2">
                <c:v>109946317</c:v>
              </c:pt>
              <c:pt idx="3">
                <c:v>1552880</c:v>
              </c:pt>
            </c:numLit>
          </c:val>
          <c:extLst>
            <c:ext xmlns:c16="http://schemas.microsoft.com/office/drawing/2014/chart" uri="{C3380CC4-5D6E-409C-BE32-E72D297353CC}">
              <c16:uniqueId val="{00000000-B191-49FD-A62B-46D8C651A5D7}"/>
            </c:ext>
          </c:extLst>
        </c:ser>
        <c:ser>
          <c:idx val="1"/>
          <c:order val="1"/>
          <c:tx>
            <c:v>Value (MVR)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Domestic</c:v>
              </c:pt>
              <c:pt idx="1">
                <c:v>Government</c:v>
              </c:pt>
              <c:pt idx="2">
                <c:v>Business</c:v>
              </c:pt>
              <c:pt idx="3">
                <c:v>Special Tariff</c:v>
              </c:pt>
            </c:strLit>
          </c:cat>
          <c:val>
            <c:numLit>
              <c:formatCode>General</c:formatCode>
              <c:ptCount val="4"/>
              <c:pt idx="0">
                <c:v>421605340.88050002</c:v>
              </c:pt>
              <c:pt idx="1">
                <c:v>137301880.88150001</c:v>
              </c:pt>
              <c:pt idx="2">
                <c:v>510097490.05399996</c:v>
              </c:pt>
              <c:pt idx="3">
                <c:v>5279792</c:v>
              </c:pt>
            </c:numLit>
          </c:val>
          <c:extLst>
            <c:ext xmlns:c16="http://schemas.microsoft.com/office/drawing/2014/chart" uri="{C3380CC4-5D6E-409C-BE32-E72D297353CC}">
              <c16:uniqueId val="{00000001-B191-49FD-A62B-46D8C651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2050512"/>
        <c:axId val="462050904"/>
      </c:barChart>
      <c:catAx>
        <c:axId val="46205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0904"/>
        <c:crosses val="autoZero"/>
        <c:auto val="1"/>
        <c:lblAlgn val="ctr"/>
        <c:lblOffset val="100"/>
        <c:noMultiLvlLbl val="0"/>
      </c:catAx>
      <c:valAx>
        <c:axId val="46205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051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2343026214833315"/>
          <c:y val="0.1256547973454441"/>
          <c:w val="0.25804783112312735"/>
          <c:h val="7.5054093372159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Figure 12.4:  Electricity consumption in Male' by type, 2019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6829400975225554"/>
          <c:y val="2.354903588452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40373094924131"/>
          <c:y val="0.12121871780743523"/>
          <c:w val="0.84800617990623806"/>
          <c:h val="0.74195103014665553"/>
        </c:manualLayout>
      </c:layout>
      <c:barChart>
        <c:barDir val="col"/>
        <c:grouping val="clustered"/>
        <c:varyColors val="0"/>
        <c:ser>
          <c:idx val="0"/>
          <c:order val="0"/>
          <c:tx>
            <c:v>Total (Kwh)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Domestic</c:v>
              </c:pt>
              <c:pt idx="1">
                <c:v>Government</c:v>
              </c:pt>
              <c:pt idx="2">
                <c:v>Business</c:v>
              </c:pt>
              <c:pt idx="3">
                <c:v>Special Tariff</c:v>
              </c:pt>
              <c:pt idx="4">
                <c:v>Tertiary Hospital</c:v>
              </c:pt>
            </c:strLit>
          </c:cat>
          <c:val>
            <c:numLit>
              <c:formatCode>General</c:formatCode>
              <c:ptCount val="5"/>
              <c:pt idx="0">
                <c:v>166585834</c:v>
              </c:pt>
              <c:pt idx="1">
                <c:v>32375242</c:v>
              </c:pt>
              <c:pt idx="2">
                <c:v>109946317</c:v>
              </c:pt>
              <c:pt idx="3">
                <c:v>1552880</c:v>
              </c:pt>
              <c:pt idx="4">
                <c:v>8390390</c:v>
              </c:pt>
            </c:numLit>
          </c:val>
          <c:extLst>
            <c:ext xmlns:c16="http://schemas.microsoft.com/office/drawing/2014/chart" uri="{C3380CC4-5D6E-409C-BE32-E72D297353CC}">
              <c16:uniqueId val="{00000000-1F62-454D-A8BE-916D468BA253}"/>
            </c:ext>
          </c:extLst>
        </c:ser>
        <c:ser>
          <c:idx val="1"/>
          <c:order val="1"/>
          <c:tx>
            <c:v>Value (MVR)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5"/>
              <c:pt idx="0">
                <c:v>Domestic</c:v>
              </c:pt>
              <c:pt idx="1">
                <c:v>Government</c:v>
              </c:pt>
              <c:pt idx="2">
                <c:v>Business</c:v>
              </c:pt>
              <c:pt idx="3">
                <c:v>Special Tariff</c:v>
              </c:pt>
              <c:pt idx="4">
                <c:v>Tertiary Hospital</c:v>
              </c:pt>
            </c:strLit>
          </c:cat>
          <c:val>
            <c:numLit>
              <c:formatCode>General</c:formatCode>
              <c:ptCount val="5"/>
              <c:pt idx="0">
                <c:v>421605340.88050002</c:v>
              </c:pt>
              <c:pt idx="1">
                <c:v>137301880.88150001</c:v>
              </c:pt>
              <c:pt idx="2">
                <c:v>510097490.05399996</c:v>
              </c:pt>
              <c:pt idx="3">
                <c:v>5279792</c:v>
              </c:pt>
              <c:pt idx="4">
                <c:v>35659157.5</c:v>
              </c:pt>
            </c:numLit>
          </c:val>
          <c:extLst>
            <c:ext xmlns:c16="http://schemas.microsoft.com/office/drawing/2014/chart" uri="{C3380CC4-5D6E-409C-BE32-E72D297353CC}">
              <c16:uniqueId val="{00000001-1F62-454D-A8BE-916D468BA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2058352"/>
        <c:axId val="462061488"/>
      </c:barChart>
      <c:catAx>
        <c:axId val="4620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61488"/>
        <c:crosses val="autoZero"/>
        <c:auto val="1"/>
        <c:lblAlgn val="ctr"/>
        <c:lblOffset val="100"/>
        <c:noMultiLvlLbl val="0"/>
      </c:catAx>
      <c:valAx>
        <c:axId val="46206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835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5959142867315904"/>
          <c:y val="0.15306617365245642"/>
          <c:w val="0.25804783112312735"/>
          <c:h val="7.50540933721599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Figure 12.4:  Electricity consumption in Male' by type, 2024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28250229765915658"/>
          <c:y val="2.354903588452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40373094924131"/>
          <c:y val="0.12121871780743523"/>
          <c:w val="0.84800617990623806"/>
          <c:h val="0.74195103014665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'12.5'!$AB$14</c:f>
              <c:strCache>
                <c:ptCount val="1"/>
                <c:pt idx="0">
                  <c:v>Total (Kwh)</c:v>
                </c:pt>
              </c:strCache>
            </c:strRef>
          </c:tx>
          <c:spPr>
            <a:solidFill>
              <a:srgbClr val="9BC2E6"/>
            </a:solidFill>
            <a:ln>
              <a:noFill/>
            </a:ln>
            <a:effectLst/>
          </c:spPr>
          <c:invertIfNegative val="0"/>
          <c:cat>
            <c:strRef>
              <c:f>'12.5'!$AA$15:$AA$18</c:f>
              <c:strCache>
                <c:ptCount val="4"/>
                <c:pt idx="0">
                  <c:v>Domestic</c:v>
                </c:pt>
                <c:pt idx="1">
                  <c:v>Government</c:v>
                </c:pt>
                <c:pt idx="2">
                  <c:v>Business</c:v>
                </c:pt>
                <c:pt idx="3">
                  <c:v>Tertiary Hospital</c:v>
                </c:pt>
              </c:strCache>
            </c:strRef>
          </c:cat>
          <c:val>
            <c:numRef>
              <c:f>'12.5'!$AB$15:$AB$18</c:f>
              <c:numCache>
                <c:formatCode>_(* #,##0_);_(* \(#,##0\);_(* "-"??_);_(@_)</c:formatCode>
                <c:ptCount val="4"/>
                <c:pt idx="0">
                  <c:v>235709601.66992605</c:v>
                </c:pt>
                <c:pt idx="1">
                  <c:v>41231411.999999978</c:v>
                </c:pt>
                <c:pt idx="2">
                  <c:v>130093810.00000043</c:v>
                </c:pt>
                <c:pt idx="3">
                  <c:v>10659679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9-4A58-A313-C91969D97298}"/>
            </c:ext>
          </c:extLst>
        </c:ser>
        <c:ser>
          <c:idx val="1"/>
          <c:order val="1"/>
          <c:tx>
            <c:strRef>
              <c:f>'12.5'!$AC$14</c:f>
              <c:strCache>
                <c:ptCount val="1"/>
                <c:pt idx="0">
                  <c:v>Value (MVR)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'12.5'!$AA$15:$AA$18</c:f>
              <c:strCache>
                <c:ptCount val="4"/>
                <c:pt idx="0">
                  <c:v>Domestic</c:v>
                </c:pt>
                <c:pt idx="1">
                  <c:v>Government</c:v>
                </c:pt>
                <c:pt idx="2">
                  <c:v>Business</c:v>
                </c:pt>
                <c:pt idx="3">
                  <c:v>Tertiary Hospital</c:v>
                </c:pt>
              </c:strCache>
            </c:strRef>
          </c:cat>
          <c:val>
            <c:numRef>
              <c:f>'12.5'!$AC$15:$AC$18</c:f>
              <c:numCache>
                <c:formatCode>_(* #,##0_);_(* \(#,##0\);_(* "-"??_);_(@_)</c:formatCode>
                <c:ptCount val="4"/>
                <c:pt idx="0">
                  <c:v>636996219.49938154</c:v>
                </c:pt>
                <c:pt idx="1">
                  <c:v>175949691.23999992</c:v>
                </c:pt>
                <c:pt idx="2">
                  <c:v>584823929.79300141</c:v>
                </c:pt>
                <c:pt idx="3">
                  <c:v>45303635.75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9-4A58-A313-C91969D9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2054432"/>
        <c:axId val="462055216"/>
      </c:barChart>
      <c:catAx>
        <c:axId val="462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5216"/>
        <c:crosses val="autoZero"/>
        <c:auto val="1"/>
        <c:lblAlgn val="ctr"/>
        <c:lblOffset val="100"/>
        <c:noMultiLvlLbl val="0"/>
      </c:catAx>
      <c:valAx>
        <c:axId val="46205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4432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5959142867315904"/>
          <c:y val="0.15306617365245642"/>
          <c:w val="0.23575519547772661"/>
          <c:h val="7.67343792125938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Figure 12.3:  Percentage share of electricity consumption in Male' (Domestic)  by quantity and value, 2024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11860957737965454"/>
          <c:y val="2.4825052559163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55390460693201E-2"/>
          <c:y val="0.13241449994757315"/>
          <c:w val="0.90850235050756201"/>
          <c:h val="0.76379100433835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'12.5'!$E$4</c:f>
              <c:strCache>
                <c:ptCount val="1"/>
                <c:pt idx="0">
                  <c:v>% Share of Quantity</c:v>
                </c:pt>
              </c:strCache>
            </c:strRef>
          </c:tx>
          <c:spPr>
            <a:solidFill>
              <a:srgbClr val="9BC2E6"/>
            </a:solidFill>
            <a:ln>
              <a:noFill/>
            </a:ln>
            <a:effectLst/>
          </c:spPr>
          <c:invertIfNegative val="0"/>
          <c:cat>
            <c:strRef>
              <c:f>'12.5'!$A$6:$A$12</c:f>
              <c:strCache>
                <c:ptCount val="7"/>
                <c:pt idx="0">
                  <c:v>0-100 units</c:v>
                </c:pt>
                <c:pt idx="1">
                  <c:v>101-200</c:v>
                </c:pt>
                <c:pt idx="2">
                  <c:v>201 -300</c:v>
                </c:pt>
                <c:pt idx="3">
                  <c:v>301-400</c:v>
                </c:pt>
                <c:pt idx="4">
                  <c:v>401-500</c:v>
                </c:pt>
                <c:pt idx="5">
                  <c:v>501-600</c:v>
                </c:pt>
                <c:pt idx="6">
                  <c:v>&gt; 600</c:v>
                </c:pt>
              </c:strCache>
            </c:strRef>
          </c:cat>
          <c:val>
            <c:numRef>
              <c:f>'12.5'!$E$6:$E$12</c:f>
              <c:numCache>
                <c:formatCode>#,##0.0_);\(#,##0.0\)</c:formatCode>
                <c:ptCount val="7"/>
                <c:pt idx="0">
                  <c:v>17.11127111251556</c:v>
                </c:pt>
                <c:pt idx="1">
                  <c:v>15.727037718170667</c:v>
                </c:pt>
                <c:pt idx="2">
                  <c:v>13.984166964967159</c:v>
                </c:pt>
                <c:pt idx="3">
                  <c:v>11.944305230049729</c:v>
                </c:pt>
                <c:pt idx="4">
                  <c:v>9.7648714082613672</c:v>
                </c:pt>
                <c:pt idx="5">
                  <c:v>7.7380026994147979</c:v>
                </c:pt>
                <c:pt idx="6">
                  <c:v>23.730344866620726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B22-B65C-081B23556A89}"/>
            </c:ext>
          </c:extLst>
        </c:ser>
        <c:ser>
          <c:idx val="1"/>
          <c:order val="1"/>
          <c:tx>
            <c:strRef>
              <c:f>'12.5'!$F$4</c:f>
              <c:strCache>
                <c:ptCount val="1"/>
                <c:pt idx="0">
                  <c:v>% Share of Value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'12.5'!$A$6:$A$12</c:f>
              <c:strCache>
                <c:ptCount val="7"/>
                <c:pt idx="0">
                  <c:v>0-100 units</c:v>
                </c:pt>
                <c:pt idx="1">
                  <c:v>101-200</c:v>
                </c:pt>
                <c:pt idx="2">
                  <c:v>201 -300</c:v>
                </c:pt>
                <c:pt idx="3">
                  <c:v>301-400</c:v>
                </c:pt>
                <c:pt idx="4">
                  <c:v>401-500</c:v>
                </c:pt>
                <c:pt idx="5">
                  <c:v>501-600</c:v>
                </c:pt>
                <c:pt idx="6">
                  <c:v>&gt; 600</c:v>
                </c:pt>
              </c:strCache>
            </c:strRef>
          </c:cat>
          <c:val>
            <c:numRef>
              <c:f>'12.5'!$F$6:$F$12</c:f>
              <c:numCache>
                <c:formatCode>#,##0.0_);\(#,##0.0\)</c:formatCode>
                <c:ptCount val="7"/>
                <c:pt idx="0">
                  <c:v>9.4976016525661748</c:v>
                </c:pt>
                <c:pt idx="1">
                  <c:v>10.184164276665133</c:v>
                </c:pt>
                <c:pt idx="2">
                  <c:v>11.125396033457777</c:v>
                </c:pt>
                <c:pt idx="3">
                  <c:v>11.049466785735648</c:v>
                </c:pt>
                <c:pt idx="4">
                  <c:v>10.659306828907537</c:v>
                </c:pt>
                <c:pt idx="5">
                  <c:v>10.16477217209896</c:v>
                </c:pt>
                <c:pt idx="6">
                  <c:v>37.319292250568765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B22-B65C-081B2355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"/>
        <c:axId val="462059136"/>
        <c:axId val="462049336"/>
      </c:barChart>
      <c:catAx>
        <c:axId val="46205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49336"/>
        <c:crosses val="autoZero"/>
        <c:auto val="1"/>
        <c:lblAlgn val="ctr"/>
        <c:lblOffset val="100"/>
        <c:noMultiLvlLbl val="0"/>
      </c:catAx>
      <c:valAx>
        <c:axId val="46204933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05913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2124440553331495"/>
          <c:y val="0.16690036201226874"/>
          <c:w val="0.3257746736429642"/>
          <c:h val="6.77624282975969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208364</xdr:colOff>
      <xdr:row>48</xdr:row>
      <xdr:rowOff>25400</xdr:rowOff>
    </xdr:from>
    <xdr:to>
      <xdr:col>6</xdr:col>
      <xdr:colOff>863070</xdr:colOff>
      <xdr:row>59</xdr:row>
      <xdr:rowOff>180474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F7EF17-06B5-4087-B4FB-CF8EDBD7D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208364</xdr:colOff>
      <xdr:row>48</xdr:row>
      <xdr:rowOff>25400</xdr:rowOff>
    </xdr:from>
    <xdr:to>
      <xdr:col>6</xdr:col>
      <xdr:colOff>863070</xdr:colOff>
      <xdr:row>59</xdr:row>
      <xdr:rowOff>180474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8E6495-4F0E-4A64-8B62-F88DA35B1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208364</xdr:colOff>
      <xdr:row>48</xdr:row>
      <xdr:rowOff>25400</xdr:rowOff>
    </xdr:from>
    <xdr:to>
      <xdr:col>6</xdr:col>
      <xdr:colOff>863070</xdr:colOff>
      <xdr:row>59</xdr:row>
      <xdr:rowOff>180474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1F09F2-EF1F-4C7D-A132-8D3046583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308811</xdr:colOff>
      <xdr:row>34</xdr:row>
      <xdr:rowOff>53639</xdr:rowOff>
    </xdr:from>
    <xdr:to>
      <xdr:col>6</xdr:col>
      <xdr:colOff>880310</xdr:colOff>
      <xdr:row>46</xdr:row>
      <xdr:rowOff>242134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EC0D61-4717-4533-88E9-F36E0CD3E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AD91-55A4-4003-B182-EB52F0B3A4CE}">
  <sheetPr>
    <tabColor rgb="FF92D050"/>
  </sheetPr>
  <dimension ref="A1:AH62"/>
  <sheetViews>
    <sheetView tabSelected="1" zoomScaleNormal="100" workbookViewId="0">
      <selection activeCell="G51" sqref="G51:G53"/>
    </sheetView>
  </sheetViews>
  <sheetFormatPr defaultColWidth="9.140625" defaultRowHeight="12.75"/>
  <cols>
    <col min="1" max="1" width="19.7109375" style="3" customWidth="1"/>
    <col min="2" max="7" width="19.5703125" style="3" customWidth="1"/>
    <col min="8" max="8" width="2" style="3" customWidth="1"/>
    <col min="9" max="9" width="12.28515625" style="3" bestFit="1" customWidth="1"/>
    <col min="10" max="10" width="18.5703125" style="3" customWidth="1"/>
    <col min="11" max="11" width="13.5703125" style="3" bestFit="1" customWidth="1"/>
    <col min="12" max="12" width="14.5703125" style="3" bestFit="1" customWidth="1"/>
    <col min="13" max="13" width="15" style="3" bestFit="1" customWidth="1"/>
    <col min="14" max="21" width="15" style="3" customWidth="1"/>
    <col min="22" max="25" width="13.5703125" style="3" bestFit="1" customWidth="1"/>
    <col min="26" max="27" width="9.140625" style="3"/>
    <col min="28" max="29" width="18" style="3" bestFit="1" customWidth="1"/>
    <col min="30" max="16384" width="9.140625" style="3"/>
  </cols>
  <sheetData>
    <row r="1" spans="1:34" s="2" customFormat="1" ht="18">
      <c r="A1" s="50" t="s">
        <v>6</v>
      </c>
      <c r="B1" s="50"/>
      <c r="C1" s="50"/>
      <c r="D1" s="50"/>
      <c r="E1" s="50"/>
      <c r="F1" s="50"/>
      <c r="G1" s="50"/>
      <c r="H1" s="1"/>
    </row>
    <row r="2" spans="1:34" ht="15.75" customHeight="1">
      <c r="A2" s="51" t="s">
        <v>7</v>
      </c>
      <c r="B2" s="52"/>
      <c r="C2" s="52"/>
      <c r="D2" s="52"/>
      <c r="E2" s="52"/>
      <c r="F2" s="52"/>
      <c r="G2" s="53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>
      <c r="A3" s="54" t="s">
        <v>8</v>
      </c>
      <c r="B3" s="4" t="s">
        <v>9</v>
      </c>
      <c r="C3" s="5" t="s">
        <v>1</v>
      </c>
      <c r="D3" s="5" t="s">
        <v>10</v>
      </c>
      <c r="E3" s="6" t="s">
        <v>0</v>
      </c>
      <c r="F3" s="6" t="s">
        <v>0</v>
      </c>
      <c r="G3" s="56" t="s">
        <v>11</v>
      </c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24" customHeight="1">
      <c r="A4" s="55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57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1">
      <c r="A5" s="8" t="s">
        <v>2</v>
      </c>
      <c r="B5" s="9"/>
      <c r="C5" s="10"/>
      <c r="D5" s="10"/>
      <c r="E5" s="11"/>
      <c r="F5" s="12"/>
      <c r="G5" s="13" t="s">
        <v>17</v>
      </c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21">
      <c r="A6" s="14" t="s">
        <v>18</v>
      </c>
      <c r="B6" s="15">
        <v>1.5</v>
      </c>
      <c r="C6" s="28">
        <v>40332908.97997155</v>
      </c>
      <c r="D6" s="28">
        <f>B6*C6</f>
        <v>60499363.469957322</v>
      </c>
      <c r="E6" s="16">
        <f>(C6/C13)*100</f>
        <v>17.11127111251556</v>
      </c>
      <c r="F6" s="16">
        <f>(D6/D13)*100</f>
        <v>9.4976016525661748</v>
      </c>
      <c r="G6" s="17" t="s">
        <v>19</v>
      </c>
      <c r="H6" s="18"/>
      <c r="I6" s="19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1">
      <c r="A7" s="14" t="s">
        <v>20</v>
      </c>
      <c r="B7" s="15">
        <v>1.75</v>
      </c>
      <c r="C7" s="28">
        <v>37070137.959979102</v>
      </c>
      <c r="D7" s="28">
        <f t="shared" ref="D7:D12" si="0">B7*C7</f>
        <v>64872741.429963425</v>
      </c>
      <c r="E7" s="16">
        <f>(C7/C13)*100</f>
        <v>15.727037718170667</v>
      </c>
      <c r="F7" s="16">
        <f>(D7/D13)*100</f>
        <v>10.184164276665133</v>
      </c>
      <c r="G7" s="17" t="s">
        <v>21</v>
      </c>
      <c r="H7" s="20"/>
      <c r="I7" s="19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1">
      <c r="A8" s="14" t="s">
        <v>22</v>
      </c>
      <c r="B8" s="15">
        <v>2.15</v>
      </c>
      <c r="C8" s="28">
        <v>32962024.249981482</v>
      </c>
      <c r="D8" s="28">
        <f t="shared" si="0"/>
        <v>70868352.137460187</v>
      </c>
      <c r="E8" s="16">
        <f>(C8/C13)*100</f>
        <v>13.984166964967159</v>
      </c>
      <c r="F8" s="16">
        <f>(D8/D13)*100</f>
        <v>11.125396033457777</v>
      </c>
      <c r="G8" s="17" t="s">
        <v>23</v>
      </c>
      <c r="H8" s="20"/>
      <c r="I8" s="19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ht="21">
      <c r="A9" s="14" t="s">
        <v>24</v>
      </c>
      <c r="B9" s="15">
        <v>2.5</v>
      </c>
      <c r="C9" s="28">
        <v>28153874.27999036</v>
      </c>
      <c r="D9" s="28">
        <f t="shared" si="0"/>
        <v>70384685.699975908</v>
      </c>
      <c r="E9" s="16">
        <f>(C9/C13)*100</f>
        <v>11.944305230049729</v>
      </c>
      <c r="F9" s="16">
        <f>(D9/D13)*100</f>
        <v>11.049466785735648</v>
      </c>
      <c r="G9" s="17" t="s">
        <v>25</v>
      </c>
      <c r="H9" s="20"/>
      <c r="I9" s="19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21">
      <c r="A10" s="14" t="s">
        <v>26</v>
      </c>
      <c r="B10" s="15">
        <v>2.95</v>
      </c>
      <c r="C10" s="28">
        <v>23016739.499993365</v>
      </c>
      <c r="D10" s="28">
        <f t="shared" si="0"/>
        <v>67899381.524980426</v>
      </c>
      <c r="E10" s="16">
        <f>(C10/C13)*100</f>
        <v>9.7648714082613672</v>
      </c>
      <c r="F10" s="16">
        <f>(D10/D13)*100</f>
        <v>10.659306828907537</v>
      </c>
      <c r="G10" s="17" t="s">
        <v>27</v>
      </c>
      <c r="H10" s="20"/>
      <c r="I10" s="19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21">
      <c r="A11" s="14" t="s">
        <v>28</v>
      </c>
      <c r="B11" s="15">
        <v>3.55</v>
      </c>
      <c r="C11" s="28">
        <v>18239215.339998744</v>
      </c>
      <c r="D11" s="28">
        <f t="shared" si="0"/>
        <v>64749214.456995539</v>
      </c>
      <c r="E11" s="16">
        <f>(C11/C13)*100</f>
        <v>7.7380026994147979</v>
      </c>
      <c r="F11" s="16">
        <f>(D11/D13)*100</f>
        <v>10.16477217209896</v>
      </c>
      <c r="G11" s="17" t="s">
        <v>29</v>
      </c>
      <c r="H11" s="19"/>
      <c r="AA11" s="14"/>
    </row>
    <row r="12" spans="1:34" ht="21">
      <c r="A12" s="14" t="s">
        <v>30</v>
      </c>
      <c r="B12" s="15">
        <v>4.25</v>
      </c>
      <c r="C12" s="28">
        <v>55934701.360011458</v>
      </c>
      <c r="D12" s="28">
        <f t="shared" si="0"/>
        <v>237722480.7800487</v>
      </c>
      <c r="E12" s="16">
        <f>(C12/C13)*100</f>
        <v>23.730344866620726</v>
      </c>
      <c r="F12" s="16">
        <f>(D12/D13)*100</f>
        <v>37.319292250568765</v>
      </c>
      <c r="G12" s="17" t="s">
        <v>31</v>
      </c>
      <c r="H12" s="19"/>
      <c r="AA12" s="14"/>
    </row>
    <row r="13" spans="1:34" ht="21">
      <c r="A13" s="21" t="s">
        <v>32</v>
      </c>
      <c r="B13" s="22"/>
      <c r="C13" s="23">
        <f>SUM(C6:C12)</f>
        <v>235709601.66992605</v>
      </c>
      <c r="D13" s="23">
        <f>SUM(D6:D12)</f>
        <v>636996219.49938154</v>
      </c>
      <c r="E13" s="24">
        <f>(C13/C13)*100</f>
        <v>100</v>
      </c>
      <c r="F13" s="24">
        <f>(D13/D13)*100</f>
        <v>100</v>
      </c>
      <c r="G13" s="13" t="s">
        <v>33</v>
      </c>
      <c r="H13" s="19"/>
      <c r="J13" s="25"/>
    </row>
    <row r="14" spans="1:34" ht="21">
      <c r="A14" s="26" t="s">
        <v>4</v>
      </c>
      <c r="B14" s="27"/>
      <c r="C14" s="28"/>
      <c r="D14" s="28"/>
      <c r="E14" s="29"/>
      <c r="F14" s="30"/>
      <c r="G14" s="13" t="s">
        <v>34</v>
      </c>
      <c r="H14" s="19"/>
      <c r="J14" s="25"/>
      <c r="AB14" s="7" t="s">
        <v>13</v>
      </c>
      <c r="AC14" s="7" t="s">
        <v>14</v>
      </c>
    </row>
    <row r="15" spans="1:34" ht="21">
      <c r="A15" s="14" t="s">
        <v>18</v>
      </c>
      <c r="B15" s="15">
        <v>3.3</v>
      </c>
      <c r="C15" s="28">
        <v>794329.07999999006</v>
      </c>
      <c r="D15" s="28">
        <f>B15*C15</f>
        <v>2621285.9639999671</v>
      </c>
      <c r="E15" s="16">
        <f>(C15/C20)*100</f>
        <v>1.9265143769512199</v>
      </c>
      <c r="F15" s="16">
        <f>(D15/D20)*100</f>
        <v>1.4897928751829781</v>
      </c>
      <c r="G15" s="17" t="s">
        <v>19</v>
      </c>
      <c r="H15" s="19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AA15" s="8" t="s">
        <v>2</v>
      </c>
      <c r="AB15" s="25">
        <f>C13</f>
        <v>235709601.66992605</v>
      </c>
      <c r="AC15" s="25">
        <f>D13</f>
        <v>636996219.49938154</v>
      </c>
    </row>
    <row r="16" spans="1:34" ht="21">
      <c r="A16" s="14" t="s">
        <v>35</v>
      </c>
      <c r="B16" s="15">
        <v>3.35</v>
      </c>
      <c r="C16" s="28">
        <v>1445538.9199999901</v>
      </c>
      <c r="D16" s="28">
        <f t="shared" ref="D16:D19" si="1">B16*C16</f>
        <v>4842555.3819999667</v>
      </c>
      <c r="E16" s="16">
        <f>(C16/C20)*100</f>
        <v>3.5059166055239412</v>
      </c>
      <c r="F16" s="16">
        <f>(D16/D20)*100</f>
        <v>2.7522386358692703</v>
      </c>
      <c r="G16" s="17" t="s">
        <v>36</v>
      </c>
      <c r="H16" s="19"/>
      <c r="AA16" s="26" t="s">
        <v>4</v>
      </c>
      <c r="AB16" s="25">
        <f>C20</f>
        <v>41231411.999999978</v>
      </c>
      <c r="AC16" s="25">
        <f>D20</f>
        <v>175949691.23999992</v>
      </c>
    </row>
    <row r="17" spans="1:29" ht="21">
      <c r="A17" s="14" t="s">
        <v>37</v>
      </c>
      <c r="B17" s="15">
        <v>3.65</v>
      </c>
      <c r="C17" s="28">
        <v>1309093.1599999999</v>
      </c>
      <c r="D17" s="28">
        <f t="shared" si="1"/>
        <v>4778190.034</v>
      </c>
      <c r="E17" s="16">
        <f>(C17/C20)*100</f>
        <v>3.1749898839263637</v>
      </c>
      <c r="F17" s="16">
        <f>(D17/D20)*100</f>
        <v>2.7156569587169241</v>
      </c>
      <c r="G17" s="17" t="s">
        <v>38</v>
      </c>
      <c r="H17" s="19"/>
      <c r="AA17" s="26" t="s">
        <v>3</v>
      </c>
      <c r="AB17" s="25">
        <f>C29</f>
        <v>130093810.00000043</v>
      </c>
      <c r="AC17" s="25">
        <f>D29</f>
        <v>584823929.79300141</v>
      </c>
    </row>
    <row r="18" spans="1:29" ht="21">
      <c r="A18" s="14" t="s">
        <v>28</v>
      </c>
      <c r="B18" s="15">
        <v>4</v>
      </c>
      <c r="C18" s="28">
        <v>602860.83999999904</v>
      </c>
      <c r="D18" s="28">
        <f t="shared" si="1"/>
        <v>2411443.3599999961</v>
      </c>
      <c r="E18" s="16">
        <f>(C18/C20)*100</f>
        <v>1.4621396909715325</v>
      </c>
      <c r="F18" s="16">
        <f>(D18/D20)*100</f>
        <v>1.3705300321958083</v>
      </c>
      <c r="G18" s="17" t="s">
        <v>29</v>
      </c>
      <c r="H18" s="19"/>
      <c r="AA18" s="26" t="s">
        <v>39</v>
      </c>
      <c r="AB18" s="25">
        <f>C32</f>
        <v>10659679</v>
      </c>
      <c r="AC18" s="25">
        <f>D32</f>
        <v>45303635.75</v>
      </c>
    </row>
    <row r="19" spans="1:29" ht="21">
      <c r="A19" s="14" t="s">
        <v>30</v>
      </c>
      <c r="B19" s="15">
        <v>4.3499999999999996</v>
      </c>
      <c r="C19" s="28">
        <v>37079590</v>
      </c>
      <c r="D19" s="28">
        <f t="shared" si="1"/>
        <v>161296216.5</v>
      </c>
      <c r="E19" s="16">
        <f>(C19/C20)*100</f>
        <v>89.930439442626948</v>
      </c>
      <c r="F19" s="16">
        <f>(D19/D20)*100</f>
        <v>91.671781498035017</v>
      </c>
      <c r="G19" s="17" t="s">
        <v>31</v>
      </c>
      <c r="H19" s="19"/>
    </row>
    <row r="20" spans="1:29" ht="21">
      <c r="A20" s="21" t="s">
        <v>32</v>
      </c>
      <c r="B20" s="22"/>
      <c r="C20" s="23">
        <f>SUM(C15:C19)</f>
        <v>41231411.999999978</v>
      </c>
      <c r="D20" s="23">
        <f>SUM(D15:D19)</f>
        <v>175949691.23999992</v>
      </c>
      <c r="E20" s="24">
        <f>(C20/C20)*100</f>
        <v>100</v>
      </c>
      <c r="F20" s="24">
        <f>(D20/D20)*100</f>
        <v>100</v>
      </c>
      <c r="G20" s="13" t="s">
        <v>33</v>
      </c>
      <c r="H20" s="19"/>
    </row>
    <row r="21" spans="1:29" ht="21">
      <c r="A21" s="26" t="s">
        <v>3</v>
      </c>
      <c r="B21" s="27"/>
      <c r="C21" s="28"/>
      <c r="D21" s="28"/>
      <c r="E21" s="29"/>
      <c r="F21" s="30"/>
      <c r="G21" s="13" t="s">
        <v>34</v>
      </c>
      <c r="H21" s="19"/>
    </row>
    <row r="22" spans="1:29" ht="21">
      <c r="A22" s="14" t="s">
        <v>18</v>
      </c>
      <c r="B22" s="15">
        <v>3.3</v>
      </c>
      <c r="C22" s="28">
        <v>10480674.140000505</v>
      </c>
      <c r="D22" s="28">
        <f>B22*C22</f>
        <v>34586224.662001669</v>
      </c>
      <c r="E22" s="16">
        <f>(C22/C29)*100</f>
        <v>8.0562435215022674</v>
      </c>
      <c r="F22" s="16">
        <f>(D22/D29)*100</f>
        <v>5.913955106837621</v>
      </c>
      <c r="G22" s="17" t="s">
        <v>19</v>
      </c>
      <c r="H22" s="19"/>
    </row>
    <row r="23" spans="1:29" ht="21">
      <c r="A23" s="14" t="s">
        <v>35</v>
      </c>
      <c r="B23" s="15">
        <v>3.35</v>
      </c>
      <c r="C23" s="28">
        <v>17117254.859999977</v>
      </c>
      <c r="D23" s="28">
        <f t="shared" ref="D23:D28" si="2">B23*C23</f>
        <v>57342803.780999921</v>
      </c>
      <c r="E23" s="16">
        <f>(C23/C29)*100</f>
        <v>13.157624378900056</v>
      </c>
      <c r="F23" s="16">
        <f>(D23/D29)*100</f>
        <v>9.8051397796421256</v>
      </c>
      <c r="G23" s="17" t="s">
        <v>36</v>
      </c>
      <c r="H23" s="19"/>
    </row>
    <row r="24" spans="1:29" ht="21">
      <c r="A24" s="14" t="s">
        <v>37</v>
      </c>
      <c r="B24" s="15">
        <v>3.65</v>
      </c>
      <c r="C24" s="28">
        <v>13507964.139999652</v>
      </c>
      <c r="D24" s="28">
        <f t="shared" si="2"/>
        <v>49304069.110998727</v>
      </c>
      <c r="E24" s="16">
        <f>(C24/C29)*100</f>
        <v>10.383248933980491</v>
      </c>
      <c r="F24" s="16">
        <f>(D24/D29)*100</f>
        <v>8.4305833942961126</v>
      </c>
      <c r="G24" s="17" t="s">
        <v>38</v>
      </c>
      <c r="H24" s="19"/>
    </row>
    <row r="25" spans="1:29" ht="21">
      <c r="A25" s="14" t="s">
        <v>28</v>
      </c>
      <c r="B25" s="15">
        <v>4</v>
      </c>
      <c r="C25" s="28">
        <v>5643909.8600003067</v>
      </c>
      <c r="D25" s="28">
        <f t="shared" si="2"/>
        <v>22575639.440001227</v>
      </c>
      <c r="E25" s="16">
        <f>(C25/C29)*100</f>
        <v>4.3383385112637471</v>
      </c>
      <c r="F25" s="16">
        <f>(D25/D29)*100</f>
        <v>3.8602455012386176</v>
      </c>
      <c r="G25" s="17" t="s">
        <v>40</v>
      </c>
      <c r="H25" s="19"/>
    </row>
    <row r="26" spans="1:29" ht="21">
      <c r="A26" s="14" t="s">
        <v>41</v>
      </c>
      <c r="B26" s="15">
        <v>4.3499999999999996</v>
      </c>
      <c r="C26" s="28">
        <v>50339677</v>
      </c>
      <c r="D26" s="28">
        <f t="shared" si="2"/>
        <v>218977594.94999999</v>
      </c>
      <c r="E26" s="16">
        <f>(C26/C29)*100</f>
        <v>38.694905622335014</v>
      </c>
      <c r="F26" s="16">
        <f>(D26/D29)*100</f>
        <v>37.44333701042418</v>
      </c>
      <c r="G26" s="17" t="s">
        <v>41</v>
      </c>
      <c r="H26" s="19"/>
    </row>
    <row r="27" spans="1:29" ht="21">
      <c r="A27" s="14" t="s">
        <v>42</v>
      </c>
      <c r="B27" s="15">
        <v>5.75</v>
      </c>
      <c r="C27" s="28">
        <v>19379107.389999982</v>
      </c>
      <c r="D27" s="28">
        <f t="shared" si="2"/>
        <v>111429867.4924999</v>
      </c>
      <c r="E27" s="16">
        <f>(C27/C29)*100</f>
        <v>14.896256316883882</v>
      </c>
      <c r="F27" s="16">
        <f>(D27/D29)*100</f>
        <v>19.053575241344952</v>
      </c>
      <c r="G27" s="17" t="s">
        <v>43</v>
      </c>
      <c r="H27" s="19"/>
    </row>
    <row r="28" spans="1:29" ht="21">
      <c r="A28" s="14" t="s">
        <v>44</v>
      </c>
      <c r="B28" s="15">
        <v>6.65</v>
      </c>
      <c r="C28" s="28">
        <v>13625222.609999996</v>
      </c>
      <c r="D28" s="28">
        <f t="shared" si="2"/>
        <v>90607730.35649997</v>
      </c>
      <c r="E28" s="16">
        <f>(C28/C29)*100</f>
        <v>10.473382715134525</v>
      </c>
      <c r="F28" s="16">
        <f>(D28/D29)*100</f>
        <v>15.493163966216397</v>
      </c>
      <c r="G28" s="17" t="s">
        <v>45</v>
      </c>
      <c r="H28" s="19"/>
    </row>
    <row r="29" spans="1:29" ht="21">
      <c r="A29" s="21" t="s">
        <v>32</v>
      </c>
      <c r="B29" s="22"/>
      <c r="C29" s="23">
        <f>SUM(C22:C28)</f>
        <v>130093810.00000043</v>
      </c>
      <c r="D29" s="23">
        <f>SUM(D22:D28)</f>
        <v>584823929.79300141</v>
      </c>
      <c r="E29" s="24">
        <f>(C29/C29)*100</f>
        <v>100</v>
      </c>
      <c r="F29" s="24">
        <f>(D29/D29)*100</f>
        <v>100</v>
      </c>
      <c r="G29" s="13" t="s">
        <v>33</v>
      </c>
      <c r="H29" s="19"/>
    </row>
    <row r="30" spans="1:29" ht="21">
      <c r="A30" s="26" t="s">
        <v>46</v>
      </c>
      <c r="C30" s="28"/>
      <c r="D30" s="28"/>
      <c r="E30" s="32"/>
      <c r="F30" s="33"/>
      <c r="G30" s="13" t="s">
        <v>47</v>
      </c>
      <c r="H30" s="19"/>
      <c r="J30" s="25"/>
    </row>
    <row r="31" spans="1:29" ht="21">
      <c r="A31" s="34"/>
      <c r="B31" s="35">
        <v>4.25</v>
      </c>
      <c r="C31" s="28">
        <v>10659679</v>
      </c>
      <c r="D31" s="28">
        <f>B31*C31</f>
        <v>45303635.75</v>
      </c>
      <c r="E31" s="16">
        <f>(C31/C32)*100</f>
        <v>100</v>
      </c>
      <c r="F31" s="16">
        <f>(D31/D32)*100</f>
        <v>100</v>
      </c>
      <c r="G31" s="36"/>
      <c r="H31" s="19"/>
      <c r="J31" s="25"/>
    </row>
    <row r="32" spans="1:29" ht="21">
      <c r="A32" s="37" t="s">
        <v>32</v>
      </c>
      <c r="B32" s="38"/>
      <c r="C32" s="39">
        <f>SUM(C31)</f>
        <v>10659679</v>
      </c>
      <c r="D32" s="39">
        <f>SUM(D31)</f>
        <v>45303635.75</v>
      </c>
      <c r="E32" s="40">
        <f>(C32/C32)*100</f>
        <v>100</v>
      </c>
      <c r="F32" s="40">
        <f>(D32/D32)*100</f>
        <v>100</v>
      </c>
      <c r="G32" s="41" t="s">
        <v>33</v>
      </c>
    </row>
    <row r="33" spans="1:21" ht="21.75" customHeight="1">
      <c r="A33" s="42" t="s">
        <v>5</v>
      </c>
      <c r="B33" s="43"/>
      <c r="C33" s="43"/>
      <c r="D33" s="43"/>
      <c r="E33" s="44"/>
      <c r="F33" s="44"/>
      <c r="G33" s="45" t="s">
        <v>48</v>
      </c>
      <c r="H33" s="46"/>
      <c r="M33" s="47"/>
      <c r="N33" s="47"/>
      <c r="O33" s="47"/>
      <c r="P33" s="47"/>
      <c r="Q33" s="47"/>
      <c r="R33" s="47"/>
      <c r="S33" s="47"/>
      <c r="T33" s="47"/>
      <c r="U33" s="47"/>
    </row>
    <row r="34" spans="1:21" ht="21.75" customHeight="1">
      <c r="A34" s="48"/>
      <c r="B34" s="43"/>
      <c r="C34" s="43"/>
      <c r="D34" s="43"/>
      <c r="E34" s="44"/>
      <c r="F34" s="44"/>
      <c r="G34" s="45"/>
      <c r="H34" s="46"/>
      <c r="M34" s="47"/>
      <c r="N34" s="47"/>
      <c r="O34" s="47"/>
      <c r="P34" s="47"/>
      <c r="Q34" s="47"/>
      <c r="R34" s="47"/>
      <c r="S34" s="47"/>
      <c r="T34" s="47"/>
      <c r="U34" s="47"/>
    </row>
    <row r="35" spans="1:21" ht="21.75" customHeight="1">
      <c r="A35" s="48"/>
      <c r="B35" s="43"/>
      <c r="C35" s="43"/>
      <c r="D35" s="43"/>
      <c r="E35" s="44"/>
      <c r="F35" s="44"/>
      <c r="G35" s="49"/>
      <c r="H35" s="46"/>
      <c r="M35" s="47"/>
      <c r="N35" s="47"/>
      <c r="O35" s="47"/>
      <c r="P35" s="47"/>
      <c r="Q35" s="47"/>
      <c r="R35" s="47"/>
      <c r="S35" s="47"/>
      <c r="T35" s="47"/>
      <c r="U35" s="47"/>
    </row>
    <row r="36" spans="1:21" ht="21.75" customHeight="1">
      <c r="A36" s="48"/>
      <c r="B36" s="43"/>
      <c r="C36" s="43"/>
      <c r="D36" s="43"/>
      <c r="E36" s="44"/>
      <c r="F36" s="44"/>
      <c r="G36" s="49"/>
      <c r="H36" s="46"/>
      <c r="M36" s="47"/>
      <c r="N36" s="47"/>
      <c r="O36" s="47"/>
      <c r="P36" s="47"/>
      <c r="Q36" s="47"/>
      <c r="R36" s="47"/>
      <c r="S36" s="47"/>
      <c r="T36" s="47"/>
      <c r="U36" s="47"/>
    </row>
    <row r="37" spans="1:21" ht="21.75" customHeight="1">
      <c r="A37" s="48"/>
      <c r="B37" s="43"/>
      <c r="C37" s="43"/>
      <c r="D37" s="43"/>
      <c r="E37" s="44"/>
      <c r="F37" s="44"/>
      <c r="G37" s="49"/>
      <c r="H37" s="46"/>
      <c r="M37" s="47"/>
      <c r="N37" s="47"/>
      <c r="O37" s="47"/>
      <c r="P37" s="47"/>
      <c r="Q37" s="47"/>
      <c r="R37" s="47"/>
      <c r="S37" s="47"/>
      <c r="T37" s="47"/>
      <c r="U37" s="47"/>
    </row>
    <row r="38" spans="1:21" ht="21.75" customHeight="1">
      <c r="A38" s="48"/>
      <c r="B38" s="43"/>
      <c r="C38" s="43"/>
      <c r="D38" s="43"/>
      <c r="E38" s="44"/>
      <c r="F38" s="44"/>
      <c r="G38" s="49"/>
      <c r="H38" s="46"/>
      <c r="M38" s="47"/>
      <c r="N38" s="47"/>
      <c r="O38" s="47"/>
      <c r="P38" s="47"/>
      <c r="Q38" s="47"/>
      <c r="R38" s="47"/>
      <c r="S38" s="47"/>
      <c r="T38" s="47"/>
      <c r="U38" s="47"/>
    </row>
    <row r="39" spans="1:21" ht="21.75" customHeight="1">
      <c r="A39" s="48"/>
      <c r="B39" s="43"/>
      <c r="C39" s="43"/>
      <c r="D39" s="43"/>
      <c r="E39" s="44"/>
      <c r="F39" s="44"/>
      <c r="G39" s="49"/>
      <c r="H39" s="46"/>
      <c r="M39" s="47"/>
      <c r="N39" s="47"/>
      <c r="O39" s="47"/>
      <c r="P39" s="47"/>
      <c r="Q39" s="47"/>
      <c r="R39" s="47"/>
      <c r="S39" s="47"/>
      <c r="T39" s="47"/>
      <c r="U39" s="47"/>
    </row>
    <row r="40" spans="1:21" ht="21.75" customHeight="1">
      <c r="A40" s="48"/>
      <c r="B40" s="43"/>
      <c r="C40" s="43"/>
      <c r="D40" s="43"/>
      <c r="E40" s="44"/>
      <c r="F40" s="44"/>
      <c r="G40" s="49"/>
      <c r="H40" s="46"/>
      <c r="M40" s="47"/>
      <c r="N40" s="47"/>
      <c r="O40" s="47"/>
      <c r="P40" s="47"/>
      <c r="Q40" s="47"/>
      <c r="R40" s="47"/>
      <c r="S40" s="47"/>
      <c r="T40" s="47"/>
      <c r="U40" s="47"/>
    </row>
    <row r="41" spans="1:21" ht="21.75" customHeight="1">
      <c r="A41" s="48"/>
      <c r="B41" s="43"/>
      <c r="C41" s="43"/>
      <c r="D41" s="43"/>
      <c r="E41" s="44"/>
      <c r="F41" s="44"/>
      <c r="G41" s="49"/>
      <c r="H41" s="46"/>
      <c r="M41" s="47"/>
      <c r="N41" s="47"/>
      <c r="O41" s="47"/>
      <c r="P41" s="47"/>
      <c r="Q41" s="47"/>
      <c r="R41" s="47"/>
      <c r="S41" s="47"/>
      <c r="T41" s="47"/>
      <c r="U41" s="47"/>
    </row>
    <row r="42" spans="1:21" ht="21.75" customHeight="1">
      <c r="A42" s="48"/>
      <c r="B42" s="43"/>
      <c r="C42" s="43"/>
      <c r="D42" s="43"/>
      <c r="E42" s="44"/>
      <c r="F42" s="44"/>
      <c r="G42" s="49"/>
      <c r="H42" s="46"/>
      <c r="M42" s="47"/>
      <c r="N42" s="47"/>
      <c r="O42" s="47"/>
      <c r="P42" s="47"/>
      <c r="Q42" s="47"/>
      <c r="R42" s="47"/>
      <c r="S42" s="47"/>
      <c r="T42" s="47"/>
      <c r="U42" s="47"/>
    </row>
    <row r="43" spans="1:21" ht="21.75" customHeight="1">
      <c r="A43" s="48"/>
      <c r="B43" s="43"/>
      <c r="C43" s="43"/>
      <c r="D43" s="43"/>
      <c r="E43" s="44"/>
      <c r="F43" s="44"/>
      <c r="G43" s="49"/>
      <c r="H43" s="46"/>
      <c r="M43" s="47"/>
      <c r="N43" s="47"/>
      <c r="O43" s="47"/>
      <c r="P43" s="47"/>
      <c r="Q43" s="47"/>
      <c r="R43" s="47"/>
      <c r="S43" s="47"/>
      <c r="T43" s="47"/>
      <c r="U43" s="47"/>
    </row>
    <row r="44" spans="1:21" ht="21.75" customHeight="1">
      <c r="A44" s="48"/>
      <c r="B44" s="43"/>
      <c r="C44" s="43"/>
      <c r="D44" s="43"/>
      <c r="E44" s="44"/>
      <c r="F44" s="44"/>
      <c r="G44" s="49"/>
      <c r="H44" s="46"/>
      <c r="M44" s="47"/>
      <c r="N44" s="47"/>
      <c r="O44" s="47"/>
      <c r="P44" s="47"/>
      <c r="Q44" s="47"/>
      <c r="R44" s="47"/>
      <c r="S44" s="47"/>
      <c r="T44" s="47"/>
      <c r="U44" s="47"/>
    </row>
    <row r="45" spans="1:21" ht="21.75" customHeight="1">
      <c r="A45" s="48"/>
      <c r="B45" s="43"/>
      <c r="C45" s="43"/>
      <c r="D45" s="43"/>
      <c r="E45" s="44"/>
      <c r="F45" s="44"/>
      <c r="G45" s="49"/>
      <c r="H45" s="46"/>
      <c r="M45" s="47"/>
      <c r="N45" s="47"/>
      <c r="O45" s="47"/>
      <c r="P45" s="47"/>
      <c r="Q45" s="47"/>
      <c r="R45" s="47"/>
      <c r="S45" s="47"/>
      <c r="T45" s="47"/>
      <c r="U45" s="47"/>
    </row>
    <row r="46" spans="1:21" ht="21.75" customHeight="1">
      <c r="A46" s="48"/>
      <c r="B46" s="43"/>
      <c r="C46" s="43"/>
      <c r="D46" s="43"/>
      <c r="E46" s="44"/>
      <c r="F46" s="44"/>
      <c r="G46" s="49"/>
      <c r="H46" s="46"/>
      <c r="M46" s="47"/>
      <c r="N46" s="47"/>
      <c r="O46" s="47"/>
      <c r="P46" s="47"/>
      <c r="Q46" s="47"/>
      <c r="R46" s="47"/>
      <c r="S46" s="47"/>
      <c r="T46" s="47"/>
      <c r="U46" s="47"/>
    </row>
    <row r="47" spans="1:21" ht="21.75" customHeight="1">
      <c r="A47" s="48"/>
      <c r="B47" s="43"/>
      <c r="C47" s="43"/>
      <c r="D47" s="43"/>
      <c r="E47" s="44"/>
      <c r="F47" s="44"/>
      <c r="G47" s="49"/>
      <c r="H47" s="46"/>
      <c r="M47" s="47"/>
      <c r="N47" s="47"/>
      <c r="O47" s="47"/>
      <c r="P47" s="47"/>
      <c r="Q47" s="47"/>
      <c r="R47" s="47"/>
      <c r="S47" s="47"/>
      <c r="T47" s="47"/>
      <c r="U47" s="47"/>
    </row>
    <row r="48" spans="1:21" ht="21.75" customHeight="1">
      <c r="A48" s="48"/>
      <c r="B48" s="43"/>
      <c r="C48" s="43"/>
      <c r="D48" s="43"/>
      <c r="E48" s="44"/>
      <c r="F48" s="44"/>
      <c r="G48" s="49"/>
      <c r="H48" s="46"/>
      <c r="M48" s="47"/>
      <c r="N48" s="47"/>
      <c r="O48" s="47"/>
      <c r="P48" s="47"/>
      <c r="Q48" s="47"/>
      <c r="R48" s="47"/>
      <c r="S48" s="47"/>
      <c r="T48" s="47"/>
      <c r="U48" s="47"/>
    </row>
    <row r="49" spans="1:21" ht="21.75" customHeight="1">
      <c r="A49" s="48"/>
      <c r="B49" s="43"/>
      <c r="C49" s="43"/>
      <c r="D49" s="43"/>
      <c r="E49" s="44"/>
      <c r="F49" s="44"/>
      <c r="G49" s="49"/>
      <c r="H49" s="46"/>
      <c r="M49" s="47"/>
      <c r="N49" s="47"/>
      <c r="O49" s="47"/>
      <c r="P49" s="47"/>
      <c r="Q49" s="47"/>
      <c r="R49" s="47"/>
      <c r="S49" s="47"/>
      <c r="T49" s="47"/>
      <c r="U49" s="47"/>
    </row>
    <row r="50" spans="1:21" ht="21.75" customHeight="1">
      <c r="A50" s="48"/>
      <c r="B50" s="43"/>
      <c r="C50" s="43"/>
      <c r="D50" s="43"/>
      <c r="E50" s="44"/>
      <c r="F50" s="44"/>
      <c r="G50" s="49"/>
      <c r="H50" s="46"/>
      <c r="M50" s="47"/>
      <c r="N50" s="47"/>
      <c r="O50" s="47"/>
      <c r="P50" s="47"/>
      <c r="Q50" s="47"/>
      <c r="R50" s="47"/>
      <c r="S50" s="47"/>
      <c r="T50" s="47"/>
      <c r="U50" s="47"/>
    </row>
    <row r="51" spans="1:21" ht="21.75" customHeight="1">
      <c r="A51" s="48"/>
      <c r="B51" s="43"/>
      <c r="C51" s="43"/>
      <c r="D51" s="43"/>
      <c r="E51" s="44"/>
      <c r="F51" s="44"/>
      <c r="G51" s="49"/>
      <c r="H51" s="46"/>
      <c r="M51" s="47"/>
      <c r="N51" s="47"/>
      <c r="O51" s="47"/>
      <c r="P51" s="47"/>
      <c r="Q51" s="47"/>
      <c r="R51" s="47"/>
      <c r="S51" s="47"/>
      <c r="T51" s="47"/>
      <c r="U51" s="47"/>
    </row>
    <row r="52" spans="1:21" ht="21.75" customHeight="1">
      <c r="A52" s="48"/>
      <c r="B52" s="43"/>
      <c r="C52" s="43"/>
      <c r="D52" s="43"/>
      <c r="E52" s="44"/>
      <c r="F52" s="44"/>
      <c r="G52" s="49"/>
      <c r="H52" s="46"/>
      <c r="M52" s="47"/>
      <c r="N52" s="47"/>
      <c r="O52" s="47"/>
      <c r="P52" s="47"/>
      <c r="Q52" s="47"/>
      <c r="R52" s="47"/>
      <c r="S52" s="47"/>
      <c r="T52" s="47"/>
      <c r="U52" s="47"/>
    </row>
    <row r="53" spans="1:21" ht="21.75" customHeight="1">
      <c r="A53" s="48"/>
      <c r="B53" s="43"/>
      <c r="C53" s="43"/>
      <c r="D53" s="43"/>
      <c r="E53" s="44"/>
      <c r="F53" s="44"/>
      <c r="G53" s="49"/>
      <c r="H53" s="46"/>
      <c r="M53" s="47"/>
      <c r="N53" s="47"/>
      <c r="O53" s="47"/>
      <c r="P53" s="47"/>
      <c r="Q53" s="47"/>
      <c r="R53" s="47"/>
      <c r="S53" s="47"/>
      <c r="T53" s="47"/>
      <c r="U53" s="47"/>
    </row>
    <row r="54" spans="1:21" ht="21.75" customHeight="1">
      <c r="A54" s="48"/>
      <c r="B54" s="43"/>
      <c r="C54" s="43"/>
      <c r="D54" s="43"/>
      <c r="E54" s="44"/>
      <c r="F54" s="44"/>
      <c r="G54" s="49"/>
      <c r="H54" s="46"/>
      <c r="M54" s="47"/>
      <c r="N54" s="47"/>
      <c r="O54" s="47"/>
      <c r="P54" s="47"/>
      <c r="Q54" s="47"/>
      <c r="R54" s="47"/>
      <c r="S54" s="47"/>
      <c r="T54" s="47"/>
      <c r="U54" s="47"/>
    </row>
    <row r="55" spans="1:21" ht="21.75" customHeight="1">
      <c r="A55" s="48"/>
      <c r="B55" s="43"/>
      <c r="C55" s="43"/>
      <c r="D55" s="43"/>
      <c r="E55" s="44"/>
      <c r="F55" s="44"/>
      <c r="G55" s="49"/>
      <c r="H55" s="46"/>
      <c r="M55" s="47"/>
      <c r="N55" s="47"/>
      <c r="O55" s="47"/>
      <c r="P55" s="47"/>
      <c r="Q55" s="47"/>
      <c r="R55" s="47"/>
      <c r="S55" s="47"/>
      <c r="T55" s="47"/>
      <c r="U55" s="47"/>
    </row>
    <row r="56" spans="1:21" ht="21.75" customHeight="1">
      <c r="A56" s="48"/>
      <c r="B56" s="43"/>
      <c r="C56" s="43"/>
      <c r="D56" s="43"/>
      <c r="E56" s="44"/>
      <c r="F56" s="44"/>
      <c r="G56" s="49"/>
      <c r="H56" s="46"/>
      <c r="M56" s="47"/>
      <c r="N56" s="47"/>
      <c r="O56" s="47"/>
      <c r="P56" s="47"/>
      <c r="Q56" s="47"/>
      <c r="R56" s="47"/>
      <c r="S56" s="47"/>
      <c r="T56" s="47"/>
      <c r="U56" s="47"/>
    </row>
    <row r="57" spans="1:21" ht="21.75" customHeight="1">
      <c r="A57" s="48"/>
      <c r="B57" s="43"/>
      <c r="C57" s="43"/>
      <c r="D57" s="43"/>
      <c r="E57" s="44"/>
      <c r="F57" s="44"/>
      <c r="G57" s="49"/>
      <c r="H57" s="46"/>
      <c r="M57" s="47"/>
      <c r="N57" s="47"/>
      <c r="O57" s="47"/>
      <c r="P57" s="47"/>
      <c r="Q57" s="47"/>
      <c r="R57" s="47"/>
      <c r="S57" s="47"/>
      <c r="T57" s="47"/>
      <c r="U57" s="47"/>
    </row>
    <row r="58" spans="1:21" ht="21.75" customHeight="1">
      <c r="A58" s="48"/>
      <c r="B58" s="43"/>
      <c r="C58" s="43"/>
      <c r="D58" s="43"/>
      <c r="E58" s="44"/>
      <c r="F58" s="44"/>
      <c r="G58" s="49"/>
      <c r="H58" s="46"/>
      <c r="M58" s="47"/>
      <c r="N58" s="47"/>
      <c r="O58" s="47"/>
      <c r="P58" s="47"/>
      <c r="Q58" s="47"/>
      <c r="R58" s="47"/>
      <c r="S58" s="47"/>
      <c r="T58" s="47"/>
      <c r="U58" s="47"/>
    </row>
    <row r="59" spans="1:21" ht="21.75" customHeight="1">
      <c r="A59" s="48"/>
      <c r="B59" s="43"/>
      <c r="C59" s="43"/>
      <c r="D59" s="43"/>
      <c r="E59" s="44"/>
      <c r="F59" s="44"/>
      <c r="G59" s="49"/>
      <c r="H59" s="46"/>
      <c r="M59" s="47"/>
      <c r="N59" s="47"/>
      <c r="O59" s="47"/>
      <c r="P59" s="47"/>
      <c r="Q59" s="47"/>
      <c r="R59" s="47"/>
      <c r="S59" s="47"/>
      <c r="T59" s="47"/>
      <c r="U59" s="47"/>
    </row>
    <row r="60" spans="1:21" ht="21.75" customHeight="1">
      <c r="A60" s="48"/>
      <c r="B60" s="43"/>
      <c r="C60" s="43"/>
      <c r="D60" s="43"/>
      <c r="E60" s="44"/>
      <c r="F60" s="44"/>
      <c r="G60" s="49"/>
      <c r="H60" s="46"/>
      <c r="M60" s="47"/>
      <c r="N60" s="47"/>
      <c r="O60" s="47"/>
      <c r="P60" s="47"/>
      <c r="Q60" s="47"/>
      <c r="R60" s="47"/>
      <c r="S60" s="47"/>
      <c r="T60" s="47"/>
      <c r="U60" s="47"/>
    </row>
    <row r="61" spans="1:21" ht="21.75" customHeight="1">
      <c r="A61" s="48"/>
      <c r="B61" s="43"/>
      <c r="C61" s="43"/>
      <c r="D61" s="43"/>
      <c r="E61" s="44"/>
      <c r="F61" s="44"/>
      <c r="G61" s="49"/>
      <c r="H61" s="46"/>
      <c r="M61" s="47"/>
      <c r="N61" s="47"/>
      <c r="O61" s="47"/>
      <c r="P61" s="47"/>
      <c r="Q61" s="47"/>
      <c r="R61" s="47"/>
      <c r="S61" s="47"/>
      <c r="T61" s="47"/>
      <c r="U61" s="47"/>
    </row>
    <row r="62" spans="1:21" ht="21.75" customHeight="1">
      <c r="A62" s="48"/>
      <c r="B62" s="43"/>
      <c r="C62" s="43"/>
      <c r="D62" s="43"/>
      <c r="E62" s="44"/>
      <c r="F62" s="44"/>
      <c r="G62" s="49"/>
      <c r="H62" s="46"/>
      <c r="M62" s="47"/>
      <c r="N62" s="47"/>
      <c r="O62" s="47"/>
      <c r="P62" s="47"/>
      <c r="Q62" s="47"/>
      <c r="R62" s="47"/>
      <c r="S62" s="47"/>
      <c r="T62" s="47"/>
      <c r="U62" s="47"/>
    </row>
  </sheetData>
  <mergeCells count="4">
    <mergeCell ref="A1:G1"/>
    <mergeCell ref="A2:G2"/>
    <mergeCell ref="A3:A4"/>
    <mergeCell ref="G3:G4"/>
  </mergeCells>
  <pageMargins left="0.7" right="0.7" top="0.75" bottom="0.75" header="0.3" footer="0.3"/>
  <pageSetup scale="53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12.5</vt:lpstr>
      <vt:lpstr>'12.5'!Print_Area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2025-07-22T03:22:40Z</cp:lastPrinted>
  <dcterms:created xsi:type="dcterms:W3CDTF">2019-05-21T05:57:00Z</dcterms:created>
  <dcterms:modified xsi:type="dcterms:W3CDTF">2025-07-22T03:22:51Z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1FFA511C9209493481C69AEC409D6FFC_12</vt:lpwstr>
  </property>
  <property fmtid="{D5CDD505-2E9C-101B-9397-08002B2CF9AE}" pid="3" name="KSOProductBuildVer">
    <vt:lpwstr>1033-12.2.0.17562</vt:lpwstr>
  </property>
</Properties>
</file>