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ELECTRICITY &amp; Water\"/>
    </mc:Choice>
  </mc:AlternateContent>
  <xr:revisionPtr revIDLastSave="0" documentId="13_ncr:1_{B4F1CA90-CAA1-4AA0-BA0B-2B33BE80C2DA}" xr6:coauthVersionLast="47" xr6:coauthVersionMax="47" xr10:uidLastSave="{00000000-0000-0000-0000-000000000000}"/>
  <bookViews>
    <workbookView xWindow="-120" yWindow="-120" windowWidth="29040" windowHeight="15720" tabRatio="707" xr2:uid="{00000000-000D-0000-FFFF-FFFF00000000}"/>
  </bookViews>
  <sheets>
    <sheet name="12.4" sheetId="39" r:id="rId1"/>
  </sheets>
  <definedNames>
    <definedName name="Male">#REF!</definedName>
    <definedName name="_xlnm.Print_Area" localSheetId="0">'12.4'!$A$1:$P$42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39" l="1"/>
  <c r="B40" i="39"/>
  <c r="B39" i="39"/>
  <c r="B38" i="39"/>
  <c r="B37" i="39"/>
  <c r="B36" i="39"/>
  <c r="B35" i="39"/>
  <c r="B34" i="39"/>
  <c r="B33" i="39"/>
  <c r="B32" i="39"/>
  <c r="B31" i="39"/>
  <c r="B30" i="39"/>
  <c r="B29" i="39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B10" i="39"/>
  <c r="N9" i="39"/>
  <c r="M9" i="39"/>
  <c r="L9" i="39"/>
  <c r="K9" i="39"/>
  <c r="J9" i="39"/>
  <c r="I9" i="39"/>
  <c r="H9" i="39"/>
  <c r="G9" i="39"/>
  <c r="F9" i="39"/>
  <c r="E9" i="39"/>
  <c r="D9" i="39"/>
  <c r="C9" i="39"/>
  <c r="B8" i="39"/>
  <c r="B7" i="39"/>
  <c r="B9" i="39" l="1"/>
</calcChain>
</file>

<file path=xl/sharedStrings.xml><?xml version="1.0" encoding="utf-8"?>
<sst xmlns="http://schemas.openxmlformats.org/spreadsheetml/2006/main" count="91" uniqueCount="91">
  <si>
    <t>cnwt</t>
  </si>
  <si>
    <t>Total</t>
  </si>
  <si>
    <t>Source: State Electric Company Limited</t>
  </si>
  <si>
    <t>cDeTimil Inepcmok ckircTckeliacTETcs :ctWrwf ivcaedutWmUluAwm</t>
  </si>
  <si>
    <t>Locality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</si>
  <si>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</si>
  <si>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</si>
  <si>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</si>
  <si>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</si>
  <si>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</si>
  <si>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</si>
  <si>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</si>
  <si>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</si>
  <si>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</si>
  <si>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</si>
  <si>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</si>
  <si>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</si>
  <si>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Greater Male' Region</t>
  </si>
  <si>
    <t>K.Male'</t>
  </si>
  <si>
    <t>K.Vilimale'</t>
  </si>
  <si>
    <t>K.Hulhumale</t>
  </si>
  <si>
    <t>K.Thilafushi</t>
  </si>
  <si>
    <t>K.Gulhifalhu</t>
  </si>
  <si>
    <t>K.Kaashidhoo</t>
  </si>
  <si>
    <t>K.Gaafaru</t>
  </si>
  <si>
    <t>K.Dhiffushi</t>
  </si>
  <si>
    <t>K.Thulusdhoo</t>
  </si>
  <si>
    <t>K.Himmafushi</t>
  </si>
  <si>
    <t>K.Gulhi</t>
  </si>
  <si>
    <t>K.Maafushi</t>
  </si>
  <si>
    <t>K.Guraidhoo</t>
  </si>
  <si>
    <t>AA.Ukulhas</t>
  </si>
  <si>
    <t>AA.Mathiveri</t>
  </si>
  <si>
    <t>AA.Bodufolhudhoo</t>
  </si>
  <si>
    <t>AA.Feridhoo</t>
  </si>
  <si>
    <t>AA.Maalhos</t>
  </si>
  <si>
    <t>AA.Himandhoo</t>
  </si>
  <si>
    <t>AA.Rasdhoo</t>
  </si>
  <si>
    <t>AA.Thoddoo</t>
  </si>
  <si>
    <t>ADh.Omadhoo</t>
  </si>
  <si>
    <t>ADh.Kunburudhoo</t>
  </si>
  <si>
    <t>ADh.Dhigurah</t>
  </si>
  <si>
    <t>ADh.Fenfushi</t>
  </si>
  <si>
    <t>ADh.Hangnameedhoo</t>
  </si>
  <si>
    <t>ADh.Dhihdhoo</t>
  </si>
  <si>
    <t>ADh.Mandhoo</t>
  </si>
  <si>
    <t>ADh.Dhangethi</t>
  </si>
  <si>
    <t>V.Felidhoo</t>
  </si>
  <si>
    <t>V.Fulidhoo</t>
  </si>
  <si>
    <t>V.Thinadhoo</t>
  </si>
  <si>
    <t>V.Keyodhoo</t>
  </si>
  <si>
    <t>V.Rakeedhoo</t>
  </si>
  <si>
    <t>ކ. މާލެ</t>
  </si>
  <si>
    <t>ކ. ވިލިނގިލި</t>
  </si>
  <si>
    <t>ކ. ހުޅުމާލެ</t>
  </si>
  <si>
    <t>ކ. ތިލަފުށި</t>
  </si>
  <si>
    <t>ކ. ގުޅިފަޅު</t>
  </si>
  <si>
    <t>ކ. ކާށިދޫ</t>
  </si>
  <si>
    <t>ކ. ގާފަރު</t>
  </si>
  <si>
    <t>ކ. ދިއްފުށި</t>
  </si>
  <si>
    <t>ކ. ތުލުސްދޫ</t>
  </si>
  <si>
    <t>ކ. ހިންމަފުށި</t>
  </si>
  <si>
    <t>ކ. ގުޅި</t>
  </si>
  <si>
    <t>ކ. މާފުށި</t>
  </si>
  <si>
    <t>ކ. ގުރައިދޫ</t>
  </si>
  <si>
    <t>އއ.އުކުޅަސް</t>
  </si>
  <si>
    <t>އއ.މަތިވެރި</t>
  </si>
  <si>
    <t>އއ.ބޮޑުފުޅަދޫ</t>
  </si>
  <si>
    <t>އއ.ފެރިދޫ</t>
  </si>
  <si>
    <t>އއ.މާޅޮސް</t>
  </si>
  <si>
    <t>އއ.ހިމަންދޫ</t>
  </si>
  <si>
    <t>އއ.ރަސްދޫ</t>
  </si>
  <si>
    <t>އއ.ތޮއްޑޫ</t>
  </si>
  <si>
    <t>އދ.އޮމަދޫ</t>
  </si>
  <si>
    <t>އދ.ކުނބުރުދޫ</t>
  </si>
  <si>
    <t>އދ.ދިގުރަށް</t>
  </si>
  <si>
    <t>އދ.ފެންފުށި</t>
  </si>
  <si>
    <t>Adh.Mahibadhoo</t>
  </si>
  <si>
    <t>އދ.މަހިބަދޫ</t>
  </si>
  <si>
    <t>އދ.ހަންޏާމީދޫ</t>
  </si>
  <si>
    <t>އދ.ދިއްދޫ</t>
  </si>
  <si>
    <t>އދ.މަންދޫ</t>
  </si>
  <si>
    <t>އދ.ދަނގެތި</t>
  </si>
  <si>
    <t>ވ.ފެލިދޫ</t>
  </si>
  <si>
    <t>ވ.ފުލިދޫ</t>
  </si>
  <si>
    <t>ވ.ތިނަދޫ</t>
  </si>
  <si>
    <t>ވ.ކެޔޮދޫ</t>
  </si>
  <si>
    <t>ވ.ރަކީދޫ</t>
  </si>
  <si>
    <t>ތާވަލު 12.4: މާލެއާއި އަތޮޅުތަކުގައި ސަރުކާރުގެ ފަރާތުން ސަރުކާރުގެ ފަރާތުން އެކިމަސްމަހު ކަރަންޓް އުފެއްދުމަށްޓަކާ އަޑީތެޔޮ ބޭނުންކުރެވިފައިވާ މިންވަރު، 2024</t>
  </si>
  <si>
    <t>Table  12.4 :   MONTHLY CONSUMPTION OF LUBRICATION OIL FOR ELECTRICITY GENERATION IN SELECTED LOCALITIES BY PUBLIC SECTOR, 2024</t>
  </si>
  <si>
    <t>(In '000 litres)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</si>
</sst>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A_Faseyha"/>
    </font>
    <font>
      <sz val="9"/>
      <color theme="1"/>
      <name val="A_Faseyha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  <charset val="1"/>
    </font>
    <font>
      <b/>
      <sz val="9"/>
      <color theme="1"/>
      <name val="Calibri"/>
      <family val="2"/>
      <scheme val="minor"/>
    </font>
    <font>
      <b/>
      <sz val="12"/>
      <color theme="1"/>
      <name val="Faruma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Faruma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right" vertical="center"/>
    </xf>
    <xf numFmtId="0" fontId="17" fillId="2" borderId="9" xfId="0" applyFont="1" applyFill="1" applyBorder="1" applyAlignment="1">
      <alignment horizontal="right" vertical="center"/>
    </xf>
    <xf numFmtId="3" fontId="18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 indent="2"/>
    </xf>
    <xf numFmtId="0" fontId="4" fillId="2" borderId="6" xfId="0" applyFont="1" applyFill="1" applyBorder="1" applyAlignment="1">
      <alignment horizontal="left" vertical="center" indent="1"/>
    </xf>
    <xf numFmtId="0" fontId="15" fillId="2" borderId="7" xfId="6" applyFont="1" applyFill="1" applyBorder="1" applyAlignment="1">
      <alignment vertical="center"/>
    </xf>
    <xf numFmtId="0" fontId="15" fillId="2" borderId="0" xfId="6" applyFont="1" applyFill="1" applyAlignment="1">
      <alignment vertical="center"/>
    </xf>
    <xf numFmtId="0" fontId="15" fillId="2" borderId="5" xfId="6" applyFont="1" applyFill="1" applyBorder="1" applyAlignment="1">
      <alignment vertical="center"/>
    </xf>
    <xf numFmtId="0" fontId="15" fillId="2" borderId="4" xfId="6" applyFont="1" applyFill="1" applyBorder="1" applyAlignment="1">
      <alignment vertical="center"/>
    </xf>
    <xf numFmtId="0" fontId="20" fillId="2" borderId="4" xfId="6" applyFont="1" applyFill="1" applyBorder="1" applyAlignment="1">
      <alignment vertical="center"/>
    </xf>
    <xf numFmtId="0" fontId="2" fillId="2" borderId="3" xfId="6" applyFont="1" applyFill="1" applyBorder="1" applyAlignment="1">
      <alignment vertical="center"/>
    </xf>
    <xf numFmtId="43" fontId="2" fillId="2" borderId="3" xfId="3" applyFont="1" applyFill="1" applyBorder="1" applyAlignment="1" applyProtection="1">
      <alignment horizontal="right" vertical="center"/>
    </xf>
    <xf numFmtId="43" fontId="2" fillId="2" borderId="11" xfId="3" applyFont="1" applyFill="1" applyBorder="1" applyAlignment="1" applyProtection="1">
      <alignment horizontal="right" vertical="center"/>
    </xf>
    <xf numFmtId="0" fontId="17" fillId="2" borderId="10" xfId="0" applyFont="1" applyFill="1" applyBorder="1" applyAlignment="1">
      <alignment horizontal="right" vertical="center"/>
    </xf>
    <xf numFmtId="0" fontId="11" fillId="2" borderId="2" xfId="6" applyFont="1" applyFill="1" applyBorder="1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/>
    </xf>
    <xf numFmtId="3" fontId="5" fillId="2" borderId="7" xfId="0" applyNumberFormat="1" applyFont="1" applyFill="1" applyBorder="1" applyAlignment="1">
      <alignment horizontal="right" vertical="center"/>
    </xf>
    <xf numFmtId="3" fontId="16" fillId="2" borderId="0" xfId="1" applyNumberFormat="1" applyFont="1" applyFill="1" applyBorder="1" applyAlignment="1">
      <alignment vertical="center"/>
    </xf>
    <xf numFmtId="3" fontId="5" fillId="2" borderId="8" xfId="0" applyNumberFormat="1" applyFont="1" applyFill="1" applyBorder="1" applyAlignment="1">
      <alignment horizontal="right" vertical="center"/>
    </xf>
    <xf numFmtId="3" fontId="16" fillId="2" borderId="1" xfId="1" applyNumberFormat="1" applyFont="1" applyFill="1" applyBorder="1" applyAlignment="1">
      <alignment vertical="center"/>
    </xf>
    <xf numFmtId="0" fontId="14" fillId="2" borderId="7" xfId="6" applyFont="1" applyFill="1" applyBorder="1" applyAlignment="1">
      <alignment horizontal="center" vertical="center"/>
    </xf>
    <xf numFmtId="0" fontId="14" fillId="2" borderId="9" xfId="6" applyFont="1" applyFill="1" applyBorder="1" applyAlignment="1">
      <alignment horizontal="center" vertical="center"/>
    </xf>
    <xf numFmtId="0" fontId="14" fillId="2" borderId="5" xfId="6" applyFont="1" applyFill="1" applyBorder="1" applyAlignment="1">
      <alignment horizontal="center" vertical="center"/>
    </xf>
    <xf numFmtId="0" fontId="10" fillId="2" borderId="7" xfId="6" applyFont="1" applyFill="1" applyBorder="1" applyAlignment="1">
      <alignment horizontal="center" vertical="center"/>
    </xf>
    <xf numFmtId="0" fontId="10" fillId="2" borderId="9" xfId="6" applyFont="1" applyFill="1" applyBorder="1" applyAlignment="1">
      <alignment horizontal="center" vertical="center"/>
    </xf>
    <xf numFmtId="0" fontId="10" fillId="2" borderId="5" xfId="6" applyFont="1" applyFill="1" applyBorder="1" applyAlignment="1">
      <alignment horizontal="center" vertical="center"/>
    </xf>
    <xf numFmtId="0" fontId="13" fillId="2" borderId="8" xfId="6" applyFont="1" applyFill="1" applyBorder="1" applyAlignment="1">
      <alignment horizontal="center" vertical="center"/>
    </xf>
    <xf numFmtId="0" fontId="13" fillId="2" borderId="10" xfId="6" applyFont="1" applyFill="1" applyBorder="1" applyAlignment="1">
      <alignment horizontal="center" vertical="center"/>
    </xf>
    <xf numFmtId="0" fontId="13" fillId="2" borderId="6" xfId="6" applyFont="1" applyFill="1" applyBorder="1" applyAlignment="1">
      <alignment horizontal="center" vertical="center"/>
    </xf>
  </cellXfs>
  <cellStyles count="12">
    <cellStyle name="Comma" xfId="1" builtinId="3"/>
    <cellStyle name="Comma 2" xfId="2" xr:uid="{00000000-0005-0000-0000-000001000000}"/>
    <cellStyle name="Comma 2 2" xfId="3" xr:uid="{00000000-0005-0000-0000-000002000000}"/>
    <cellStyle name="Comma 3" xfId="10" xr:uid="{F5B4A224-1F62-4D26-BEF8-EC4E8130DEEE}"/>
    <cellStyle name="Comma 4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9" xr:uid="{F405DDE0-D1F1-478E-9D0E-047C915BEE51}"/>
    <cellStyle name="Normal 4" xfId="7" xr:uid="{00000000-0005-0000-0000-000007000000}"/>
    <cellStyle name="Normal 4 2" xfId="11" xr:uid="{C0BBE1BE-4BC0-4737-BFDA-D8EF6C73CAA2}"/>
    <cellStyle name="Normal 5" xfId="8" xr:uid="{00000000-0005-0000-0000-000008000000}"/>
  </cellStyles>
  <dxfs count="0"/>
  <tableStyles count="0" defaultTableStyle="TableStyleMedium2" defaultPivotStyle="PivotStyleLight16"/>
  <colors>
    <mruColors>
      <color rgb="FF9BC2E6"/>
      <color rgb="FF003399"/>
      <color rgb="FFEEEEEE"/>
      <color rgb="FFAEAAAA"/>
      <color rgb="FF7E5400"/>
      <color rgb="FF33CCCC"/>
      <color rgb="FF249390"/>
      <color rgb="FF196563"/>
      <color rgb="FFEAFAFA"/>
      <color rgb="FFC7F2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6EF88-4814-416D-A567-CF814B6780B3}">
  <sheetPr>
    <tabColor rgb="FF92D050"/>
  </sheetPr>
  <dimension ref="A1:GY42"/>
  <sheetViews>
    <sheetView tabSelected="1" topLeftCell="A5" zoomScaleNormal="100" workbookViewId="0">
      <selection activeCell="S44" sqref="S44"/>
    </sheetView>
  </sheetViews>
  <sheetFormatPr defaultColWidth="9.140625" defaultRowHeight="15"/>
  <cols>
    <col min="1" max="1" width="20.140625" style="2" customWidth="1"/>
    <col min="2" max="2" width="8.85546875" style="25" customWidth="1"/>
    <col min="3" max="3" width="8.7109375" style="26" customWidth="1"/>
    <col min="4" max="14" width="8.7109375" style="27" customWidth="1"/>
    <col min="15" max="15" width="16.85546875" style="27" customWidth="1"/>
    <col min="16" max="16" width="2.42578125" style="1" customWidth="1"/>
    <col min="17" max="16384" width="9.140625" style="1"/>
  </cols>
  <sheetData>
    <row r="1" spans="1:207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07" s="18" customFormat="1" ht="21.75">
      <c r="A2" s="32" t="s">
        <v>88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15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7"/>
    </row>
    <row r="3" spans="1:207" s="19" customFormat="1" ht="15.75">
      <c r="A3" s="35" t="s">
        <v>89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15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7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</row>
    <row r="4" spans="1:207" s="19" customFormat="1" ht="15.75">
      <c r="A4" s="38" t="s">
        <v>90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  <c r="P4" s="15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7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</row>
    <row r="5" spans="1:207" ht="15.75">
      <c r="A5" s="20" t="s">
        <v>4</v>
      </c>
      <c r="B5" s="21" t="s">
        <v>1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1" t="s">
        <v>14</v>
      </c>
      <c r="M5" s="21" t="s">
        <v>15</v>
      </c>
      <c r="N5" s="21" t="s">
        <v>16</v>
      </c>
      <c r="O5" s="6" t="s">
        <v>0</v>
      </c>
    </row>
    <row r="6" spans="1:207" ht="15.75">
      <c r="A6" s="4" t="s">
        <v>17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12"/>
    </row>
    <row r="7" spans="1:207" ht="21">
      <c r="A7" s="13" t="s">
        <v>18</v>
      </c>
      <c r="B7" s="28">
        <f>SUM(C7:N7)</f>
        <v>257823</v>
      </c>
      <c r="C7" s="29">
        <v>21842</v>
      </c>
      <c r="D7" s="29">
        <v>25195</v>
      </c>
      <c r="E7" s="29">
        <v>22580</v>
      </c>
      <c r="F7" s="29">
        <v>23928</v>
      </c>
      <c r="G7" s="29">
        <v>31665</v>
      </c>
      <c r="H7" s="29">
        <v>19229</v>
      </c>
      <c r="I7" s="29">
        <v>21823</v>
      </c>
      <c r="J7" s="29">
        <v>19355</v>
      </c>
      <c r="K7" s="29">
        <v>19121</v>
      </c>
      <c r="L7" s="29">
        <v>18811</v>
      </c>
      <c r="M7" s="29">
        <v>17451</v>
      </c>
      <c r="N7" s="29">
        <v>16823</v>
      </c>
      <c r="O7" s="7" t="s">
        <v>52</v>
      </c>
    </row>
    <row r="8" spans="1:207" ht="21">
      <c r="A8" s="13" t="s">
        <v>19</v>
      </c>
      <c r="B8" s="28">
        <f>SUM(C8:N8)</f>
        <v>14956</v>
      </c>
      <c r="C8" s="29">
        <v>1215</v>
      </c>
      <c r="D8" s="29">
        <v>1215</v>
      </c>
      <c r="E8" s="29">
        <v>880</v>
      </c>
      <c r="F8" s="29">
        <v>1205</v>
      </c>
      <c r="G8" s="29">
        <v>1645</v>
      </c>
      <c r="H8" s="29">
        <v>1145</v>
      </c>
      <c r="I8" s="29">
        <v>1696</v>
      </c>
      <c r="J8" s="29">
        <v>1150</v>
      </c>
      <c r="K8" s="29">
        <v>1320</v>
      </c>
      <c r="L8" s="29">
        <v>1295</v>
      </c>
      <c r="M8" s="29">
        <v>1040</v>
      </c>
      <c r="N8" s="29">
        <v>1150</v>
      </c>
      <c r="O8" s="7" t="s">
        <v>53</v>
      </c>
    </row>
    <row r="9" spans="1:207" ht="21">
      <c r="A9" s="13" t="s">
        <v>20</v>
      </c>
      <c r="B9" s="28">
        <f>SUM(C9:N9)</f>
        <v>168310</v>
      </c>
      <c r="C9" s="29">
        <f>1293+9823</f>
        <v>11116</v>
      </c>
      <c r="D9" s="29">
        <f>1038+8778</f>
        <v>9816</v>
      </c>
      <c r="E9" s="29">
        <f>1151+10450</f>
        <v>11601</v>
      </c>
      <c r="F9" s="29">
        <f>3420+10659</f>
        <v>14079</v>
      </c>
      <c r="G9" s="29">
        <f>10450+5326</f>
        <v>15776</v>
      </c>
      <c r="H9" s="29">
        <f>13794+1735</f>
        <v>15529</v>
      </c>
      <c r="I9" s="29">
        <f>10425+5866</f>
        <v>16291</v>
      </c>
      <c r="J9" s="29">
        <f>10241+3185</f>
        <v>13426</v>
      </c>
      <c r="K9" s="29">
        <f>14212+4715</f>
        <v>18927</v>
      </c>
      <c r="L9" s="29">
        <f>11495+1640</f>
        <v>13135</v>
      </c>
      <c r="M9" s="29">
        <f>4161+9196</f>
        <v>13357</v>
      </c>
      <c r="N9" s="29">
        <f>15257</f>
        <v>15257</v>
      </c>
      <c r="O9" s="7" t="s">
        <v>54</v>
      </c>
    </row>
    <row r="10" spans="1:207" ht="21">
      <c r="A10" s="13" t="s">
        <v>21</v>
      </c>
      <c r="B10" s="28">
        <f>SUM(C11:N11)</f>
        <v>1196</v>
      </c>
      <c r="C10" s="29">
        <v>1168</v>
      </c>
      <c r="D10" s="29">
        <v>392</v>
      </c>
      <c r="E10" s="29">
        <v>777</v>
      </c>
      <c r="F10" s="29">
        <v>811</v>
      </c>
      <c r="G10" s="29">
        <v>737</v>
      </c>
      <c r="H10" s="29">
        <v>764</v>
      </c>
      <c r="I10" s="29">
        <v>866</v>
      </c>
      <c r="J10" s="29">
        <v>573</v>
      </c>
      <c r="K10" s="29">
        <v>364</v>
      </c>
      <c r="L10" s="29">
        <v>698</v>
      </c>
      <c r="M10" s="29">
        <v>706</v>
      </c>
      <c r="N10" s="29">
        <v>489</v>
      </c>
      <c r="O10" s="7" t="s">
        <v>55</v>
      </c>
    </row>
    <row r="11" spans="1:207" ht="21">
      <c r="A11" s="13" t="s">
        <v>22</v>
      </c>
      <c r="B11" s="28">
        <f>SUM(C12:N12)</f>
        <v>4647</v>
      </c>
      <c r="C11" s="29">
        <v>97</v>
      </c>
      <c r="D11" s="29">
        <v>17</v>
      </c>
      <c r="E11" s="29">
        <v>59</v>
      </c>
      <c r="F11" s="29">
        <v>187</v>
      </c>
      <c r="G11" s="29">
        <v>67</v>
      </c>
      <c r="H11" s="29">
        <v>118</v>
      </c>
      <c r="I11" s="29">
        <v>112</v>
      </c>
      <c r="J11" s="29">
        <v>80</v>
      </c>
      <c r="K11" s="29">
        <v>112</v>
      </c>
      <c r="L11" s="29">
        <v>86</v>
      </c>
      <c r="M11" s="29">
        <v>128</v>
      </c>
      <c r="N11" s="29">
        <v>133</v>
      </c>
      <c r="O11" s="7" t="s">
        <v>56</v>
      </c>
    </row>
    <row r="12" spans="1:207" ht="21">
      <c r="A12" s="5" t="s">
        <v>23</v>
      </c>
      <c r="B12" s="28">
        <f t="shared" ref="B12:B40" si="0">SUM(C12:N12)</f>
        <v>4647</v>
      </c>
      <c r="C12" s="29">
        <v>340</v>
      </c>
      <c r="D12" s="29">
        <v>340</v>
      </c>
      <c r="E12" s="29">
        <v>510</v>
      </c>
      <c r="F12" s="29">
        <v>475</v>
      </c>
      <c r="G12" s="29">
        <v>339</v>
      </c>
      <c r="H12" s="29">
        <v>289</v>
      </c>
      <c r="I12" s="29">
        <v>503</v>
      </c>
      <c r="J12" s="29">
        <v>305</v>
      </c>
      <c r="K12" s="29">
        <v>475</v>
      </c>
      <c r="L12" s="29">
        <v>345</v>
      </c>
      <c r="M12" s="29">
        <v>272</v>
      </c>
      <c r="N12" s="29">
        <v>454</v>
      </c>
      <c r="O12" s="7" t="s">
        <v>57</v>
      </c>
    </row>
    <row r="13" spans="1:207" ht="21">
      <c r="A13" s="5" t="s">
        <v>24</v>
      </c>
      <c r="B13" s="28">
        <f t="shared" si="0"/>
        <v>2027</v>
      </c>
      <c r="C13" s="29">
        <v>51</v>
      </c>
      <c r="D13" s="29">
        <v>190</v>
      </c>
      <c r="E13" s="29">
        <v>161</v>
      </c>
      <c r="F13" s="29">
        <v>284</v>
      </c>
      <c r="G13" s="29">
        <v>145</v>
      </c>
      <c r="H13" s="29">
        <v>173</v>
      </c>
      <c r="I13" s="29">
        <v>257</v>
      </c>
      <c r="J13" s="29">
        <v>158</v>
      </c>
      <c r="K13" s="29">
        <v>174</v>
      </c>
      <c r="L13" s="29">
        <v>136</v>
      </c>
      <c r="M13" s="29">
        <v>212</v>
      </c>
      <c r="N13" s="29">
        <v>86</v>
      </c>
      <c r="O13" s="7" t="s">
        <v>58</v>
      </c>
    </row>
    <row r="14" spans="1:207" ht="21">
      <c r="A14" s="5" t="s">
        <v>25</v>
      </c>
      <c r="B14" s="28">
        <f t="shared" si="0"/>
        <v>5361</v>
      </c>
      <c r="C14" s="29">
        <v>295</v>
      </c>
      <c r="D14" s="29">
        <v>440</v>
      </c>
      <c r="E14" s="29">
        <v>448</v>
      </c>
      <c r="F14" s="29">
        <v>725</v>
      </c>
      <c r="G14" s="29">
        <v>540</v>
      </c>
      <c r="H14" s="29">
        <v>356</v>
      </c>
      <c r="I14" s="29">
        <v>409</v>
      </c>
      <c r="J14" s="29">
        <v>584</v>
      </c>
      <c r="K14" s="29">
        <v>307</v>
      </c>
      <c r="L14" s="29">
        <v>476</v>
      </c>
      <c r="M14" s="29">
        <v>361</v>
      </c>
      <c r="N14" s="29">
        <v>420</v>
      </c>
      <c r="O14" s="7" t="s">
        <v>59</v>
      </c>
    </row>
    <row r="15" spans="1:207" ht="21">
      <c r="A15" s="5" t="s">
        <v>26</v>
      </c>
      <c r="B15" s="28">
        <f t="shared" si="0"/>
        <v>2783</v>
      </c>
      <c r="C15" s="29">
        <v>336</v>
      </c>
      <c r="D15" s="29">
        <v>160</v>
      </c>
      <c r="E15" s="29">
        <v>349</v>
      </c>
      <c r="F15" s="29">
        <v>40</v>
      </c>
      <c r="G15" s="29">
        <v>477</v>
      </c>
      <c r="H15" s="29">
        <v>172</v>
      </c>
      <c r="I15" s="29">
        <v>173</v>
      </c>
      <c r="J15" s="29">
        <v>356</v>
      </c>
      <c r="K15" s="29">
        <v>168</v>
      </c>
      <c r="L15" s="29">
        <v>174</v>
      </c>
      <c r="M15" s="29">
        <v>279</v>
      </c>
      <c r="N15" s="29">
        <v>99</v>
      </c>
      <c r="O15" s="7" t="s">
        <v>60</v>
      </c>
    </row>
    <row r="16" spans="1:207" ht="21">
      <c r="A16" s="5" t="s">
        <v>27</v>
      </c>
      <c r="B16" s="28">
        <f t="shared" si="0"/>
        <v>5029</v>
      </c>
      <c r="C16" s="29">
        <v>420</v>
      </c>
      <c r="D16" s="29">
        <v>169</v>
      </c>
      <c r="E16" s="29">
        <v>416</v>
      </c>
      <c r="F16" s="29">
        <v>431</v>
      </c>
      <c r="G16" s="29">
        <v>279</v>
      </c>
      <c r="H16" s="29">
        <v>528</v>
      </c>
      <c r="I16" s="29">
        <v>277</v>
      </c>
      <c r="J16" s="29">
        <v>422</v>
      </c>
      <c r="K16" s="29">
        <v>578</v>
      </c>
      <c r="L16" s="29">
        <v>533</v>
      </c>
      <c r="M16" s="29">
        <v>421</v>
      </c>
      <c r="N16" s="29">
        <v>555</v>
      </c>
      <c r="O16" s="7" t="s">
        <v>61</v>
      </c>
    </row>
    <row r="17" spans="1:15" ht="21">
      <c r="A17" s="5" t="s">
        <v>28</v>
      </c>
      <c r="B17" s="28">
        <f t="shared" si="0"/>
        <v>2137</v>
      </c>
      <c r="C17" s="29">
        <v>137</v>
      </c>
      <c r="D17" s="29">
        <v>161</v>
      </c>
      <c r="E17" s="29">
        <v>184</v>
      </c>
      <c r="F17" s="29">
        <v>210</v>
      </c>
      <c r="G17" s="29">
        <v>138</v>
      </c>
      <c r="H17" s="29">
        <v>203</v>
      </c>
      <c r="I17" s="29">
        <v>165</v>
      </c>
      <c r="J17" s="29">
        <v>208</v>
      </c>
      <c r="K17" s="29">
        <v>103</v>
      </c>
      <c r="L17" s="29">
        <v>202</v>
      </c>
      <c r="M17" s="29">
        <v>179</v>
      </c>
      <c r="N17" s="29">
        <v>247</v>
      </c>
      <c r="O17" s="7" t="s">
        <v>62</v>
      </c>
    </row>
    <row r="18" spans="1:15" ht="21">
      <c r="A18" s="5" t="s">
        <v>29</v>
      </c>
      <c r="B18" s="28">
        <f t="shared" si="0"/>
        <v>22746</v>
      </c>
      <c r="C18" s="29">
        <v>1767</v>
      </c>
      <c r="D18" s="29">
        <v>1894</v>
      </c>
      <c r="E18" s="29">
        <v>2349</v>
      </c>
      <c r="F18" s="29">
        <v>2085</v>
      </c>
      <c r="G18" s="29">
        <v>1723</v>
      </c>
      <c r="H18" s="29">
        <v>2562</v>
      </c>
      <c r="I18" s="29">
        <v>1797</v>
      </c>
      <c r="J18" s="29">
        <v>1519</v>
      </c>
      <c r="K18" s="29">
        <v>2187</v>
      </c>
      <c r="L18" s="29">
        <v>1771</v>
      </c>
      <c r="M18" s="29">
        <v>1724</v>
      </c>
      <c r="N18" s="29">
        <v>1368</v>
      </c>
      <c r="O18" s="7" t="s">
        <v>63</v>
      </c>
    </row>
    <row r="19" spans="1:15" ht="21">
      <c r="A19" s="5" t="s">
        <v>30</v>
      </c>
      <c r="B19" s="28">
        <f t="shared" si="0"/>
        <v>4489.1499999999996</v>
      </c>
      <c r="C19" s="29">
        <v>372</v>
      </c>
      <c r="D19" s="29">
        <v>278</v>
      </c>
      <c r="E19" s="29">
        <v>488</v>
      </c>
      <c r="F19" s="29">
        <v>378</v>
      </c>
      <c r="G19" s="29">
        <v>335</v>
      </c>
      <c r="H19" s="29">
        <v>499</v>
      </c>
      <c r="I19" s="29">
        <v>473</v>
      </c>
      <c r="J19" s="29">
        <v>112</v>
      </c>
      <c r="K19" s="29">
        <v>395</v>
      </c>
      <c r="L19" s="29">
        <v>463.5</v>
      </c>
      <c r="M19" s="29">
        <v>321.39999999999998</v>
      </c>
      <c r="N19" s="29">
        <v>374.25</v>
      </c>
      <c r="O19" s="7" t="s">
        <v>64</v>
      </c>
    </row>
    <row r="20" spans="1:15" ht="21">
      <c r="A20" s="5" t="s">
        <v>31</v>
      </c>
      <c r="B20" s="28">
        <f t="shared" si="0"/>
        <v>3816.1000000000004</v>
      </c>
      <c r="C20" s="29">
        <v>410.5</v>
      </c>
      <c r="D20" s="29">
        <v>51</v>
      </c>
      <c r="E20" s="29">
        <v>380</v>
      </c>
      <c r="F20" s="29">
        <v>305</v>
      </c>
      <c r="G20" s="29">
        <v>416</v>
      </c>
      <c r="H20" s="29">
        <v>298</v>
      </c>
      <c r="I20" s="29">
        <v>295.3</v>
      </c>
      <c r="J20" s="29">
        <v>250.3</v>
      </c>
      <c r="K20" s="29">
        <v>538</v>
      </c>
      <c r="L20" s="29">
        <v>288</v>
      </c>
      <c r="M20" s="29">
        <v>295</v>
      </c>
      <c r="N20" s="29">
        <v>289</v>
      </c>
      <c r="O20" s="7" t="s">
        <v>65</v>
      </c>
    </row>
    <row r="21" spans="1:15" ht="21">
      <c r="A21" s="5" t="s">
        <v>32</v>
      </c>
      <c r="B21" s="28">
        <f t="shared" si="0"/>
        <v>1568.8299999999997</v>
      </c>
      <c r="C21" s="29">
        <v>116.9</v>
      </c>
      <c r="D21" s="29">
        <v>171.72</v>
      </c>
      <c r="E21" s="29">
        <v>96.5</v>
      </c>
      <c r="F21" s="29">
        <v>121</v>
      </c>
      <c r="G21" s="29">
        <v>80</v>
      </c>
      <c r="H21" s="29">
        <v>161</v>
      </c>
      <c r="I21" s="29">
        <v>168</v>
      </c>
      <c r="J21" s="29">
        <v>155</v>
      </c>
      <c r="K21" s="29">
        <v>163</v>
      </c>
      <c r="L21" s="29">
        <v>105.6</v>
      </c>
      <c r="M21" s="29">
        <v>142</v>
      </c>
      <c r="N21" s="29">
        <v>88.11</v>
      </c>
      <c r="O21" s="7" t="s">
        <v>66</v>
      </c>
    </row>
    <row r="22" spans="1:15" ht="21">
      <c r="A22" s="5" t="s">
        <v>33</v>
      </c>
      <c r="B22" s="28">
        <f t="shared" si="0"/>
        <v>1681</v>
      </c>
      <c r="C22" s="29">
        <v>79</v>
      </c>
      <c r="D22" s="29">
        <v>141</v>
      </c>
      <c r="E22" s="29">
        <v>132</v>
      </c>
      <c r="F22" s="29">
        <v>145</v>
      </c>
      <c r="G22" s="29">
        <v>148</v>
      </c>
      <c r="H22" s="29">
        <v>155</v>
      </c>
      <c r="I22" s="29">
        <v>162</v>
      </c>
      <c r="J22" s="29">
        <v>150</v>
      </c>
      <c r="K22" s="29">
        <v>136</v>
      </c>
      <c r="L22" s="29">
        <v>172</v>
      </c>
      <c r="M22" s="29">
        <v>111</v>
      </c>
      <c r="N22" s="29">
        <v>150</v>
      </c>
      <c r="O22" s="7" t="s">
        <v>67</v>
      </c>
    </row>
    <row r="23" spans="1:15" ht="21">
      <c r="A23" s="5" t="s">
        <v>34</v>
      </c>
      <c r="B23" s="28">
        <f t="shared" si="0"/>
        <v>1438</v>
      </c>
      <c r="C23" s="29">
        <v>149</v>
      </c>
      <c r="D23" s="29">
        <v>114</v>
      </c>
      <c r="E23" s="29">
        <v>122</v>
      </c>
      <c r="F23" s="29">
        <v>103</v>
      </c>
      <c r="G23" s="29">
        <v>161</v>
      </c>
      <c r="H23" s="29">
        <v>84</v>
      </c>
      <c r="I23" s="29">
        <v>142</v>
      </c>
      <c r="J23" s="29">
        <v>123</v>
      </c>
      <c r="K23" s="29">
        <v>122</v>
      </c>
      <c r="L23" s="29">
        <v>94</v>
      </c>
      <c r="M23" s="29">
        <v>139</v>
      </c>
      <c r="N23" s="29">
        <v>85</v>
      </c>
      <c r="O23" s="7" t="s">
        <v>68</v>
      </c>
    </row>
    <row r="24" spans="1:15" ht="21">
      <c r="A24" s="5" t="s">
        <v>35</v>
      </c>
      <c r="B24" s="28">
        <f t="shared" si="0"/>
        <v>1353.5</v>
      </c>
      <c r="C24" s="29">
        <v>113</v>
      </c>
      <c r="D24" s="29">
        <v>110</v>
      </c>
      <c r="E24" s="29">
        <v>85</v>
      </c>
      <c r="F24" s="29">
        <v>111</v>
      </c>
      <c r="G24" s="29">
        <v>111</v>
      </c>
      <c r="H24" s="29">
        <v>83</v>
      </c>
      <c r="I24" s="29">
        <v>119</v>
      </c>
      <c r="J24" s="29">
        <v>149</v>
      </c>
      <c r="K24" s="29">
        <v>137</v>
      </c>
      <c r="L24" s="29">
        <v>111</v>
      </c>
      <c r="M24" s="29">
        <v>75</v>
      </c>
      <c r="N24" s="29">
        <v>149.5</v>
      </c>
      <c r="O24" s="7" t="s">
        <v>69</v>
      </c>
    </row>
    <row r="25" spans="1:15" ht="21">
      <c r="A25" s="5" t="s">
        <v>36</v>
      </c>
      <c r="B25" s="28">
        <f t="shared" si="0"/>
        <v>1737</v>
      </c>
      <c r="C25" s="29">
        <v>81</v>
      </c>
      <c r="D25" s="29">
        <v>147</v>
      </c>
      <c r="E25" s="29">
        <v>180</v>
      </c>
      <c r="F25" s="29">
        <v>164</v>
      </c>
      <c r="G25" s="29">
        <v>156</v>
      </c>
      <c r="H25" s="29">
        <v>163</v>
      </c>
      <c r="I25" s="29">
        <v>128</v>
      </c>
      <c r="J25" s="29">
        <v>165</v>
      </c>
      <c r="K25" s="29">
        <v>116</v>
      </c>
      <c r="L25" s="29">
        <v>160</v>
      </c>
      <c r="M25" s="29">
        <v>124</v>
      </c>
      <c r="N25" s="29">
        <v>153</v>
      </c>
      <c r="O25" s="7" t="s">
        <v>70</v>
      </c>
    </row>
    <row r="26" spans="1:15" ht="21">
      <c r="A26" s="5" t="s">
        <v>37</v>
      </c>
      <c r="B26" s="28">
        <f t="shared" si="0"/>
        <v>4349</v>
      </c>
      <c r="C26" s="29">
        <v>337</v>
      </c>
      <c r="D26" s="29">
        <v>512</v>
      </c>
      <c r="E26" s="29">
        <v>251</v>
      </c>
      <c r="F26" s="29">
        <v>473</v>
      </c>
      <c r="G26" s="29">
        <v>393</v>
      </c>
      <c r="H26" s="29">
        <v>249</v>
      </c>
      <c r="I26" s="29">
        <v>431</v>
      </c>
      <c r="J26" s="29">
        <v>381</v>
      </c>
      <c r="K26" s="29">
        <v>336</v>
      </c>
      <c r="L26" s="29">
        <v>380</v>
      </c>
      <c r="M26" s="29">
        <v>271</v>
      </c>
      <c r="N26" s="29">
        <v>335</v>
      </c>
      <c r="O26" s="7" t="s">
        <v>71</v>
      </c>
    </row>
    <row r="27" spans="1:15" ht="21">
      <c r="A27" s="5" t="s">
        <v>38</v>
      </c>
      <c r="B27" s="28">
        <f t="shared" si="0"/>
        <v>8005</v>
      </c>
      <c r="C27" s="29">
        <v>565</v>
      </c>
      <c r="D27" s="29">
        <v>580</v>
      </c>
      <c r="E27" s="29">
        <v>700</v>
      </c>
      <c r="F27" s="29">
        <v>810</v>
      </c>
      <c r="G27" s="29">
        <v>500</v>
      </c>
      <c r="H27" s="29">
        <v>740</v>
      </c>
      <c r="I27" s="29">
        <v>670</v>
      </c>
      <c r="J27" s="29">
        <v>520</v>
      </c>
      <c r="K27" s="29">
        <v>967</v>
      </c>
      <c r="L27" s="29">
        <v>690</v>
      </c>
      <c r="M27" s="29">
        <v>453</v>
      </c>
      <c r="N27" s="29">
        <v>810</v>
      </c>
      <c r="O27" s="7" t="s">
        <v>72</v>
      </c>
    </row>
    <row r="28" spans="1:15" ht="21">
      <c r="A28" s="5" t="s">
        <v>39</v>
      </c>
      <c r="B28" s="28">
        <f t="shared" si="0"/>
        <v>1714</v>
      </c>
      <c r="C28" s="29">
        <v>130</v>
      </c>
      <c r="D28" s="29">
        <v>130</v>
      </c>
      <c r="E28" s="29">
        <v>80</v>
      </c>
      <c r="F28" s="29">
        <v>102</v>
      </c>
      <c r="G28" s="29">
        <v>145</v>
      </c>
      <c r="H28" s="29">
        <v>185</v>
      </c>
      <c r="I28" s="29">
        <v>165</v>
      </c>
      <c r="J28" s="29">
        <v>175</v>
      </c>
      <c r="K28" s="29">
        <v>145</v>
      </c>
      <c r="L28" s="29">
        <v>191</v>
      </c>
      <c r="M28" s="29">
        <v>96</v>
      </c>
      <c r="N28" s="29">
        <v>170</v>
      </c>
      <c r="O28" s="7" t="s">
        <v>73</v>
      </c>
    </row>
    <row r="29" spans="1:15" ht="21">
      <c r="A29" s="5" t="s">
        <v>40</v>
      </c>
      <c r="B29" s="28">
        <f t="shared" si="0"/>
        <v>1159</v>
      </c>
      <c r="C29" s="29">
        <v>92</v>
      </c>
      <c r="D29" s="29">
        <v>67</v>
      </c>
      <c r="E29" s="29">
        <v>99</v>
      </c>
      <c r="F29" s="29">
        <v>97</v>
      </c>
      <c r="G29" s="29">
        <v>91</v>
      </c>
      <c r="H29" s="29">
        <v>69</v>
      </c>
      <c r="I29" s="29">
        <v>87</v>
      </c>
      <c r="J29" s="29">
        <v>109</v>
      </c>
      <c r="K29" s="29">
        <v>86</v>
      </c>
      <c r="L29" s="29">
        <v>120</v>
      </c>
      <c r="M29" s="29">
        <v>122</v>
      </c>
      <c r="N29" s="29">
        <v>120</v>
      </c>
      <c r="O29" s="7" t="s">
        <v>74</v>
      </c>
    </row>
    <row r="30" spans="1:15" ht="21">
      <c r="A30" s="5" t="s">
        <v>41</v>
      </c>
      <c r="B30" s="28">
        <f t="shared" si="0"/>
        <v>4749</v>
      </c>
      <c r="C30" s="29">
        <v>366</v>
      </c>
      <c r="D30" s="29">
        <v>293</v>
      </c>
      <c r="E30" s="29">
        <v>695</v>
      </c>
      <c r="F30" s="29">
        <v>532</v>
      </c>
      <c r="G30" s="29">
        <v>417</v>
      </c>
      <c r="H30" s="29">
        <v>416</v>
      </c>
      <c r="I30" s="29">
        <v>371</v>
      </c>
      <c r="J30" s="29">
        <v>198</v>
      </c>
      <c r="K30" s="29">
        <v>186</v>
      </c>
      <c r="L30" s="29">
        <v>343</v>
      </c>
      <c r="M30" s="29">
        <v>316</v>
      </c>
      <c r="N30" s="29">
        <v>616</v>
      </c>
      <c r="O30" s="7" t="s">
        <v>75</v>
      </c>
    </row>
    <row r="31" spans="1:15" ht="21">
      <c r="A31" s="5" t="s">
        <v>42</v>
      </c>
      <c r="B31" s="28">
        <f t="shared" si="0"/>
        <v>1996</v>
      </c>
      <c r="C31" s="29">
        <v>116</v>
      </c>
      <c r="D31" s="29">
        <v>134</v>
      </c>
      <c r="E31" s="29">
        <v>172</v>
      </c>
      <c r="F31" s="29">
        <v>226</v>
      </c>
      <c r="G31" s="29">
        <v>170</v>
      </c>
      <c r="H31" s="29">
        <v>167</v>
      </c>
      <c r="I31" s="29">
        <v>137</v>
      </c>
      <c r="J31" s="29">
        <v>200</v>
      </c>
      <c r="K31" s="29">
        <v>157</v>
      </c>
      <c r="L31" s="29">
        <v>125</v>
      </c>
      <c r="M31" s="29">
        <v>205</v>
      </c>
      <c r="N31" s="29">
        <v>187</v>
      </c>
      <c r="O31" s="7" t="s">
        <v>76</v>
      </c>
    </row>
    <row r="32" spans="1:15" ht="21">
      <c r="A32" s="5" t="s">
        <v>77</v>
      </c>
      <c r="B32" s="28">
        <f t="shared" si="0"/>
        <v>8929</v>
      </c>
      <c r="C32" s="29">
        <v>451</v>
      </c>
      <c r="D32" s="29">
        <v>766</v>
      </c>
      <c r="E32" s="29">
        <v>2357</v>
      </c>
      <c r="F32" s="29">
        <v>787</v>
      </c>
      <c r="G32" s="29">
        <v>703</v>
      </c>
      <c r="H32" s="29">
        <v>603</v>
      </c>
      <c r="I32" s="29">
        <v>750</v>
      </c>
      <c r="J32" s="29">
        <v>491</v>
      </c>
      <c r="K32" s="29">
        <v>611</v>
      </c>
      <c r="L32" s="29">
        <v>557</v>
      </c>
      <c r="M32" s="29">
        <v>545</v>
      </c>
      <c r="N32" s="29">
        <v>308</v>
      </c>
      <c r="O32" s="7" t="s">
        <v>78</v>
      </c>
    </row>
    <row r="33" spans="1:15" ht="21">
      <c r="A33" s="5" t="s">
        <v>43</v>
      </c>
      <c r="B33" s="28">
        <f t="shared" si="0"/>
        <v>1803.55</v>
      </c>
      <c r="C33" s="29">
        <v>179.05</v>
      </c>
      <c r="D33" s="29">
        <v>160</v>
      </c>
      <c r="E33" s="29">
        <v>156.5</v>
      </c>
      <c r="F33" s="29">
        <v>171</v>
      </c>
      <c r="G33" s="29">
        <v>72</v>
      </c>
      <c r="H33" s="29">
        <v>229</v>
      </c>
      <c r="I33" s="29">
        <v>152</v>
      </c>
      <c r="J33" s="29">
        <v>148</v>
      </c>
      <c r="K33" s="29">
        <v>81</v>
      </c>
      <c r="L33" s="29">
        <v>151</v>
      </c>
      <c r="M33" s="29">
        <v>152.5</v>
      </c>
      <c r="N33" s="29">
        <v>151.5</v>
      </c>
      <c r="O33" s="7" t="s">
        <v>79</v>
      </c>
    </row>
    <row r="34" spans="1:15" ht="21">
      <c r="A34" s="5" t="s">
        <v>44</v>
      </c>
      <c r="B34" s="28">
        <f t="shared" si="0"/>
        <v>590</v>
      </c>
      <c r="C34" s="29">
        <v>0</v>
      </c>
      <c r="D34" s="29">
        <v>42</v>
      </c>
      <c r="E34" s="29">
        <v>71</v>
      </c>
      <c r="F34" s="29">
        <v>51</v>
      </c>
      <c r="G34" s="29">
        <v>65</v>
      </c>
      <c r="H34" s="29">
        <v>39</v>
      </c>
      <c r="I34" s="29">
        <v>44</v>
      </c>
      <c r="J34" s="29">
        <v>44</v>
      </c>
      <c r="K34" s="29">
        <v>82</v>
      </c>
      <c r="L34" s="29">
        <v>42</v>
      </c>
      <c r="M34" s="29">
        <v>64</v>
      </c>
      <c r="N34" s="29">
        <v>46</v>
      </c>
      <c r="O34" s="7" t="s">
        <v>80</v>
      </c>
    </row>
    <row r="35" spans="1:15" ht="21">
      <c r="A35" s="5" t="s">
        <v>45</v>
      </c>
      <c r="B35" s="28">
        <f t="shared" si="0"/>
        <v>965.5</v>
      </c>
      <c r="C35" s="29">
        <v>54</v>
      </c>
      <c r="D35" s="29">
        <v>104.5</v>
      </c>
      <c r="E35" s="29">
        <v>79</v>
      </c>
      <c r="F35" s="29">
        <v>56</v>
      </c>
      <c r="G35" s="29">
        <v>113</v>
      </c>
      <c r="H35" s="29">
        <v>109</v>
      </c>
      <c r="I35" s="29">
        <v>84</v>
      </c>
      <c r="J35" s="29">
        <v>86</v>
      </c>
      <c r="K35" s="29">
        <v>67</v>
      </c>
      <c r="L35" s="29">
        <v>85</v>
      </c>
      <c r="M35" s="29">
        <v>63</v>
      </c>
      <c r="N35" s="29">
        <v>65</v>
      </c>
      <c r="O35" s="7" t="s">
        <v>81</v>
      </c>
    </row>
    <row r="36" spans="1:15" ht="21">
      <c r="A36" s="5" t="s">
        <v>46</v>
      </c>
      <c r="B36" s="28">
        <f t="shared" si="0"/>
        <v>2928</v>
      </c>
      <c r="C36" s="29">
        <v>217</v>
      </c>
      <c r="D36" s="29">
        <v>270</v>
      </c>
      <c r="E36" s="29">
        <v>236</v>
      </c>
      <c r="F36" s="29">
        <v>279</v>
      </c>
      <c r="G36" s="29">
        <v>246</v>
      </c>
      <c r="H36" s="29">
        <v>230</v>
      </c>
      <c r="I36" s="29">
        <v>277</v>
      </c>
      <c r="J36" s="29">
        <v>251</v>
      </c>
      <c r="K36" s="29">
        <v>205</v>
      </c>
      <c r="L36" s="29">
        <v>301</v>
      </c>
      <c r="M36" s="29">
        <v>230</v>
      </c>
      <c r="N36" s="29">
        <v>186</v>
      </c>
      <c r="O36" s="7" t="s">
        <v>82</v>
      </c>
    </row>
    <row r="37" spans="1:15" ht="21">
      <c r="A37" s="5" t="s">
        <v>47</v>
      </c>
      <c r="B37" s="28">
        <f t="shared" si="0"/>
        <v>1417.7</v>
      </c>
      <c r="C37" s="29">
        <v>143</v>
      </c>
      <c r="D37" s="29">
        <v>127.5</v>
      </c>
      <c r="E37" s="29">
        <v>131</v>
      </c>
      <c r="F37" s="29">
        <v>122</v>
      </c>
      <c r="G37" s="29">
        <v>87.2</v>
      </c>
      <c r="H37" s="29">
        <v>157</v>
      </c>
      <c r="I37" s="29">
        <v>128.5</v>
      </c>
      <c r="J37" s="29">
        <v>80</v>
      </c>
      <c r="K37" s="29">
        <v>80</v>
      </c>
      <c r="L37" s="29">
        <v>123.5</v>
      </c>
      <c r="M37" s="29">
        <v>118.5</v>
      </c>
      <c r="N37" s="29">
        <v>119.5</v>
      </c>
      <c r="O37" s="7" t="s">
        <v>83</v>
      </c>
    </row>
    <row r="38" spans="1:15" ht="21">
      <c r="A38" s="5" t="s">
        <v>48</v>
      </c>
      <c r="B38" s="28">
        <f t="shared" si="0"/>
        <v>2008.5</v>
      </c>
      <c r="C38" s="29">
        <v>217</v>
      </c>
      <c r="D38" s="29">
        <v>121</v>
      </c>
      <c r="E38" s="29">
        <v>108</v>
      </c>
      <c r="F38" s="29">
        <v>232.5</v>
      </c>
      <c r="G38" s="29">
        <v>120</v>
      </c>
      <c r="H38" s="29">
        <v>218</v>
      </c>
      <c r="I38" s="29">
        <v>199</v>
      </c>
      <c r="J38" s="29">
        <v>107</v>
      </c>
      <c r="K38" s="29">
        <v>131</v>
      </c>
      <c r="L38" s="29">
        <v>223.5</v>
      </c>
      <c r="M38" s="29">
        <v>147.5</v>
      </c>
      <c r="N38" s="29">
        <v>184</v>
      </c>
      <c r="O38" s="7" t="s">
        <v>84</v>
      </c>
    </row>
    <row r="39" spans="1:15" ht="21">
      <c r="A39" s="5" t="s">
        <v>49</v>
      </c>
      <c r="B39" s="28">
        <f t="shared" si="0"/>
        <v>1679</v>
      </c>
      <c r="C39" s="29">
        <v>137</v>
      </c>
      <c r="D39" s="29">
        <v>175</v>
      </c>
      <c r="E39" s="29">
        <v>142</v>
      </c>
      <c r="F39" s="29">
        <v>113</v>
      </c>
      <c r="G39" s="29">
        <v>139</v>
      </c>
      <c r="H39" s="29">
        <v>124</v>
      </c>
      <c r="I39" s="29">
        <v>111</v>
      </c>
      <c r="J39" s="29">
        <v>139</v>
      </c>
      <c r="K39" s="29">
        <v>146</v>
      </c>
      <c r="L39" s="29">
        <v>142</v>
      </c>
      <c r="M39" s="29">
        <v>112</v>
      </c>
      <c r="N39" s="29">
        <v>199</v>
      </c>
      <c r="O39" s="7" t="s">
        <v>85</v>
      </c>
    </row>
    <row r="40" spans="1:15" ht="21">
      <c r="A40" s="5" t="s">
        <v>50</v>
      </c>
      <c r="B40" s="28">
        <f t="shared" si="0"/>
        <v>1960</v>
      </c>
      <c r="C40" s="29">
        <v>156</v>
      </c>
      <c r="D40" s="29">
        <v>158</v>
      </c>
      <c r="E40" s="29">
        <v>202</v>
      </c>
      <c r="F40" s="29">
        <v>141</v>
      </c>
      <c r="G40" s="29">
        <v>160</v>
      </c>
      <c r="H40" s="29">
        <v>205</v>
      </c>
      <c r="I40" s="29">
        <v>124</v>
      </c>
      <c r="J40" s="29">
        <v>181</v>
      </c>
      <c r="K40" s="29">
        <v>165</v>
      </c>
      <c r="L40" s="29">
        <v>126</v>
      </c>
      <c r="M40" s="29">
        <v>174</v>
      </c>
      <c r="N40" s="29">
        <v>168</v>
      </c>
      <c r="O40" s="7" t="s">
        <v>86</v>
      </c>
    </row>
    <row r="41" spans="1:15" ht="21">
      <c r="A41" s="14" t="s">
        <v>51</v>
      </c>
      <c r="B41" s="30">
        <f>SUM(C40:N40)</f>
        <v>1960</v>
      </c>
      <c r="C41" s="31">
        <v>35</v>
      </c>
      <c r="D41" s="31">
        <v>36</v>
      </c>
      <c r="E41" s="31">
        <v>22</v>
      </c>
      <c r="F41" s="31">
        <v>55</v>
      </c>
      <c r="G41" s="31">
        <v>33</v>
      </c>
      <c r="H41" s="31">
        <v>22</v>
      </c>
      <c r="I41" s="31">
        <v>22</v>
      </c>
      <c r="J41" s="31">
        <v>10</v>
      </c>
      <c r="K41" s="31">
        <v>20</v>
      </c>
      <c r="L41" s="31">
        <v>20</v>
      </c>
      <c r="M41" s="31">
        <v>23</v>
      </c>
      <c r="N41" s="31">
        <v>28</v>
      </c>
      <c r="O41" s="23" t="s">
        <v>87</v>
      </c>
    </row>
    <row r="42" spans="1:15">
      <c r="A42" s="24" t="s">
        <v>2</v>
      </c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11" t="s">
        <v>3</v>
      </c>
    </row>
  </sheetData>
  <mergeCells count="3">
    <mergeCell ref="A2:O2"/>
    <mergeCell ref="A3:O3"/>
    <mergeCell ref="A4:O4"/>
  </mergeCells>
  <pageMargins left="0.7" right="0.7" top="0.75" bottom="0.75" header="0.3" footer="0.3"/>
  <pageSetup scale="59" orientation="portrait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12.4</vt:lpstr>
      <vt:lpstr>'12.4'!Print_Area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2025-07-22T03:16:55Z</cp:lastPrinted>
  <dcterms:created xsi:type="dcterms:W3CDTF">2019-05-21T05:57:00Z</dcterms:created>
  <dcterms:modified xsi:type="dcterms:W3CDTF">2025-07-22T03:17:02Z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1FFA511C9209493481C69AEC409D6FFC_12</vt:lpwstr>
  </property>
  <property fmtid="{D5CDD505-2E9C-101B-9397-08002B2CF9AE}" pid="3" name="KSOProductBuildVer">
    <vt:lpwstr>1033-12.2.0.17562</vt:lpwstr>
  </property>
</Properties>
</file>