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1C12DD39-F163-492A-B8DF-EB271D4586F5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3" sheetId="38" r:id="rId1"/>
  </sheets>
  <definedNames>
    <definedName name="Male">#REF!</definedName>
    <definedName name="_xlnm.Print_Area" localSheetId="0">'12.3'!$A$1:$P$44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8" l="1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N9" i="38"/>
  <c r="M9" i="38"/>
  <c r="L9" i="38"/>
  <c r="K9" i="38"/>
  <c r="J9" i="38"/>
  <c r="I9" i="38"/>
  <c r="H9" i="38"/>
  <c r="G9" i="38"/>
  <c r="F9" i="38"/>
  <c r="E9" i="38"/>
  <c r="D9" i="38"/>
  <c r="C9" i="38"/>
  <c r="B8" i="38"/>
  <c r="B7" i="38"/>
  <c r="B9" i="38" l="1"/>
</calcChain>
</file>

<file path=xl/sharedStrings.xml><?xml version="1.0" encoding="utf-8"?>
<sst xmlns="http://schemas.openxmlformats.org/spreadsheetml/2006/main" count="91" uniqueCount="91">
  <si>
    <t>cnwt</t>
  </si>
  <si>
    <t>Total</t>
  </si>
  <si>
    <t>Source: State Electric Company Limited</t>
  </si>
  <si>
    <t>cDeTimil Inepcmok ckircTckeliacTETcs :ctWrwf ivcaedutWmUluAwm</t>
  </si>
  <si>
    <t>Locality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</si>
  <si>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</si>
  <si>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</si>
  <si>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</si>
  <si>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</si>
  <si>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</si>
  <si>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</si>
  <si>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</si>
  <si>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</si>
  <si>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</si>
  <si>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</si>
  <si>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</si>
  <si>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</si>
  <si>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Greater Male' Region</t>
  </si>
  <si>
    <t>K.Male'</t>
  </si>
  <si>
    <t>K.Vilimale'</t>
  </si>
  <si>
    <t>K.Hulhumale</t>
  </si>
  <si>
    <t>K.Thilafushi</t>
  </si>
  <si>
    <t>K.Gulhifalhu</t>
  </si>
  <si>
    <t>K.Kaashidhoo</t>
  </si>
  <si>
    <t>K.Gaafaru</t>
  </si>
  <si>
    <t>K.Dhiffushi</t>
  </si>
  <si>
    <t>K.Thulusdhoo</t>
  </si>
  <si>
    <t>K.Himmafushi</t>
  </si>
  <si>
    <t>K.Gulhi</t>
  </si>
  <si>
    <t>K.Maafushi</t>
  </si>
  <si>
    <t>K.Guraidhoo</t>
  </si>
  <si>
    <t>AA.Ukulhas</t>
  </si>
  <si>
    <t>AA.Mathiveri</t>
  </si>
  <si>
    <t>AA.Bodufolhudhoo</t>
  </si>
  <si>
    <t>AA.Feridhoo</t>
  </si>
  <si>
    <t>AA.Maalhos</t>
  </si>
  <si>
    <t>AA.Himandhoo</t>
  </si>
  <si>
    <t>AA.Rasdhoo</t>
  </si>
  <si>
    <t>AA.Thoddoo</t>
  </si>
  <si>
    <t>ADh.Omadhoo</t>
  </si>
  <si>
    <t>ADh.Kunburudhoo</t>
  </si>
  <si>
    <t>ADh.Dhigurah</t>
  </si>
  <si>
    <t>ADh.Fenfushi</t>
  </si>
  <si>
    <t>ADh.Hangnameedhoo</t>
  </si>
  <si>
    <t>ADh.Dhihdhoo</t>
  </si>
  <si>
    <t>ADh.Mandhoo</t>
  </si>
  <si>
    <t>ADh.Dhangethi</t>
  </si>
  <si>
    <t>V.Felidhoo</t>
  </si>
  <si>
    <t>V.Fulidhoo</t>
  </si>
  <si>
    <t>V.Thinadhoo</t>
  </si>
  <si>
    <t>V.Keyodhoo</t>
  </si>
  <si>
    <t>V.Rakeedhoo</t>
  </si>
  <si>
    <t>ތާވަލު 12.3: މާލެއާއި އަތޮޅުތަކުގައި ސަރުކާރުގެ ފަރާތުން ސަރުކާރުގެ ފަރާތުން އެކިމަސްމަހު ކަރަންޓް އުފެއްދުމަށްޓަކާ ތެޔޮބޭނުންކުރެވިފައިވާ މިންވަރު، 2024</t>
  </si>
  <si>
    <t>Table  12.3 :   MONTHLY CONSUMPTION OF FUEL FOR ELECTRICITY GENERATION IN SELECTED LOCALITIES BY PUBLIC SECTOR, 2024</t>
  </si>
  <si>
    <r>
      <rPr>
        <b/>
        <sz val="10.5"/>
        <rFont val="Calibri"/>
        <family val="2"/>
        <scheme val="minor"/>
      </rPr>
      <t>(In '000 litres)</t>
    </r>
    <r>
      <rPr>
        <b/>
        <sz val="10.5"/>
        <rFont val="A_Faseyha"/>
      </rPr>
      <t xml:space="preserve"> </t>
    </r>
  </si>
  <si>
    <t>ކ. މާލެ</t>
  </si>
  <si>
    <t>ކ. ވިލިނގިލި</t>
  </si>
  <si>
    <t>ކ. ހުޅުމާލެ</t>
  </si>
  <si>
    <t>ކ. ތިލަފުށި</t>
  </si>
  <si>
    <t>ކ. ގުޅިފަޅު</t>
  </si>
  <si>
    <t>ކ. ކާށިދޫ</t>
  </si>
  <si>
    <t>ކ. ގާފަރު</t>
  </si>
  <si>
    <t>ކ. ދިއްފުށި</t>
  </si>
  <si>
    <t>ކ. ތުލުސްދޫ</t>
  </si>
  <si>
    <t>ކ. ހިންމަފުށި</t>
  </si>
  <si>
    <t>ކ. ގުޅި</t>
  </si>
  <si>
    <t>ކ. މާފުށި</t>
  </si>
  <si>
    <t>ކ. ގުރައިދޫ</t>
  </si>
  <si>
    <t>އއ.އުކުޅަސް</t>
  </si>
  <si>
    <t>އއ.މަތިވެރި</t>
  </si>
  <si>
    <t>އއ.ބޮޑުފުޅަދޫ</t>
  </si>
  <si>
    <t>އއ.ފެރިދޫ</t>
  </si>
  <si>
    <t>އއ.މާޅޮސް</t>
  </si>
  <si>
    <t>އއ.ހިމަންދޫ</t>
  </si>
  <si>
    <t>އއ.ރަސްދޫ</t>
  </si>
  <si>
    <t>އއ.ތޮއްޑޫ</t>
  </si>
  <si>
    <t>އދ.އޮމަދޫ</t>
  </si>
  <si>
    <t>އދ.ކުނބުރުދޫ</t>
  </si>
  <si>
    <t>އދ.ދިގުރަށް</t>
  </si>
  <si>
    <t>އދ.ފެންފުށި</t>
  </si>
  <si>
    <t>Adh.Mahibadhoo</t>
  </si>
  <si>
    <t>އދ.މަހިބަދޫ</t>
  </si>
  <si>
    <t>އދ.ހަންޏާމީދޫ</t>
  </si>
  <si>
    <t>އދ.ދިއްދޫ</t>
  </si>
  <si>
    <t>އދ.މަންދޫ</t>
  </si>
  <si>
    <t>އދ.ދަނގެތި</t>
  </si>
  <si>
    <t>ވ.ފެލިދޫ</t>
  </si>
  <si>
    <t>ވ.ފުލިދޫ</t>
  </si>
  <si>
    <t>ވ.ތިނަދޫ</t>
  </si>
  <si>
    <t>ވ.ކެޔޮދޫ</t>
  </si>
  <si>
    <t>ވ.ރަކީދޫ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</si>
</sst>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_Faseyha"/>
    </font>
    <font>
      <sz val="9"/>
      <color theme="1"/>
      <name val="A_Faseyha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  <charset val="1"/>
    </font>
    <font>
      <b/>
      <sz val="10.5"/>
      <name val="A_Faseyha"/>
    </font>
    <font>
      <b/>
      <sz val="10.5"/>
      <name val="Calibri"/>
      <family val="2"/>
      <scheme val="minor"/>
    </font>
    <font>
      <b/>
      <sz val="12"/>
      <color theme="1"/>
      <name val="Faruma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Faruma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0" fontId="16" fillId="2" borderId="7" xfId="5" applyFont="1" applyFill="1" applyBorder="1" applyAlignment="1">
      <alignment vertical="center"/>
    </xf>
    <xf numFmtId="0" fontId="16" fillId="2" borderId="0" xfId="5" applyFont="1" applyFill="1" applyAlignment="1">
      <alignment vertical="center"/>
    </xf>
    <xf numFmtId="0" fontId="16" fillId="2" borderId="5" xfId="5" applyFont="1" applyFill="1" applyBorder="1" applyAlignment="1">
      <alignment vertical="center"/>
    </xf>
    <xf numFmtId="0" fontId="18" fillId="2" borderId="8" xfId="0" applyFont="1" applyFill="1" applyBorder="1" applyAlignment="1">
      <alignment horizontal="right" vertical="center"/>
    </xf>
    <xf numFmtId="0" fontId="16" fillId="2" borderId="3" xfId="5" applyFont="1" applyFill="1" applyBorder="1" applyAlignment="1">
      <alignment vertical="center"/>
    </xf>
    <xf numFmtId="0" fontId="16" fillId="2" borderId="9" xfId="5" applyFont="1" applyFill="1" applyBorder="1" applyAlignment="1">
      <alignment vertical="center"/>
    </xf>
    <xf numFmtId="0" fontId="13" fillId="2" borderId="0" xfId="0" applyFont="1" applyFill="1" applyAlignment="1">
      <alignment horizontal="center"/>
    </xf>
    <xf numFmtId="0" fontId="15" fillId="2" borderId="7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6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center" vertical="center"/>
    </xf>
    <xf numFmtId="0" fontId="10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horizontal="center" vertical="top"/>
    </xf>
    <xf numFmtId="0" fontId="10" fillId="2" borderId="1" xfId="5" applyFont="1" applyFill="1" applyBorder="1" applyAlignment="1">
      <alignment horizontal="center" vertical="top"/>
    </xf>
    <xf numFmtId="0" fontId="10" fillId="2" borderId="2" xfId="5" applyFont="1" applyFill="1" applyBorder="1" applyAlignment="1">
      <alignment horizontal="center" vertical="top"/>
    </xf>
    <xf numFmtId="0" fontId="16" fillId="2" borderId="4" xfId="5" applyFont="1" applyFill="1" applyBorder="1" applyAlignment="1">
      <alignment vertical="center"/>
    </xf>
    <xf numFmtId="0" fontId="16" fillId="2" borderId="10" xfId="5" applyFont="1" applyFill="1" applyBorder="1" applyAlignment="1">
      <alignment vertical="center"/>
    </xf>
    <xf numFmtId="0" fontId="2" fillId="2" borderId="11" xfId="5" applyFont="1" applyFill="1" applyBorder="1" applyAlignment="1">
      <alignment vertical="center"/>
    </xf>
    <xf numFmtId="164" fontId="2" fillId="2" borderId="12" xfId="2" applyFont="1" applyFill="1" applyBorder="1" applyAlignment="1" applyProtection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6" fillId="2" borderId="12" xfId="5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164" fontId="2" fillId="2" borderId="8" xfId="2" applyFont="1" applyFill="1" applyBorder="1" applyAlignment="1" applyProtection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16" fillId="2" borderId="8" xfId="5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 indent="2"/>
    </xf>
    <xf numFmtId="164" fontId="5" fillId="2" borderId="8" xfId="1" applyNumberFormat="1" applyFont="1" applyFill="1" applyBorder="1" applyAlignment="1">
      <alignment horizontal="center" vertical="center"/>
    </xf>
    <xf numFmtId="164" fontId="17" fillId="2" borderId="8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11" fillId="2" borderId="13" xfId="5" applyFont="1" applyFill="1" applyBorder="1" applyAlignment="1">
      <alignment vertical="center"/>
    </xf>
    <xf numFmtId="3" fontId="19" fillId="2" borderId="14" xfId="0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right" vertical="center"/>
    </xf>
    <xf numFmtId="0" fontId="16" fillId="2" borderId="14" xfId="5" applyFont="1" applyFill="1" applyBorder="1" applyAlignment="1">
      <alignment vertical="center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4" xfId="7" xr:uid="{00000000-0005-0000-0000-000007000000}"/>
    <cellStyle name="Normal 4 2" xfId="11" xr:uid="{C0BBE1BE-4BC0-4737-BFDA-D8EF6C73CAA2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9BC2E6"/>
      <color rgb="FF003399"/>
      <color rgb="FFEEEEEE"/>
      <color rgb="FFAEAAAA"/>
      <color rgb="FF7E5400"/>
      <color rgb="FF33CCCC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025A-977D-4E10-92B1-C9D3A7977F55}">
  <sheetPr>
    <tabColor rgb="FF92D050"/>
  </sheetPr>
  <dimension ref="A1:CC461"/>
  <sheetViews>
    <sheetView tabSelected="1" zoomScaleNormal="100" workbookViewId="0">
      <selection activeCell="S40" sqref="S40"/>
    </sheetView>
  </sheetViews>
  <sheetFormatPr defaultColWidth="11.140625" defaultRowHeight="15"/>
  <cols>
    <col min="1" max="1" width="18.140625" style="3" customWidth="1"/>
    <col min="2" max="2" width="12" style="3" customWidth="1"/>
    <col min="3" max="14" width="9.7109375" style="3" customWidth="1"/>
    <col min="15" max="15" width="15.42578125" style="3" customWidth="1"/>
    <col min="16" max="16" width="1.85546875" style="1" customWidth="1"/>
    <col min="17" max="81" width="11.140625" style="2"/>
    <col min="82" max="16384" width="11.140625" style="3"/>
  </cols>
  <sheetData>
    <row r="1" spans="1:16" ht="21.75">
      <c r="A1" s="8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6">
      <c r="A2" s="11" t="s">
        <v>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6" ht="16.5">
      <c r="A3" s="7" t="s">
        <v>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6"/>
    </row>
    <row r="5" spans="1:16" ht="15.75">
      <c r="A5" s="19" t="s">
        <v>4</v>
      </c>
      <c r="B5" s="20" t="s">
        <v>1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16</v>
      </c>
      <c r="O5" s="21" t="s">
        <v>0</v>
      </c>
      <c r="P5" s="22"/>
    </row>
    <row r="6" spans="1:16" ht="15.75">
      <c r="A6" s="23" t="s">
        <v>17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  <c r="P6" s="26"/>
    </row>
    <row r="7" spans="1:16" ht="21">
      <c r="A7" s="27" t="s">
        <v>18</v>
      </c>
      <c r="B7" s="28">
        <f>SUM(C7:N7)</f>
        <v>85831742</v>
      </c>
      <c r="C7" s="29">
        <v>5973345</v>
      </c>
      <c r="D7" s="29">
        <v>6566288</v>
      </c>
      <c r="E7" s="29">
        <v>7559385</v>
      </c>
      <c r="F7" s="29">
        <v>7640717</v>
      </c>
      <c r="G7" s="29">
        <v>7479102</v>
      </c>
      <c r="H7" s="29">
        <v>7567329</v>
      </c>
      <c r="I7" s="29">
        <v>7442486</v>
      </c>
      <c r="J7" s="29">
        <v>6918780</v>
      </c>
      <c r="K7" s="29">
        <v>7329290</v>
      </c>
      <c r="L7" s="29">
        <v>7007386</v>
      </c>
      <c r="M7" s="29">
        <v>7139199</v>
      </c>
      <c r="N7" s="29">
        <v>7208435</v>
      </c>
      <c r="O7" s="4" t="s">
        <v>55</v>
      </c>
      <c r="P7" s="26"/>
    </row>
    <row r="8" spans="1:16" ht="21">
      <c r="A8" s="27" t="s">
        <v>19</v>
      </c>
      <c r="B8" s="28">
        <f>SUM(C8:N8)</f>
        <v>4005320</v>
      </c>
      <c r="C8" s="29">
        <v>313391</v>
      </c>
      <c r="D8" s="29">
        <v>313391</v>
      </c>
      <c r="E8" s="29">
        <v>366653</v>
      </c>
      <c r="F8" s="29">
        <v>369115</v>
      </c>
      <c r="G8" s="29">
        <v>358458</v>
      </c>
      <c r="H8" s="29">
        <v>349249</v>
      </c>
      <c r="I8" s="29">
        <v>370868</v>
      </c>
      <c r="J8" s="29">
        <v>322303</v>
      </c>
      <c r="K8" s="29">
        <v>318069</v>
      </c>
      <c r="L8" s="29">
        <v>315289</v>
      </c>
      <c r="M8" s="29">
        <v>302682</v>
      </c>
      <c r="N8" s="29">
        <v>305852</v>
      </c>
      <c r="O8" s="4" t="s">
        <v>56</v>
      </c>
      <c r="P8" s="26"/>
    </row>
    <row r="9" spans="1:16" ht="21">
      <c r="A9" s="27" t="s">
        <v>20</v>
      </c>
      <c r="B9" s="28">
        <f>SUM(C9:N9)</f>
        <v>92213409.659999996</v>
      </c>
      <c r="C9" s="29">
        <f>277660+7228444.55</f>
        <v>7506104.5499999998</v>
      </c>
      <c r="D9" s="29">
        <f>608011+6597211.29</f>
        <v>7205222.29</v>
      </c>
      <c r="E9" s="29">
        <f>842470+7338928.44</f>
        <v>8181398.4400000004</v>
      </c>
      <c r="F9" s="29">
        <f>957790+7249535.42</f>
        <v>8207325.4199999999</v>
      </c>
      <c r="G9" s="29">
        <f>7373611.68+898340</f>
        <v>8271951.6799999997</v>
      </c>
      <c r="H9" s="29">
        <f>6608380.6+1179970</f>
        <v>7788350.5999999996</v>
      </c>
      <c r="I9" s="29">
        <f>7474221.07+1225420</f>
        <v>8699641.0700000003</v>
      </c>
      <c r="J9" s="29">
        <f>6802223.97+667900</f>
        <v>7470123.9699999997</v>
      </c>
      <c r="K9" s="29">
        <f>6451186.2+1004240</f>
        <v>7455426.2000000002</v>
      </c>
      <c r="L9" s="29">
        <f>7152888.86+748570</f>
        <v>7901458.8600000003</v>
      </c>
      <c r="M9" s="29">
        <f>586590+6377032.7</f>
        <v>6963622.7000000002</v>
      </c>
      <c r="N9" s="29">
        <f>6562783.88</f>
        <v>6562783.8799999999</v>
      </c>
      <c r="O9" s="4" t="s">
        <v>57</v>
      </c>
      <c r="P9" s="26"/>
    </row>
    <row r="10" spans="1:16" ht="21">
      <c r="A10" s="27" t="s">
        <v>21</v>
      </c>
      <c r="B10" s="28">
        <f>SUM(C10:N10)</f>
        <v>2405545</v>
      </c>
      <c r="C10" s="29">
        <v>184927</v>
      </c>
      <c r="D10" s="29">
        <v>186130</v>
      </c>
      <c r="E10" s="29">
        <v>209875</v>
      </c>
      <c r="F10" s="29">
        <v>207151</v>
      </c>
      <c r="G10" s="29">
        <v>209622</v>
      </c>
      <c r="H10" s="29">
        <v>204961</v>
      </c>
      <c r="I10" s="29">
        <v>213719</v>
      </c>
      <c r="J10" s="29">
        <v>190784</v>
      </c>
      <c r="K10" s="29">
        <v>195412</v>
      </c>
      <c r="L10" s="29">
        <v>204080</v>
      </c>
      <c r="M10" s="29">
        <v>194831</v>
      </c>
      <c r="N10" s="29">
        <v>204053</v>
      </c>
      <c r="O10" s="4" t="s">
        <v>58</v>
      </c>
      <c r="P10" s="26"/>
    </row>
    <row r="11" spans="1:16" ht="21">
      <c r="A11" s="27" t="s">
        <v>22</v>
      </c>
      <c r="B11" s="28">
        <f>SUM(C11:N11)</f>
        <v>503419</v>
      </c>
      <c r="C11" s="29">
        <v>40093</v>
      </c>
      <c r="D11" s="29">
        <v>40143</v>
      </c>
      <c r="E11" s="29">
        <v>45635</v>
      </c>
      <c r="F11" s="29">
        <v>43104</v>
      </c>
      <c r="G11" s="29">
        <v>44217</v>
      </c>
      <c r="H11" s="29">
        <v>42557</v>
      </c>
      <c r="I11" s="29">
        <v>42941</v>
      </c>
      <c r="J11" s="29">
        <v>41704</v>
      </c>
      <c r="K11" s="29">
        <v>40512</v>
      </c>
      <c r="L11" s="29">
        <v>41467</v>
      </c>
      <c r="M11" s="29">
        <v>39431</v>
      </c>
      <c r="N11" s="29">
        <v>41615</v>
      </c>
      <c r="O11" s="4" t="s">
        <v>59</v>
      </c>
      <c r="P11" s="26"/>
    </row>
    <row r="12" spans="1:16" ht="21">
      <c r="A12" s="30" t="s">
        <v>23</v>
      </c>
      <c r="B12" s="28">
        <f t="shared" ref="B12:B41" si="0">SUM(C12:N12)</f>
        <v>1418010</v>
      </c>
      <c r="C12" s="29">
        <v>104562</v>
      </c>
      <c r="D12" s="29">
        <v>104562</v>
      </c>
      <c r="E12" s="29">
        <v>136922</v>
      </c>
      <c r="F12" s="29">
        <v>141759</v>
      </c>
      <c r="G12" s="29">
        <v>121010</v>
      </c>
      <c r="H12" s="29">
        <v>127542</v>
      </c>
      <c r="I12" s="29">
        <v>122580</v>
      </c>
      <c r="J12" s="29">
        <v>110054</v>
      </c>
      <c r="K12" s="29">
        <v>114106</v>
      </c>
      <c r="L12" s="29">
        <v>113736</v>
      </c>
      <c r="M12" s="29">
        <v>109325</v>
      </c>
      <c r="N12" s="29">
        <v>111852</v>
      </c>
      <c r="O12" s="4" t="s">
        <v>60</v>
      </c>
      <c r="P12" s="26"/>
    </row>
    <row r="13" spans="1:16" ht="21">
      <c r="A13" s="30" t="s">
        <v>24</v>
      </c>
      <c r="B13" s="28">
        <f t="shared" si="0"/>
        <v>833569</v>
      </c>
      <c r="C13" s="29">
        <v>61320</v>
      </c>
      <c r="D13" s="29">
        <v>66267</v>
      </c>
      <c r="E13" s="29">
        <v>80219</v>
      </c>
      <c r="F13" s="29">
        <v>84435</v>
      </c>
      <c r="G13" s="29">
        <v>68509</v>
      </c>
      <c r="H13" s="29">
        <v>73298</v>
      </c>
      <c r="I13" s="29">
        <v>70192</v>
      </c>
      <c r="J13" s="29">
        <v>62087</v>
      </c>
      <c r="K13" s="29">
        <v>65337</v>
      </c>
      <c r="L13" s="29">
        <v>66950</v>
      </c>
      <c r="M13" s="29">
        <v>67671</v>
      </c>
      <c r="N13" s="29">
        <v>67284</v>
      </c>
      <c r="O13" s="4" t="s">
        <v>61</v>
      </c>
      <c r="P13" s="26"/>
    </row>
    <row r="14" spans="1:16" ht="21">
      <c r="A14" s="30" t="s">
        <v>25</v>
      </c>
      <c r="B14" s="28">
        <f t="shared" si="0"/>
        <v>1615784</v>
      </c>
      <c r="C14" s="29">
        <v>124992</v>
      </c>
      <c r="D14" s="29">
        <v>125604</v>
      </c>
      <c r="E14" s="29">
        <v>144644</v>
      </c>
      <c r="F14" s="29">
        <v>147576</v>
      </c>
      <c r="G14" s="29">
        <v>130640</v>
      </c>
      <c r="H14" s="29">
        <v>136935</v>
      </c>
      <c r="I14" s="29">
        <v>137715</v>
      </c>
      <c r="J14" s="29">
        <v>125402</v>
      </c>
      <c r="K14" s="29">
        <v>126989</v>
      </c>
      <c r="L14" s="29">
        <v>132966</v>
      </c>
      <c r="M14" s="29">
        <v>141466</v>
      </c>
      <c r="N14" s="29">
        <v>140855</v>
      </c>
      <c r="O14" s="4" t="s">
        <v>62</v>
      </c>
      <c r="P14" s="26"/>
    </row>
    <row r="15" spans="1:16" ht="21">
      <c r="A15" s="30" t="s">
        <v>26</v>
      </c>
      <c r="B15" s="28">
        <f t="shared" si="0"/>
        <v>1708292.0099999998</v>
      </c>
      <c r="C15" s="29">
        <v>120697.33</v>
      </c>
      <c r="D15" s="29">
        <v>126686.33</v>
      </c>
      <c r="E15" s="29">
        <v>152530.79999999999</v>
      </c>
      <c r="F15" s="29">
        <v>157652.21</v>
      </c>
      <c r="G15" s="29">
        <v>144199.17000000001</v>
      </c>
      <c r="H15" s="29">
        <v>144853</v>
      </c>
      <c r="I15" s="29">
        <v>144445.79</v>
      </c>
      <c r="J15" s="29">
        <v>156810</v>
      </c>
      <c r="K15" s="29">
        <v>136296</v>
      </c>
      <c r="L15" s="29">
        <v>140778.07</v>
      </c>
      <c r="M15" s="29">
        <v>137924.68</v>
      </c>
      <c r="N15" s="29">
        <v>145418.63</v>
      </c>
      <c r="O15" s="4" t="s">
        <v>63</v>
      </c>
      <c r="P15" s="26"/>
    </row>
    <row r="16" spans="1:16" ht="21">
      <c r="A16" s="30" t="s">
        <v>27</v>
      </c>
      <c r="B16" s="28">
        <f t="shared" si="0"/>
        <v>1644885</v>
      </c>
      <c r="C16" s="29">
        <v>116559</v>
      </c>
      <c r="D16" s="29">
        <v>121509</v>
      </c>
      <c r="E16" s="29">
        <v>146156</v>
      </c>
      <c r="F16" s="29">
        <v>153296</v>
      </c>
      <c r="G16" s="29">
        <v>144331</v>
      </c>
      <c r="H16" s="29">
        <v>149360</v>
      </c>
      <c r="I16" s="29">
        <v>147302</v>
      </c>
      <c r="J16" s="29">
        <v>127983</v>
      </c>
      <c r="K16" s="29">
        <v>134341</v>
      </c>
      <c r="L16" s="29">
        <v>138249</v>
      </c>
      <c r="M16" s="29">
        <v>133229</v>
      </c>
      <c r="N16" s="29">
        <v>132570</v>
      </c>
      <c r="O16" s="4" t="s">
        <v>64</v>
      </c>
      <c r="P16" s="26"/>
    </row>
    <row r="17" spans="1:16" ht="21">
      <c r="A17" s="30" t="s">
        <v>28</v>
      </c>
      <c r="B17" s="28">
        <f t="shared" si="0"/>
        <v>780736</v>
      </c>
      <c r="C17" s="29">
        <v>56358</v>
      </c>
      <c r="D17" s="29">
        <v>56752</v>
      </c>
      <c r="E17" s="29">
        <v>70169</v>
      </c>
      <c r="F17" s="29">
        <v>71874</v>
      </c>
      <c r="G17" s="29">
        <v>65312</v>
      </c>
      <c r="H17" s="29">
        <v>66466</v>
      </c>
      <c r="I17" s="29">
        <v>69315</v>
      </c>
      <c r="J17" s="29">
        <v>61050</v>
      </c>
      <c r="K17" s="29">
        <v>63569</v>
      </c>
      <c r="L17" s="29">
        <v>66256</v>
      </c>
      <c r="M17" s="29">
        <v>64812</v>
      </c>
      <c r="N17" s="29">
        <v>68803</v>
      </c>
      <c r="O17" s="4" t="s">
        <v>65</v>
      </c>
      <c r="P17" s="26"/>
    </row>
    <row r="18" spans="1:16" ht="21">
      <c r="A18" s="30" t="s">
        <v>29</v>
      </c>
      <c r="B18" s="28">
        <f t="shared" si="0"/>
        <v>4980823</v>
      </c>
      <c r="C18" s="29">
        <v>372096</v>
      </c>
      <c r="D18" s="29">
        <v>370308</v>
      </c>
      <c r="E18" s="29">
        <v>430285</v>
      </c>
      <c r="F18" s="29">
        <v>426677</v>
      </c>
      <c r="G18" s="29">
        <v>403239</v>
      </c>
      <c r="H18" s="29">
        <v>399408</v>
      </c>
      <c r="I18" s="29">
        <v>454885</v>
      </c>
      <c r="J18" s="29">
        <v>417032</v>
      </c>
      <c r="K18" s="29">
        <v>421047</v>
      </c>
      <c r="L18" s="29">
        <v>419488</v>
      </c>
      <c r="M18" s="29">
        <v>420128</v>
      </c>
      <c r="N18" s="29">
        <v>446230</v>
      </c>
      <c r="O18" s="4" t="s">
        <v>66</v>
      </c>
      <c r="P18" s="26"/>
    </row>
    <row r="19" spans="1:16" ht="21">
      <c r="A19" s="30" t="s">
        <v>30</v>
      </c>
      <c r="B19" s="28">
        <f t="shared" si="0"/>
        <v>1497533</v>
      </c>
      <c r="C19" s="29">
        <v>111803</v>
      </c>
      <c r="D19" s="29">
        <v>111466</v>
      </c>
      <c r="E19" s="29">
        <v>135423</v>
      </c>
      <c r="F19" s="29">
        <v>137239</v>
      </c>
      <c r="G19" s="29">
        <v>127946</v>
      </c>
      <c r="H19" s="29">
        <v>130030</v>
      </c>
      <c r="I19" s="29">
        <v>118914</v>
      </c>
      <c r="J19" s="29">
        <v>117753</v>
      </c>
      <c r="K19" s="29">
        <v>122706</v>
      </c>
      <c r="L19" s="29">
        <v>127402</v>
      </c>
      <c r="M19" s="29">
        <v>125283</v>
      </c>
      <c r="N19" s="29">
        <v>131568</v>
      </c>
      <c r="O19" s="4" t="s">
        <v>67</v>
      </c>
      <c r="P19" s="26"/>
    </row>
    <row r="20" spans="1:16" ht="21">
      <c r="A20" s="30" t="s">
        <v>31</v>
      </c>
      <c r="B20" s="28">
        <f t="shared" si="0"/>
        <v>1360480</v>
      </c>
      <c r="C20" s="29">
        <v>110451</v>
      </c>
      <c r="D20" s="29">
        <v>122032</v>
      </c>
      <c r="E20" s="29">
        <v>136235</v>
      </c>
      <c r="F20" s="29">
        <v>124647</v>
      </c>
      <c r="G20" s="29">
        <v>103869</v>
      </c>
      <c r="H20" s="29">
        <v>105994</v>
      </c>
      <c r="I20" s="29">
        <v>112957</v>
      </c>
      <c r="J20" s="29">
        <v>101685</v>
      </c>
      <c r="K20" s="29">
        <v>108013</v>
      </c>
      <c r="L20" s="29">
        <v>106343</v>
      </c>
      <c r="M20" s="29">
        <v>112846</v>
      </c>
      <c r="N20" s="29">
        <v>115408</v>
      </c>
      <c r="O20" s="4" t="s">
        <v>68</v>
      </c>
      <c r="P20" s="26"/>
    </row>
    <row r="21" spans="1:16" ht="21">
      <c r="A21" s="30" t="s">
        <v>32</v>
      </c>
      <c r="B21" s="28">
        <f t="shared" si="0"/>
        <v>646305</v>
      </c>
      <c r="C21" s="29">
        <v>47887</v>
      </c>
      <c r="D21" s="29">
        <v>50923</v>
      </c>
      <c r="E21" s="29">
        <v>63944</v>
      </c>
      <c r="F21" s="29">
        <v>62815</v>
      </c>
      <c r="G21" s="29">
        <v>51805</v>
      </c>
      <c r="H21" s="29">
        <v>59504</v>
      </c>
      <c r="I21" s="29">
        <v>56086</v>
      </c>
      <c r="J21" s="29">
        <v>50249</v>
      </c>
      <c r="K21" s="29">
        <v>48353</v>
      </c>
      <c r="L21" s="29">
        <v>48139</v>
      </c>
      <c r="M21" s="29">
        <v>51593</v>
      </c>
      <c r="N21" s="29">
        <v>55007</v>
      </c>
      <c r="O21" s="4" t="s">
        <v>69</v>
      </c>
      <c r="P21" s="26"/>
    </row>
    <row r="22" spans="1:16" ht="21">
      <c r="A22" s="30" t="s">
        <v>33</v>
      </c>
      <c r="B22" s="28">
        <f t="shared" si="0"/>
        <v>488768</v>
      </c>
      <c r="C22" s="29">
        <v>35838</v>
      </c>
      <c r="D22" s="29">
        <v>37121</v>
      </c>
      <c r="E22" s="29">
        <v>45591</v>
      </c>
      <c r="F22" s="29">
        <v>45882</v>
      </c>
      <c r="G22" s="29">
        <v>38948</v>
      </c>
      <c r="H22" s="29">
        <v>43557</v>
      </c>
      <c r="I22" s="29">
        <v>45956</v>
      </c>
      <c r="J22" s="29">
        <v>39304</v>
      </c>
      <c r="K22" s="29">
        <v>38812</v>
      </c>
      <c r="L22" s="29">
        <v>39192</v>
      </c>
      <c r="M22" s="29">
        <v>38603</v>
      </c>
      <c r="N22" s="29">
        <v>39964</v>
      </c>
      <c r="O22" s="4" t="s">
        <v>70</v>
      </c>
      <c r="P22" s="26"/>
    </row>
    <row r="23" spans="1:16" ht="21">
      <c r="A23" s="30" t="s">
        <v>34</v>
      </c>
      <c r="B23" s="28">
        <f t="shared" si="0"/>
        <v>435353</v>
      </c>
      <c r="C23" s="29">
        <v>32187</v>
      </c>
      <c r="D23" s="29">
        <v>35665</v>
      </c>
      <c r="E23" s="29">
        <v>41273</v>
      </c>
      <c r="F23" s="29">
        <v>41767</v>
      </c>
      <c r="G23" s="29">
        <v>34679</v>
      </c>
      <c r="H23" s="29">
        <v>36569</v>
      </c>
      <c r="I23" s="29">
        <v>37916</v>
      </c>
      <c r="J23" s="29">
        <v>33669</v>
      </c>
      <c r="K23" s="29">
        <v>34578</v>
      </c>
      <c r="L23" s="29">
        <v>35641</v>
      </c>
      <c r="M23" s="29">
        <v>33994</v>
      </c>
      <c r="N23" s="29">
        <v>37415</v>
      </c>
      <c r="O23" s="4" t="s">
        <v>71</v>
      </c>
      <c r="P23" s="26"/>
    </row>
    <row r="24" spans="1:16" ht="21">
      <c r="A24" s="30" t="s">
        <v>35</v>
      </c>
      <c r="B24" s="28">
        <f t="shared" si="0"/>
        <v>293090</v>
      </c>
      <c r="C24" s="29">
        <v>21071</v>
      </c>
      <c r="D24" s="29">
        <v>21362</v>
      </c>
      <c r="E24" s="29">
        <v>26384</v>
      </c>
      <c r="F24" s="29">
        <v>27328</v>
      </c>
      <c r="G24" s="29">
        <v>23405</v>
      </c>
      <c r="H24" s="29">
        <v>26480</v>
      </c>
      <c r="I24" s="29">
        <v>26435</v>
      </c>
      <c r="J24" s="29">
        <v>22116</v>
      </c>
      <c r="K24" s="29">
        <v>22773</v>
      </c>
      <c r="L24" s="29">
        <v>27208</v>
      </c>
      <c r="M24" s="29">
        <v>23270</v>
      </c>
      <c r="N24" s="29">
        <v>25258</v>
      </c>
      <c r="O24" s="4" t="s">
        <v>72</v>
      </c>
      <c r="P24" s="26"/>
    </row>
    <row r="25" spans="1:16" ht="21">
      <c r="A25" s="30" t="s">
        <v>36</v>
      </c>
      <c r="B25" s="28">
        <f t="shared" si="0"/>
        <v>582506</v>
      </c>
      <c r="C25" s="29">
        <v>44751</v>
      </c>
      <c r="D25" s="29">
        <v>46661</v>
      </c>
      <c r="E25" s="29">
        <v>55026</v>
      </c>
      <c r="F25" s="29">
        <v>56189</v>
      </c>
      <c r="G25" s="29">
        <v>50077</v>
      </c>
      <c r="H25" s="29">
        <v>49736</v>
      </c>
      <c r="I25" s="29">
        <v>52788</v>
      </c>
      <c r="J25" s="29">
        <v>45154</v>
      </c>
      <c r="K25" s="29">
        <v>45930</v>
      </c>
      <c r="L25" s="29">
        <v>45499</v>
      </c>
      <c r="M25" s="29">
        <v>42763</v>
      </c>
      <c r="N25" s="29">
        <v>47932</v>
      </c>
      <c r="O25" s="4" t="s">
        <v>73</v>
      </c>
      <c r="P25" s="26"/>
    </row>
    <row r="26" spans="1:16" ht="21">
      <c r="A26" s="30" t="s">
        <v>37</v>
      </c>
      <c r="B26" s="28">
        <f t="shared" si="0"/>
        <v>1342857.17</v>
      </c>
      <c r="C26" s="29">
        <v>108530</v>
      </c>
      <c r="D26" s="29">
        <v>117000.17</v>
      </c>
      <c r="E26" s="29">
        <v>134629</v>
      </c>
      <c r="F26" s="29">
        <v>129579</v>
      </c>
      <c r="G26" s="29">
        <v>110903</v>
      </c>
      <c r="H26" s="29">
        <v>115117</v>
      </c>
      <c r="I26" s="29">
        <v>111253</v>
      </c>
      <c r="J26" s="29">
        <v>97641</v>
      </c>
      <c r="K26" s="29">
        <v>99859</v>
      </c>
      <c r="L26" s="29">
        <v>108125</v>
      </c>
      <c r="M26" s="29">
        <v>98680</v>
      </c>
      <c r="N26" s="29">
        <v>111541</v>
      </c>
      <c r="O26" s="4" t="s">
        <v>74</v>
      </c>
      <c r="P26" s="26"/>
    </row>
    <row r="27" spans="1:16" ht="21">
      <c r="A27" s="30" t="s">
        <v>38</v>
      </c>
      <c r="B27" s="28">
        <f t="shared" si="0"/>
        <v>1688111</v>
      </c>
      <c r="C27" s="29">
        <v>133331</v>
      </c>
      <c r="D27" s="29">
        <v>144523</v>
      </c>
      <c r="E27" s="29">
        <v>171778</v>
      </c>
      <c r="F27" s="29">
        <v>152794</v>
      </c>
      <c r="G27" s="29">
        <v>123449</v>
      </c>
      <c r="H27" s="29">
        <v>127093</v>
      </c>
      <c r="I27" s="29">
        <v>136303</v>
      </c>
      <c r="J27" s="29">
        <v>134248</v>
      </c>
      <c r="K27" s="29">
        <v>110474</v>
      </c>
      <c r="L27" s="29">
        <v>131925</v>
      </c>
      <c r="M27" s="29">
        <v>165001</v>
      </c>
      <c r="N27" s="29">
        <v>157192</v>
      </c>
      <c r="O27" s="4" t="s">
        <v>75</v>
      </c>
      <c r="P27" s="26"/>
    </row>
    <row r="28" spans="1:16" ht="21">
      <c r="A28" s="30" t="s">
        <v>39</v>
      </c>
      <c r="B28" s="28">
        <f t="shared" si="0"/>
        <v>494452</v>
      </c>
      <c r="C28" s="29">
        <v>35322</v>
      </c>
      <c r="D28" s="29">
        <v>36144</v>
      </c>
      <c r="E28" s="29">
        <v>45742</v>
      </c>
      <c r="F28" s="29">
        <v>45230</v>
      </c>
      <c r="G28" s="29">
        <v>38550</v>
      </c>
      <c r="H28" s="29">
        <v>44351</v>
      </c>
      <c r="I28" s="29">
        <v>43286</v>
      </c>
      <c r="J28" s="29">
        <v>39497</v>
      </c>
      <c r="K28" s="29">
        <v>40415</v>
      </c>
      <c r="L28" s="29">
        <v>40956</v>
      </c>
      <c r="M28" s="29">
        <v>41561</v>
      </c>
      <c r="N28" s="29">
        <v>43398</v>
      </c>
      <c r="O28" s="4" t="s">
        <v>76</v>
      </c>
      <c r="P28" s="26"/>
    </row>
    <row r="29" spans="1:16" ht="21">
      <c r="A29" s="30" t="s">
        <v>40</v>
      </c>
      <c r="B29" s="28">
        <f t="shared" si="0"/>
        <v>334420</v>
      </c>
      <c r="C29" s="29">
        <v>23566</v>
      </c>
      <c r="D29" s="29">
        <v>23585</v>
      </c>
      <c r="E29" s="29">
        <v>32691</v>
      </c>
      <c r="F29" s="29">
        <v>32679</v>
      </c>
      <c r="G29" s="29">
        <v>28182</v>
      </c>
      <c r="H29" s="29">
        <v>29268</v>
      </c>
      <c r="I29" s="29">
        <v>28932</v>
      </c>
      <c r="J29" s="29">
        <v>25538</v>
      </c>
      <c r="K29" s="29">
        <v>26566</v>
      </c>
      <c r="L29" s="29">
        <v>27776</v>
      </c>
      <c r="M29" s="29">
        <v>27182</v>
      </c>
      <c r="N29" s="29">
        <v>28455</v>
      </c>
      <c r="O29" s="4" t="s">
        <v>77</v>
      </c>
      <c r="P29" s="26"/>
    </row>
    <row r="30" spans="1:16" ht="21">
      <c r="A30" s="30" t="s">
        <v>41</v>
      </c>
      <c r="B30" s="28">
        <f t="shared" si="0"/>
        <v>1078528</v>
      </c>
      <c r="C30" s="29">
        <v>88441</v>
      </c>
      <c r="D30" s="29">
        <v>87654</v>
      </c>
      <c r="E30" s="29">
        <v>108267</v>
      </c>
      <c r="F30" s="29">
        <v>104796</v>
      </c>
      <c r="G30" s="29">
        <v>84831</v>
      </c>
      <c r="H30" s="29">
        <v>79466</v>
      </c>
      <c r="I30" s="29">
        <v>87830</v>
      </c>
      <c r="J30" s="29">
        <v>82755</v>
      </c>
      <c r="K30" s="29">
        <v>79835</v>
      </c>
      <c r="L30" s="29">
        <v>87283</v>
      </c>
      <c r="M30" s="29">
        <v>88683</v>
      </c>
      <c r="N30" s="29">
        <v>98687</v>
      </c>
      <c r="O30" s="4" t="s">
        <v>78</v>
      </c>
      <c r="P30" s="26"/>
    </row>
    <row r="31" spans="1:16" ht="21">
      <c r="A31" s="30" t="s">
        <v>42</v>
      </c>
      <c r="B31" s="28">
        <f t="shared" si="0"/>
        <v>574753</v>
      </c>
      <c r="C31" s="29">
        <v>39862</v>
      </c>
      <c r="D31" s="29">
        <v>40583</v>
      </c>
      <c r="E31" s="29">
        <v>48663</v>
      </c>
      <c r="F31" s="29">
        <v>53501</v>
      </c>
      <c r="G31" s="29">
        <v>48131</v>
      </c>
      <c r="H31" s="29">
        <v>48084</v>
      </c>
      <c r="I31" s="29">
        <v>50640</v>
      </c>
      <c r="J31" s="29">
        <v>46508</v>
      </c>
      <c r="K31" s="29">
        <v>48650</v>
      </c>
      <c r="L31" s="29">
        <v>52157</v>
      </c>
      <c r="M31" s="29">
        <v>46373</v>
      </c>
      <c r="N31" s="29">
        <v>51601</v>
      </c>
      <c r="O31" s="4" t="s">
        <v>79</v>
      </c>
      <c r="P31" s="26"/>
    </row>
    <row r="32" spans="1:16" ht="21">
      <c r="A32" s="30" t="s">
        <v>80</v>
      </c>
      <c r="B32" s="28">
        <f t="shared" si="0"/>
        <v>1672629</v>
      </c>
      <c r="C32" s="29">
        <v>123812</v>
      </c>
      <c r="D32" s="29">
        <v>124943</v>
      </c>
      <c r="E32" s="29">
        <v>153518</v>
      </c>
      <c r="F32" s="29">
        <v>153412</v>
      </c>
      <c r="G32" s="29">
        <v>139056</v>
      </c>
      <c r="H32" s="29">
        <v>160803</v>
      </c>
      <c r="I32" s="29">
        <v>153558</v>
      </c>
      <c r="J32" s="29">
        <v>130162</v>
      </c>
      <c r="K32" s="29">
        <v>145603</v>
      </c>
      <c r="L32" s="29">
        <v>138510</v>
      </c>
      <c r="M32" s="29">
        <v>120542</v>
      </c>
      <c r="N32" s="29">
        <v>128710</v>
      </c>
      <c r="O32" s="4" t="s">
        <v>81</v>
      </c>
      <c r="P32" s="26"/>
    </row>
    <row r="33" spans="1:81" ht="21">
      <c r="A33" s="30" t="s">
        <v>43</v>
      </c>
      <c r="B33" s="28">
        <f>SUM(C33:N33)</f>
        <v>418211</v>
      </c>
      <c r="C33" s="29">
        <v>36262</v>
      </c>
      <c r="D33" s="29">
        <v>36940</v>
      </c>
      <c r="E33" s="29">
        <v>42695</v>
      </c>
      <c r="F33" s="29">
        <v>38590</v>
      </c>
      <c r="G33" s="29">
        <v>31404</v>
      </c>
      <c r="H33" s="29">
        <v>35103</v>
      </c>
      <c r="I33" s="29">
        <v>35967</v>
      </c>
      <c r="J33" s="29">
        <v>33362</v>
      </c>
      <c r="K33" s="29">
        <v>32691</v>
      </c>
      <c r="L33" s="29">
        <v>34074</v>
      </c>
      <c r="M33" s="29">
        <v>29629</v>
      </c>
      <c r="N33" s="29">
        <v>31494</v>
      </c>
      <c r="O33" s="4" t="s">
        <v>82</v>
      </c>
      <c r="P33" s="26"/>
    </row>
    <row r="34" spans="1:81" ht="21">
      <c r="A34" s="30" t="s">
        <v>44</v>
      </c>
      <c r="B34" s="28">
        <f t="shared" si="0"/>
        <v>147484</v>
      </c>
      <c r="C34" s="29">
        <v>11709</v>
      </c>
      <c r="D34" s="29">
        <v>10770</v>
      </c>
      <c r="E34" s="29">
        <v>13328</v>
      </c>
      <c r="F34" s="29">
        <v>13952</v>
      </c>
      <c r="G34" s="29">
        <v>12698</v>
      </c>
      <c r="H34" s="29">
        <v>12426</v>
      </c>
      <c r="I34" s="29">
        <v>12602</v>
      </c>
      <c r="J34" s="29">
        <v>11285</v>
      </c>
      <c r="K34" s="29">
        <v>11619</v>
      </c>
      <c r="L34" s="29">
        <v>12655</v>
      </c>
      <c r="M34" s="29">
        <v>11710</v>
      </c>
      <c r="N34" s="29">
        <v>12730</v>
      </c>
      <c r="O34" s="4" t="s">
        <v>83</v>
      </c>
      <c r="P34" s="26"/>
    </row>
    <row r="35" spans="1:81" ht="21">
      <c r="A35" s="30" t="s">
        <v>45</v>
      </c>
      <c r="B35" s="28">
        <f t="shared" si="0"/>
        <v>250536</v>
      </c>
      <c r="C35" s="29">
        <v>18350</v>
      </c>
      <c r="D35" s="29">
        <v>19058</v>
      </c>
      <c r="E35" s="29">
        <v>22270</v>
      </c>
      <c r="F35" s="29">
        <v>23200</v>
      </c>
      <c r="G35" s="29">
        <v>24728</v>
      </c>
      <c r="H35" s="29">
        <v>22391</v>
      </c>
      <c r="I35" s="29">
        <v>21462</v>
      </c>
      <c r="J35" s="29">
        <v>18921</v>
      </c>
      <c r="K35" s="29">
        <v>21206</v>
      </c>
      <c r="L35" s="29">
        <v>20860</v>
      </c>
      <c r="M35" s="29">
        <v>18338</v>
      </c>
      <c r="N35" s="29">
        <v>19752</v>
      </c>
      <c r="O35" s="4" t="s">
        <v>84</v>
      </c>
      <c r="P35" s="26"/>
    </row>
    <row r="36" spans="1:81" ht="21">
      <c r="A36" s="30" t="s">
        <v>46</v>
      </c>
      <c r="B36" s="28">
        <f t="shared" si="0"/>
        <v>853796</v>
      </c>
      <c r="C36" s="29">
        <v>65425</v>
      </c>
      <c r="D36" s="29">
        <v>67775</v>
      </c>
      <c r="E36" s="29">
        <v>80107</v>
      </c>
      <c r="F36" s="29">
        <v>84644</v>
      </c>
      <c r="G36" s="29">
        <v>71340</v>
      </c>
      <c r="H36" s="29">
        <v>71261</v>
      </c>
      <c r="I36" s="29">
        <v>71253</v>
      </c>
      <c r="J36" s="29">
        <v>64365</v>
      </c>
      <c r="K36" s="29">
        <v>66831</v>
      </c>
      <c r="L36" s="29">
        <v>70766</v>
      </c>
      <c r="M36" s="29">
        <v>65478</v>
      </c>
      <c r="N36" s="29">
        <v>74551</v>
      </c>
      <c r="O36" s="4" t="s">
        <v>85</v>
      </c>
      <c r="P36" s="26"/>
    </row>
    <row r="37" spans="1:81" ht="21">
      <c r="A37" s="30" t="s">
        <v>47</v>
      </c>
      <c r="B37" s="28">
        <f t="shared" si="0"/>
        <v>536927</v>
      </c>
      <c r="C37" s="29">
        <v>43021</v>
      </c>
      <c r="D37" s="29">
        <v>42673</v>
      </c>
      <c r="E37" s="29">
        <v>52082</v>
      </c>
      <c r="F37" s="29">
        <v>49591</v>
      </c>
      <c r="G37" s="29">
        <v>43291</v>
      </c>
      <c r="H37" s="29">
        <v>46141</v>
      </c>
      <c r="I37" s="29">
        <v>47673</v>
      </c>
      <c r="J37" s="29">
        <v>41045</v>
      </c>
      <c r="K37" s="29">
        <v>42709</v>
      </c>
      <c r="L37" s="29">
        <v>42206</v>
      </c>
      <c r="M37" s="29">
        <v>40885</v>
      </c>
      <c r="N37" s="29">
        <v>45610</v>
      </c>
      <c r="O37" s="4" t="s">
        <v>86</v>
      </c>
      <c r="P37" s="26"/>
    </row>
    <row r="38" spans="1:81" ht="21">
      <c r="A38" s="30" t="s">
        <v>48</v>
      </c>
      <c r="B38" s="28">
        <f t="shared" si="0"/>
        <v>600858</v>
      </c>
      <c r="C38" s="29">
        <v>41996</v>
      </c>
      <c r="D38" s="29">
        <v>43351</v>
      </c>
      <c r="E38" s="29">
        <v>53512</v>
      </c>
      <c r="F38" s="29">
        <v>54812</v>
      </c>
      <c r="G38" s="29">
        <v>46472</v>
      </c>
      <c r="H38" s="29">
        <v>48735</v>
      </c>
      <c r="I38" s="29">
        <v>54406</v>
      </c>
      <c r="J38" s="29">
        <v>51992</v>
      </c>
      <c r="K38" s="29">
        <v>49093</v>
      </c>
      <c r="L38" s="29">
        <v>50738</v>
      </c>
      <c r="M38" s="29">
        <v>49840</v>
      </c>
      <c r="N38" s="29">
        <v>55911</v>
      </c>
      <c r="O38" s="4" t="s">
        <v>87</v>
      </c>
      <c r="P38" s="26"/>
    </row>
    <row r="39" spans="1:81" ht="21">
      <c r="A39" s="30" t="s">
        <v>49</v>
      </c>
      <c r="B39" s="28">
        <f t="shared" si="0"/>
        <v>673799</v>
      </c>
      <c r="C39" s="29">
        <v>52248</v>
      </c>
      <c r="D39" s="29">
        <v>55276</v>
      </c>
      <c r="E39" s="29">
        <v>64747</v>
      </c>
      <c r="F39" s="29">
        <v>60060</v>
      </c>
      <c r="G39" s="29">
        <v>60060</v>
      </c>
      <c r="H39" s="29">
        <v>45660</v>
      </c>
      <c r="I39" s="29">
        <v>48476</v>
      </c>
      <c r="J39" s="29">
        <v>50992</v>
      </c>
      <c r="K39" s="29">
        <v>49895</v>
      </c>
      <c r="L39" s="29">
        <v>55760</v>
      </c>
      <c r="M39" s="29">
        <v>64536</v>
      </c>
      <c r="N39" s="29">
        <v>66089</v>
      </c>
      <c r="O39" s="4" t="s">
        <v>88</v>
      </c>
      <c r="P39" s="26"/>
    </row>
    <row r="40" spans="1:81" ht="21">
      <c r="A40" s="30" t="s">
        <v>50</v>
      </c>
      <c r="B40" s="28">
        <f t="shared" si="0"/>
        <v>517321</v>
      </c>
      <c r="C40" s="29">
        <v>40582</v>
      </c>
      <c r="D40" s="29">
        <v>41655</v>
      </c>
      <c r="E40" s="29">
        <v>52180</v>
      </c>
      <c r="F40" s="29">
        <v>50565</v>
      </c>
      <c r="G40" s="29">
        <v>40264</v>
      </c>
      <c r="H40" s="29">
        <v>42490</v>
      </c>
      <c r="I40" s="29">
        <v>43141</v>
      </c>
      <c r="J40" s="29">
        <v>40140</v>
      </c>
      <c r="K40" s="29">
        <v>38560</v>
      </c>
      <c r="L40" s="29">
        <v>39963</v>
      </c>
      <c r="M40" s="29">
        <v>40455</v>
      </c>
      <c r="N40" s="29">
        <v>47326</v>
      </c>
      <c r="O40" s="4" t="s">
        <v>89</v>
      </c>
      <c r="P40" s="26"/>
    </row>
    <row r="41" spans="1:81" ht="21">
      <c r="A41" s="30" t="s">
        <v>51</v>
      </c>
      <c r="B41" s="28">
        <f t="shared" si="0"/>
        <v>124877</v>
      </c>
      <c r="C41" s="29">
        <v>9398</v>
      </c>
      <c r="D41" s="29">
        <v>8619</v>
      </c>
      <c r="E41" s="29">
        <v>11569</v>
      </c>
      <c r="F41" s="29">
        <v>12989</v>
      </c>
      <c r="G41" s="29">
        <v>11406</v>
      </c>
      <c r="H41" s="29">
        <v>12108</v>
      </c>
      <c r="I41" s="29">
        <v>11451</v>
      </c>
      <c r="J41" s="29">
        <v>10687</v>
      </c>
      <c r="K41" s="29">
        <v>10851</v>
      </c>
      <c r="L41" s="29">
        <v>10287</v>
      </c>
      <c r="M41" s="29">
        <v>7476</v>
      </c>
      <c r="N41" s="29">
        <v>8036</v>
      </c>
      <c r="O41" s="4" t="s">
        <v>90</v>
      </c>
      <c r="P41" s="26"/>
    </row>
    <row r="42" spans="1:81">
      <c r="A42" s="31" t="s">
        <v>2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4"/>
      <c r="O42" s="35" t="s">
        <v>3</v>
      </c>
      <c r="P42" s="36"/>
    </row>
    <row r="43" spans="1:81" s="5" customForma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</row>
    <row r="44" spans="1:81" s="2" customFormat="1"/>
    <row r="45" spans="1:81" s="2" customFormat="1"/>
    <row r="46" spans="1:81" s="2" customFormat="1"/>
    <row r="47" spans="1:81" s="2" customFormat="1"/>
    <row r="48" spans="1:81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</sheetData>
  <mergeCells count="4">
    <mergeCell ref="A1:O1"/>
    <mergeCell ref="A2:O2"/>
    <mergeCell ref="A3:O3"/>
    <mergeCell ref="A4:O4"/>
  </mergeCells>
  <pageMargins left="0.7" right="0.7" top="0.75" bottom="0.75" header="0.3" footer="0.3"/>
  <pageSetup scale="48" orientation="portrait" r:id="rId1"/>
  <colBreaks count="1" manualBreakCount="1">
    <brk id="16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12.3</vt:lpstr>
      <vt:lpstr>'12.3'!Print_Area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2025-07-22T03:15:41Z</cp:lastPrinted>
  <dcterms:created xsi:type="dcterms:W3CDTF">2019-05-21T05:57:00Z</dcterms:created>
  <dcterms:modified xsi:type="dcterms:W3CDTF">2025-07-22T03:15:48Z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