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37BD82A4-5632-464C-A185-43590C89E1E3}" xr6:coauthVersionLast="47" xr6:coauthVersionMax="47" xr10:uidLastSave="{00000000-0000-0000-0000-000000000000}"/>
  <bookViews>
    <workbookView xWindow="28680" yWindow="-120" windowWidth="29040" windowHeight="15720" tabRatio="884" xr2:uid="{A48544C4-8AF1-457F-99FA-F4D87301FDA1}"/>
  </bookViews>
  <sheets>
    <sheet name="Cover sheet" sheetId="12" r:id="rId1"/>
    <sheet name="Contents" sheetId="2" r:id="rId2"/>
    <sheet name="Background" sheetId="1" r:id="rId3"/>
    <sheet name="Map" sheetId="24" r:id="rId4"/>
    <sheet name="Table 1" sheetId="3" r:id="rId5"/>
    <sheet name="Table 2" sheetId="4" r:id="rId6"/>
    <sheet name="Table 3" sheetId="5" r:id="rId7"/>
    <sheet name="Table 4" sheetId="17" r:id="rId8"/>
    <sheet name="Figure 1a-b" sheetId="19" r:id="rId9"/>
    <sheet name="Table 5" sheetId="14" r:id="rId10"/>
    <sheet name="Figure 2" sheetId="20" r:id="rId11"/>
    <sheet name="Table 6" sheetId="6" r:id="rId12"/>
    <sheet name="Table 7" sheetId="7" r:id="rId13"/>
    <sheet name="Table 8" sheetId="8" r:id="rId14"/>
    <sheet name="Table 9" sheetId="9" r:id="rId15"/>
    <sheet name="Table 10" sheetId="10" r:id="rId16"/>
    <sheet name="Table 11" sheetId="22" r:id="rId17"/>
    <sheet name="Figure 3a-b" sheetId="21" r:id="rId18"/>
    <sheet name="Table 12" sheetId="16" r:id="rId19"/>
  </sheets>
  <calcPr calcId="191029" iterate="1" iterateCount="100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1" i="22" l="1"/>
  <c r="L21" i="22"/>
  <c r="G21" i="22"/>
  <c r="F21" i="22"/>
  <c r="F8" i="22"/>
  <c r="G8" i="22"/>
  <c r="F9" i="22"/>
  <c r="G9" i="22"/>
  <c r="F10" i="22"/>
  <c r="G10" i="22"/>
  <c r="F11" i="22"/>
  <c r="G11" i="22"/>
  <c r="F12" i="22"/>
  <c r="G12" i="22"/>
  <c r="F13" i="22"/>
  <c r="G13" i="22"/>
  <c r="F14" i="22"/>
  <c r="G14" i="22"/>
  <c r="F15" i="22"/>
  <c r="G15" i="22"/>
  <c r="F16" i="22"/>
  <c r="G16" i="22"/>
  <c r="F17" i="22"/>
  <c r="G17" i="22"/>
  <c r="F18" i="22"/>
  <c r="G18" i="22"/>
  <c r="F19" i="22"/>
  <c r="G19" i="22"/>
  <c r="F20" i="22"/>
  <c r="G20" i="22"/>
  <c r="F22" i="22"/>
  <c r="G22" i="22"/>
  <c r="F23" i="22"/>
  <c r="G23" i="22"/>
  <c r="F24" i="22"/>
  <c r="G24" i="22"/>
  <c r="F25" i="22"/>
  <c r="G25" i="22"/>
  <c r="F26" i="22"/>
  <c r="G26" i="22"/>
  <c r="F27" i="22"/>
  <c r="G27" i="22"/>
  <c r="F28" i="22"/>
  <c r="G28" i="22"/>
  <c r="F29" i="22"/>
  <c r="G29" i="22"/>
  <c r="G7" i="22"/>
  <c r="F7" i="22"/>
  <c r="I14" i="9"/>
  <c r="I13" i="9"/>
  <c r="E14" i="9"/>
  <c r="E13" i="9"/>
  <c r="B12" i="9"/>
  <c r="J9" i="9"/>
  <c r="J11" i="9"/>
  <c r="J10" i="9"/>
  <c r="I11" i="9"/>
  <c r="I10" i="9"/>
  <c r="I9" i="9"/>
  <c r="E11" i="9"/>
  <c r="E10" i="9"/>
  <c r="E9" i="9"/>
  <c r="F7" i="17"/>
  <c r="E8" i="17"/>
  <c r="F8" i="17"/>
  <c r="E9" i="17"/>
  <c r="F9" i="17"/>
  <c r="E10" i="17"/>
  <c r="F10" i="17"/>
  <c r="E11" i="17"/>
  <c r="F11" i="17"/>
  <c r="E12" i="17"/>
  <c r="F12" i="17"/>
  <c r="E13" i="17"/>
  <c r="F13" i="17"/>
  <c r="E14" i="17"/>
  <c r="F14" i="17"/>
  <c r="E15" i="17"/>
  <c r="F15" i="17"/>
  <c r="E17" i="17"/>
  <c r="F17" i="17"/>
  <c r="E18" i="17"/>
  <c r="F18" i="17"/>
  <c r="E20" i="17"/>
  <c r="F20" i="17"/>
  <c r="E21" i="17"/>
  <c r="F21" i="17"/>
  <c r="E22" i="17"/>
  <c r="F22" i="17"/>
  <c r="E23" i="17"/>
  <c r="F23" i="17"/>
  <c r="E24" i="17"/>
  <c r="F24" i="17"/>
  <c r="E25" i="17"/>
  <c r="F25" i="17"/>
  <c r="E26" i="17"/>
  <c r="F26" i="17"/>
  <c r="E27" i="17"/>
  <c r="F27" i="17"/>
  <c r="E28" i="17"/>
  <c r="F28" i="17"/>
  <c r="E7" i="17"/>
  <c r="K24" i="17"/>
  <c r="J24" i="17"/>
  <c r="J7" i="16"/>
  <c r="K7" i="16"/>
  <c r="L7" i="16"/>
  <c r="M7" i="16"/>
  <c r="J8" i="16"/>
  <c r="K8" i="16"/>
  <c r="L8" i="16"/>
  <c r="M8" i="16"/>
  <c r="J9" i="16"/>
  <c r="K9" i="16"/>
  <c r="L9" i="16"/>
  <c r="M9" i="16"/>
  <c r="J10" i="16"/>
  <c r="K10" i="16"/>
  <c r="L10" i="16"/>
  <c r="M10" i="16"/>
  <c r="J11" i="16"/>
  <c r="K11" i="16"/>
  <c r="L11" i="16"/>
  <c r="M11" i="16"/>
  <c r="K6" i="16"/>
  <c r="L6" i="16"/>
  <c r="M6" i="16"/>
  <c r="J6" i="16"/>
  <c r="B9" i="22"/>
  <c r="B7" i="22"/>
  <c r="H29" i="22"/>
  <c r="H9" i="22"/>
  <c r="H10" i="22"/>
  <c r="H11" i="22"/>
  <c r="H12" i="22"/>
  <c r="H13" i="22"/>
  <c r="H14" i="22"/>
  <c r="H15" i="22"/>
  <c r="H16" i="22"/>
  <c r="H17" i="22"/>
  <c r="H18" i="22"/>
  <c r="H19" i="22"/>
  <c r="H20" i="22"/>
  <c r="H21" i="22"/>
  <c r="H22" i="22"/>
  <c r="H23" i="22"/>
  <c r="H24" i="22"/>
  <c r="H25" i="22"/>
  <c r="H26" i="22"/>
  <c r="H27" i="22"/>
  <c r="H28" i="22"/>
  <c r="H8" i="22"/>
  <c r="H7" i="22"/>
  <c r="K7" i="22"/>
  <c r="J7" i="22"/>
  <c r="I7" i="22"/>
  <c r="K9" i="22"/>
  <c r="J9" i="22"/>
  <c r="I9" i="22"/>
  <c r="G8" i="10"/>
  <c r="L8" i="10" s="1"/>
  <c r="G10" i="10"/>
  <c r="L10" i="10" s="1"/>
  <c r="G11" i="10"/>
  <c r="G12" i="10"/>
  <c r="G13" i="10"/>
  <c r="G14" i="10"/>
  <c r="L14" i="10" s="1"/>
  <c r="G15" i="10"/>
  <c r="L15" i="10" s="1"/>
  <c r="G16" i="10"/>
  <c r="G17" i="10"/>
  <c r="G18" i="10"/>
  <c r="G19" i="10"/>
  <c r="G20" i="10"/>
  <c r="G21" i="10"/>
  <c r="G22" i="10"/>
  <c r="G23" i="10"/>
  <c r="G24" i="10"/>
  <c r="G25" i="10"/>
  <c r="L25" i="10" s="1"/>
  <c r="G26" i="10"/>
  <c r="G27" i="10"/>
  <c r="L27" i="10" s="1"/>
  <c r="G28" i="10"/>
  <c r="L28" i="10" s="1"/>
  <c r="G29" i="10"/>
  <c r="H7" i="10"/>
  <c r="I7" i="10"/>
  <c r="J9" i="10"/>
  <c r="J7" i="10" s="1"/>
  <c r="I9" i="10"/>
  <c r="H9" i="10"/>
  <c r="B8" i="10"/>
  <c r="B10" i="10"/>
  <c r="B11" i="10"/>
  <c r="L11" i="10" s="1"/>
  <c r="B12" i="10"/>
  <c r="B13" i="10"/>
  <c r="B14" i="10"/>
  <c r="B15" i="10"/>
  <c r="B16" i="10"/>
  <c r="B17" i="10"/>
  <c r="L17" i="10" s="1"/>
  <c r="B18" i="10"/>
  <c r="L18" i="10" s="1"/>
  <c r="B19" i="10"/>
  <c r="B20" i="10"/>
  <c r="B21" i="10"/>
  <c r="L21" i="10" s="1"/>
  <c r="B22" i="10"/>
  <c r="L22" i="10" s="1"/>
  <c r="B23" i="10"/>
  <c r="B24" i="10"/>
  <c r="B25" i="10"/>
  <c r="B26" i="10"/>
  <c r="B27" i="10"/>
  <c r="B28" i="10"/>
  <c r="B29" i="10"/>
  <c r="E9" i="10"/>
  <c r="E7" i="10" s="1"/>
  <c r="D9" i="10"/>
  <c r="D7" i="10" s="1"/>
  <c r="C9" i="10"/>
  <c r="B9" i="10" s="1"/>
  <c r="M8" i="10"/>
  <c r="N8" i="10"/>
  <c r="O8" i="10"/>
  <c r="N9" i="10"/>
  <c r="M10" i="10"/>
  <c r="N10" i="10"/>
  <c r="O10" i="10"/>
  <c r="M11" i="10"/>
  <c r="N11" i="10"/>
  <c r="O11" i="10"/>
  <c r="M12" i="10"/>
  <c r="N12" i="10"/>
  <c r="O12" i="10"/>
  <c r="M13" i="10"/>
  <c r="N13" i="10"/>
  <c r="O13" i="10"/>
  <c r="M14" i="10"/>
  <c r="N14" i="10"/>
  <c r="O14" i="10"/>
  <c r="M15" i="10"/>
  <c r="N15" i="10"/>
  <c r="O15" i="10"/>
  <c r="L16" i="10"/>
  <c r="M16" i="10"/>
  <c r="N16" i="10"/>
  <c r="O16" i="10"/>
  <c r="M17" i="10"/>
  <c r="N17" i="10"/>
  <c r="O17" i="10"/>
  <c r="M18" i="10"/>
  <c r="N18" i="10"/>
  <c r="O18" i="10"/>
  <c r="M19" i="10"/>
  <c r="N19" i="10"/>
  <c r="O19" i="10"/>
  <c r="M20" i="10"/>
  <c r="N20" i="10"/>
  <c r="O20" i="10"/>
  <c r="M21" i="10"/>
  <c r="N21" i="10"/>
  <c r="O21" i="10"/>
  <c r="M22" i="10"/>
  <c r="N22" i="10"/>
  <c r="O22" i="10"/>
  <c r="M23" i="10"/>
  <c r="N23" i="10"/>
  <c r="O23" i="10"/>
  <c r="M24" i="10"/>
  <c r="N24" i="10"/>
  <c r="O24" i="10"/>
  <c r="M25" i="10"/>
  <c r="N25" i="10"/>
  <c r="O25" i="10"/>
  <c r="L26" i="10"/>
  <c r="M26" i="10"/>
  <c r="N26" i="10"/>
  <c r="O26" i="10"/>
  <c r="M27" i="10"/>
  <c r="N27" i="10"/>
  <c r="O27" i="10"/>
  <c r="M28" i="10"/>
  <c r="N28" i="10"/>
  <c r="O28" i="10"/>
  <c r="L29" i="10"/>
  <c r="M29" i="10"/>
  <c r="N29" i="10"/>
  <c r="O29" i="10"/>
  <c r="G7" i="10" l="1"/>
  <c r="L13" i="10"/>
  <c r="L12" i="10"/>
  <c r="G9" i="10"/>
  <c r="L20" i="10"/>
  <c r="L9" i="10"/>
  <c r="L19" i="10"/>
  <c r="C7" i="10"/>
  <c r="B7" i="10" s="1"/>
  <c r="L24" i="10"/>
  <c r="L23" i="10"/>
  <c r="O9" i="10"/>
  <c r="M9" i="10"/>
  <c r="J6" i="9"/>
  <c r="J7" i="9"/>
  <c r="J8" i="9"/>
  <c r="J13" i="9"/>
  <c r="J15" i="9"/>
  <c r="J14" i="9"/>
  <c r="I15" i="9"/>
  <c r="G12" i="9"/>
  <c r="H12" i="9"/>
  <c r="F12" i="9"/>
  <c r="C12" i="9"/>
  <c r="D12" i="9"/>
  <c r="G9" i="9"/>
  <c r="H9" i="9"/>
  <c r="F9" i="9"/>
  <c r="E6" i="9"/>
  <c r="C9" i="9"/>
  <c r="D9" i="9"/>
  <c r="B9" i="9"/>
  <c r="F6" i="8"/>
  <c r="F7" i="8"/>
  <c r="F8" i="8"/>
  <c r="J8" i="8" s="1"/>
  <c r="F9" i="8"/>
  <c r="J9" i="8" s="1"/>
  <c r="F5" i="8"/>
  <c r="J5" i="8" s="1"/>
  <c r="G5" i="8"/>
  <c r="I5" i="8"/>
  <c r="I6" i="8"/>
  <c r="H5" i="8"/>
  <c r="H6" i="8"/>
  <c r="L6" i="8" s="1"/>
  <c r="G6" i="8"/>
  <c r="J6" i="8"/>
  <c r="K6" i="8"/>
  <c r="M6" i="8"/>
  <c r="J7" i="8"/>
  <c r="K7" i="8"/>
  <c r="L7" i="8"/>
  <c r="M7" i="8"/>
  <c r="K8" i="8"/>
  <c r="L8" i="8"/>
  <c r="M8" i="8"/>
  <c r="K9" i="8"/>
  <c r="L9" i="8"/>
  <c r="M9" i="8"/>
  <c r="K5" i="8"/>
  <c r="L5" i="8"/>
  <c r="M5" i="8"/>
  <c r="E6" i="8"/>
  <c r="E5" i="8"/>
  <c r="C6" i="8"/>
  <c r="D6" i="8"/>
  <c r="D5" i="8"/>
  <c r="B9" i="8"/>
  <c r="I12" i="9" l="1"/>
  <c r="B8" i="8"/>
  <c r="B7" i="8" l="1"/>
  <c r="B6" i="8" l="1"/>
  <c r="C5" i="8"/>
  <c r="B5" i="8" s="1"/>
  <c r="J8" i="7" l="1"/>
  <c r="J7" i="7"/>
  <c r="I7" i="7"/>
  <c r="E9" i="7"/>
  <c r="E5" i="7" s="1"/>
  <c r="E8" i="7"/>
  <c r="H8" i="7" s="1"/>
  <c r="E7" i="7"/>
  <c r="G5" i="7"/>
  <c r="F5" i="7"/>
  <c r="G6" i="7"/>
  <c r="J6" i="7" s="1"/>
  <c r="F6" i="7"/>
  <c r="D5" i="7"/>
  <c r="J5" i="7" s="1"/>
  <c r="C5" i="7"/>
  <c r="B9" i="7"/>
  <c r="B5" i="7" s="1"/>
  <c r="B8" i="7"/>
  <c r="B7" i="7"/>
  <c r="D6" i="7"/>
  <c r="C6" i="7"/>
  <c r="H6" i="7"/>
  <c r="I6" i="7"/>
  <c r="H7" i="7"/>
  <c r="I8" i="7"/>
  <c r="I9" i="7"/>
  <c r="J9" i="7"/>
  <c r="I5" i="7"/>
  <c r="D12" i="14"/>
  <c r="E12" i="14"/>
  <c r="C12" i="14"/>
  <c r="E5" i="14"/>
  <c r="E6" i="14"/>
  <c r="E7" i="14"/>
  <c r="E8" i="14"/>
  <c r="E9" i="14"/>
  <c r="E10" i="14"/>
  <c r="E11" i="14"/>
  <c r="E4" i="14"/>
  <c r="K6" i="17"/>
  <c r="J6" i="17"/>
  <c r="F6" i="17"/>
  <c r="E6" i="17"/>
  <c r="G6" i="17"/>
  <c r="G7" i="17"/>
  <c r="I8" i="17"/>
  <c r="H8" i="17"/>
  <c r="G8" i="17" s="1"/>
  <c r="B7" i="17"/>
  <c r="D8" i="17"/>
  <c r="C8" i="17"/>
  <c r="B8" i="17" s="1"/>
  <c r="H8" i="5"/>
  <c r="G8" i="5"/>
  <c r="K8" i="5" s="1"/>
  <c r="B8" i="5"/>
  <c r="D8" i="5"/>
  <c r="C8" i="5"/>
  <c r="J7" i="5"/>
  <c r="K7" i="5"/>
  <c r="L7" i="5"/>
  <c r="J8" i="5"/>
  <c r="L8" i="5"/>
  <c r="J9" i="5"/>
  <c r="K9" i="5"/>
  <c r="L9" i="5"/>
  <c r="J10" i="5"/>
  <c r="K10" i="5"/>
  <c r="L10" i="5"/>
  <c r="J11" i="5"/>
  <c r="K11" i="5"/>
  <c r="L11" i="5"/>
  <c r="J12" i="5"/>
  <c r="K12" i="5"/>
  <c r="L12" i="5"/>
  <c r="J13" i="5"/>
  <c r="K13" i="5"/>
  <c r="L13" i="5"/>
  <c r="J14" i="5"/>
  <c r="K14" i="5"/>
  <c r="L14" i="5"/>
  <c r="J15" i="5"/>
  <c r="K15" i="5"/>
  <c r="L15" i="5"/>
  <c r="J16" i="5"/>
  <c r="K16" i="5"/>
  <c r="L16" i="5"/>
  <c r="J17" i="5"/>
  <c r="K17" i="5"/>
  <c r="L17" i="5"/>
  <c r="J18" i="5"/>
  <c r="K18" i="5"/>
  <c r="L18" i="5"/>
  <c r="J19" i="5"/>
  <c r="K19" i="5"/>
  <c r="L19" i="5"/>
  <c r="J20" i="5"/>
  <c r="K20" i="5"/>
  <c r="L20" i="5"/>
  <c r="J21" i="5"/>
  <c r="K21" i="5"/>
  <c r="L21" i="5"/>
  <c r="J22" i="5"/>
  <c r="K22" i="5"/>
  <c r="L22" i="5"/>
  <c r="J23" i="5"/>
  <c r="K23" i="5"/>
  <c r="L23" i="5"/>
  <c r="J24" i="5"/>
  <c r="K24" i="5"/>
  <c r="L24" i="5"/>
  <c r="J25" i="5"/>
  <c r="K25" i="5"/>
  <c r="L25" i="5"/>
  <c r="J26" i="5"/>
  <c r="K26" i="5"/>
  <c r="L26" i="5"/>
  <c r="J27" i="5"/>
  <c r="K27" i="5"/>
  <c r="L27" i="5"/>
  <c r="J28" i="5"/>
  <c r="K28" i="5"/>
  <c r="L28" i="5"/>
  <c r="K6" i="5"/>
  <c r="L6" i="5"/>
  <c r="J6" i="5"/>
  <c r="F10" i="4"/>
  <c r="D10" i="4"/>
  <c r="E10" i="4"/>
  <c r="C10" i="4"/>
  <c r="F9" i="4"/>
  <c r="F4" i="4"/>
  <c r="C5" i="4"/>
  <c r="C6" i="4"/>
  <c r="C7" i="4"/>
  <c r="C8" i="4"/>
  <c r="C9" i="4"/>
  <c r="C4" i="4"/>
  <c r="F6" i="3"/>
  <c r="H9" i="7" l="1"/>
  <c r="H5" i="7"/>
  <c r="D6" i="3" l="1"/>
  <c r="E6" i="3"/>
  <c r="C6" i="3"/>
  <c r="M7" i="10"/>
  <c r="N7" i="10"/>
  <c r="O7" i="10"/>
  <c r="L7" i="10"/>
  <c r="E12" i="9"/>
  <c r="J12" i="9" s="1"/>
  <c r="I6" i="9"/>
  <c r="I7" i="9"/>
  <c r="I8" i="9"/>
  <c r="G5" i="9"/>
  <c r="H5" i="9"/>
  <c r="F5" i="9"/>
  <c r="E8" i="9"/>
  <c r="E7" i="9"/>
  <c r="C5" i="9"/>
  <c r="D5" i="9"/>
  <c r="B5" i="9"/>
  <c r="E5" i="9" s="1"/>
  <c r="E9" i="22"/>
  <c r="E7" i="22" s="1"/>
  <c r="M7" i="5"/>
  <c r="M8" i="5"/>
  <c r="M9" i="5"/>
  <c r="M10" i="5"/>
  <c r="M11" i="5"/>
  <c r="M12" i="5"/>
  <c r="M13" i="5"/>
  <c r="M14" i="5"/>
  <c r="M15" i="5"/>
  <c r="M16" i="5"/>
  <c r="M17" i="5"/>
  <c r="M18" i="5"/>
  <c r="M19" i="5"/>
  <c r="M20" i="5"/>
  <c r="M21" i="5"/>
  <c r="M22" i="5"/>
  <c r="M23" i="5"/>
  <c r="M24" i="5"/>
  <c r="M25" i="5"/>
  <c r="M26" i="5"/>
  <c r="M27" i="5"/>
  <c r="M28" i="5"/>
  <c r="F5" i="4"/>
  <c r="F6" i="4"/>
  <c r="F7" i="4"/>
  <c r="F8" i="4"/>
  <c r="F5" i="3"/>
  <c r="I5" i="9" l="1"/>
  <c r="J5" i="9"/>
  <c r="D9" i="22" l="1"/>
  <c r="C9" i="22"/>
  <c r="C7" i="22" s="1"/>
  <c r="L8" i="22"/>
  <c r="M8" i="22"/>
  <c r="L10" i="22"/>
  <c r="M10" i="22"/>
  <c r="L11" i="22"/>
  <c r="M11" i="22"/>
  <c r="L12" i="22"/>
  <c r="M12" i="22"/>
  <c r="L13" i="22"/>
  <c r="M13" i="22"/>
  <c r="L14" i="22"/>
  <c r="M14" i="22"/>
  <c r="L15" i="22"/>
  <c r="M15" i="22"/>
  <c r="L16" i="22"/>
  <c r="M16" i="22"/>
  <c r="L17" i="22"/>
  <c r="M17" i="22"/>
  <c r="L18" i="22"/>
  <c r="M18" i="22"/>
  <c r="L19" i="22"/>
  <c r="M19" i="22"/>
  <c r="L20" i="22"/>
  <c r="M20" i="22"/>
  <c r="L22" i="22"/>
  <c r="M22" i="22"/>
  <c r="L23" i="22"/>
  <c r="M23" i="22"/>
  <c r="L24" i="22"/>
  <c r="M24" i="22"/>
  <c r="L25" i="22"/>
  <c r="M25" i="22"/>
  <c r="L26" i="22"/>
  <c r="M26" i="22"/>
  <c r="L27" i="22"/>
  <c r="M27" i="22"/>
  <c r="L28" i="22"/>
  <c r="M28" i="22"/>
  <c r="L29" i="22"/>
  <c r="M29" i="22"/>
  <c r="D7" i="22" l="1"/>
  <c r="L7" i="22"/>
  <c r="M7" i="22"/>
  <c r="M9" i="22"/>
  <c r="L9" i="22"/>
  <c r="K8" i="10"/>
  <c r="K9" i="10"/>
  <c r="K10" i="10"/>
  <c r="K11" i="10"/>
  <c r="K12" i="10"/>
  <c r="K13" i="10"/>
  <c r="K14" i="10"/>
  <c r="K15" i="10"/>
  <c r="K16" i="10"/>
  <c r="K17" i="10"/>
  <c r="K18" i="10"/>
  <c r="K19" i="10"/>
  <c r="K20" i="10"/>
  <c r="K21" i="10"/>
  <c r="K22" i="10"/>
  <c r="K23" i="10"/>
  <c r="K24" i="10"/>
  <c r="K25" i="10"/>
  <c r="K26" i="10"/>
  <c r="K27" i="10"/>
  <c r="K28" i="10"/>
  <c r="K29" i="10"/>
  <c r="K7" i="10"/>
  <c r="F8" i="10"/>
  <c r="F9" i="10"/>
  <c r="F10" i="10"/>
  <c r="F11" i="10"/>
  <c r="F12" i="10"/>
  <c r="F13" i="10"/>
  <c r="F14" i="10"/>
  <c r="F15" i="10"/>
  <c r="F16" i="10"/>
  <c r="F17" i="10"/>
  <c r="F18" i="10"/>
  <c r="F19" i="10"/>
  <c r="F20" i="10"/>
  <c r="F21" i="10"/>
  <c r="F22" i="10"/>
  <c r="F23" i="10"/>
  <c r="F24" i="10"/>
  <c r="F25" i="10"/>
  <c r="F26" i="10"/>
  <c r="F27" i="10"/>
  <c r="F28" i="10"/>
  <c r="F29" i="10"/>
  <c r="F7" i="10"/>
  <c r="M6" i="5"/>
  <c r="I7" i="5"/>
  <c r="I8" i="5"/>
  <c r="I9" i="5"/>
  <c r="I10" i="5"/>
  <c r="I11" i="5"/>
  <c r="I12" i="5"/>
  <c r="I13" i="5"/>
  <c r="I14" i="5"/>
  <c r="I15" i="5"/>
  <c r="I16" i="5"/>
  <c r="I17" i="5"/>
  <c r="I18" i="5"/>
  <c r="I19" i="5"/>
  <c r="I20" i="5"/>
  <c r="I21" i="5"/>
  <c r="I22" i="5"/>
  <c r="I23" i="5"/>
  <c r="I24" i="5"/>
  <c r="I25" i="5"/>
  <c r="I26" i="5"/>
  <c r="I27" i="5"/>
  <c r="I28" i="5"/>
  <c r="I6" i="5"/>
  <c r="E7" i="5"/>
  <c r="E8" i="5"/>
  <c r="E9" i="5"/>
  <c r="E10" i="5"/>
  <c r="E11" i="5"/>
  <c r="E12" i="5"/>
  <c r="E13" i="5"/>
  <c r="E14" i="5"/>
  <c r="E15" i="5"/>
  <c r="E16" i="5"/>
  <c r="E17" i="5"/>
  <c r="E18" i="5"/>
  <c r="E19" i="5"/>
  <c r="E20" i="5"/>
  <c r="E21" i="5"/>
  <c r="E22" i="5"/>
  <c r="E23" i="5"/>
  <c r="E24" i="5"/>
  <c r="E25" i="5"/>
  <c r="E26" i="5"/>
  <c r="E27" i="5"/>
  <c r="E28" i="5"/>
  <c r="E6" i="5"/>
  <c r="K7" i="17" l="1"/>
  <c r="K8" i="17"/>
  <c r="K9" i="17"/>
  <c r="K10" i="17"/>
  <c r="K11" i="17"/>
  <c r="K12" i="17"/>
  <c r="K13" i="17"/>
  <c r="K14" i="17"/>
  <c r="K15" i="17"/>
  <c r="K17" i="17"/>
  <c r="K18" i="17"/>
  <c r="K20" i="17"/>
  <c r="K21" i="17"/>
  <c r="K22" i="17"/>
  <c r="K23" i="17"/>
  <c r="K25" i="17"/>
  <c r="K26" i="17"/>
  <c r="K27" i="17"/>
  <c r="K28" i="17"/>
  <c r="J7" i="17"/>
  <c r="J8" i="17"/>
  <c r="J9" i="17"/>
  <c r="J10" i="17"/>
  <c r="J11" i="17"/>
  <c r="J12" i="17"/>
  <c r="J13" i="17"/>
  <c r="J14" i="17"/>
  <c r="J15" i="17"/>
  <c r="J17" i="17"/>
  <c r="J18" i="17"/>
  <c r="J20" i="17"/>
  <c r="J21" i="17"/>
  <c r="J22" i="17"/>
  <c r="J23" i="17"/>
  <c r="J25" i="17"/>
  <c r="J26" i="17"/>
  <c r="J27" i="17"/>
  <c r="J28" i="17"/>
  <c r="P9" i="10" l="1"/>
  <c r="P27" i="10" l="1"/>
  <c r="P10" i="10"/>
  <c r="P28" i="10"/>
  <c r="P22" i="10"/>
  <c r="P11" i="10"/>
  <c r="P29" i="10"/>
  <c r="P13" i="10"/>
  <c r="P7" i="10"/>
  <c r="P14" i="10"/>
  <c r="P15" i="10"/>
  <c r="P16" i="10"/>
  <c r="P17" i="10"/>
  <c r="P18" i="10"/>
  <c r="P19" i="10"/>
  <c r="P21" i="10"/>
  <c r="P26" i="10"/>
  <c r="P12" i="10"/>
  <c r="P23" i="10"/>
  <c r="P24" i="10"/>
  <c r="P25" i="10"/>
  <c r="P20" i="10"/>
  <c r="P8" i="10"/>
  <c r="F4" i="3"/>
</calcChain>
</file>

<file path=xl/sharedStrings.xml><?xml version="1.0" encoding="utf-8"?>
<sst xmlns="http://schemas.openxmlformats.org/spreadsheetml/2006/main" count="401" uniqueCount="200">
  <si>
    <t>Notes and Definitions</t>
  </si>
  <si>
    <t>Atolls</t>
  </si>
  <si>
    <t>Include admin and non-admin islands within the 20 atolls combined.</t>
  </si>
  <si>
    <t>Death</t>
  </si>
  <si>
    <t>The permanent disappearance of all evidence of life at any time after live birth has taken place (postnatal cessation of vital functions without capability of resuscitation). This definition excludes foetal deaths, which are defined separately.</t>
  </si>
  <si>
    <t>Infant Deaths (under 1 year)</t>
  </si>
  <si>
    <t>Infant deaths refer to the deaths of infants up to 1 year of age</t>
  </si>
  <si>
    <t>Malé</t>
  </si>
  <si>
    <t>The Capital City of Maldives. Includes wards as Malé, Hulhumale, and Villimale</t>
  </si>
  <si>
    <t>Maternal Deaths</t>
  </si>
  <si>
    <t>The number of female deaths from any cause related to or aggravated by pregnancy or its management (excluding accidental or incidental causes) during pregnancy and childbirth or within 42 days of termination of pregnancy, irrespective of the duration and site of the pregnancy.</t>
  </si>
  <si>
    <t>Nationality</t>
  </si>
  <si>
    <t>Place of occurrence</t>
  </si>
  <si>
    <t>Place of occurrence is the geographical location in the country: (a) locality and (b) major division or other geographical place in which the locality is situated, where the live birth, death, delivery of a dead fetus, marriage or divorce occurred. This analysis refers to Atoll where the live event took place.</t>
  </si>
  <si>
    <t>Place of usual residence</t>
  </si>
  <si>
    <t>This is the island where the person has lived for more than one year or intends to live for more than one year. This definition is used in Maldives to define the usual residence of a person in the country.</t>
  </si>
  <si>
    <t xml:space="preserve">Total live Births by nationality </t>
  </si>
  <si>
    <t>Refers to the total live births that occurred in the Maldives and live births that occurred to Maldivians abroad. Births that occurred abroad to Maldivians are included, as the law mandates Maldivians to register births at respective local Councils.</t>
  </si>
  <si>
    <t>Sex ratio at birth</t>
  </si>
  <si>
    <t>The number of male births for a specific area and during a specified period divided by the number of female births for the same area and period. The sex ratio is an important demographic indicator of the distribution of boys and girls at birth.</t>
  </si>
  <si>
    <t>Still Birth</t>
  </si>
  <si>
    <t>A baby who dies after 28 weeks of pregnancy, but before or during birth, is classified as a stillbirth.</t>
  </si>
  <si>
    <t>Under-5 Deaths</t>
  </si>
  <si>
    <t>Contents</t>
  </si>
  <si>
    <t>Table</t>
  </si>
  <si>
    <t>Table Name</t>
  </si>
  <si>
    <t>Sex Ratio at Birth</t>
  </si>
  <si>
    <t>Live Births</t>
  </si>
  <si>
    <t>January</t>
  </si>
  <si>
    <t>February</t>
  </si>
  <si>
    <t>March</t>
  </si>
  <si>
    <t>April</t>
  </si>
  <si>
    <t>May</t>
  </si>
  <si>
    <t>June</t>
  </si>
  <si>
    <t>Live Births - Female</t>
  </si>
  <si>
    <t>Live Births - Male</t>
  </si>
  <si>
    <t>Sex Ratio at birth (males per 100 females)</t>
  </si>
  <si>
    <t>Share out of live births (%)</t>
  </si>
  <si>
    <t>Both sexes</t>
  </si>
  <si>
    <t>Female</t>
  </si>
  <si>
    <t>Male</t>
  </si>
  <si>
    <t>Q1</t>
  </si>
  <si>
    <t>Q2</t>
  </si>
  <si>
    <t>Republic</t>
  </si>
  <si>
    <t>Male'</t>
  </si>
  <si>
    <t>HA</t>
  </si>
  <si>
    <t>HDh</t>
  </si>
  <si>
    <t>Sh</t>
  </si>
  <si>
    <t>N</t>
  </si>
  <si>
    <t>R</t>
  </si>
  <si>
    <t>B</t>
  </si>
  <si>
    <t>Lh</t>
  </si>
  <si>
    <t>K</t>
  </si>
  <si>
    <t>AA</t>
  </si>
  <si>
    <t>ADh</t>
  </si>
  <si>
    <t>M</t>
  </si>
  <si>
    <t>F</t>
  </si>
  <si>
    <t>Dh</t>
  </si>
  <si>
    <t>Th</t>
  </si>
  <si>
    <t>L</t>
  </si>
  <si>
    <t>GA</t>
  </si>
  <si>
    <t>GDh</t>
  </si>
  <si>
    <t>Gn</t>
  </si>
  <si>
    <t>S</t>
  </si>
  <si>
    <t>Birth weight (in grams)</t>
  </si>
  <si>
    <t>Sex</t>
  </si>
  <si>
    <t>Both Sexes</t>
  </si>
  <si>
    <t>Low(&lt;2499)</t>
  </si>
  <si>
    <t>Normal(2500-3999)</t>
  </si>
  <si>
    <t>High (4000+)</t>
  </si>
  <si>
    <t>Average birth weight</t>
  </si>
  <si>
    <t>Indicators</t>
  </si>
  <si>
    <t>Total</t>
  </si>
  <si>
    <t>Maldivian</t>
  </si>
  <si>
    <t>Foreign</t>
  </si>
  <si>
    <t>Total live Births</t>
  </si>
  <si>
    <t xml:space="preserve">    Male’</t>
  </si>
  <si>
    <t xml:space="preserve">    Atolls</t>
  </si>
  <si>
    <t>V</t>
  </si>
  <si>
    <t>Total Deaths</t>
  </si>
  <si>
    <t xml:space="preserve">Total Deaths </t>
  </si>
  <si>
    <t>Not Stated</t>
  </si>
  <si>
    <t>Under 5 deaths</t>
  </si>
  <si>
    <t>Jan</t>
  </si>
  <si>
    <t>Feb</t>
  </si>
  <si>
    <t>Mar</t>
  </si>
  <si>
    <t>Place of death</t>
  </si>
  <si>
    <t>Deaths</t>
  </si>
  <si>
    <t>Share out of deaths in Maldives (%)</t>
  </si>
  <si>
    <t>Contact Information</t>
  </si>
  <si>
    <t>These tables, as well as previous reports, are available from MBS website at the</t>
  </si>
  <si>
    <t>If you have any queries about this publication please contact us at:</t>
  </si>
  <si>
    <t>Maldives Bureau of Statistics</t>
  </si>
  <si>
    <t>Dhaarul Eeman Building</t>
  </si>
  <si>
    <t>Majeedhee Magu, Male'</t>
  </si>
  <si>
    <t>email: info@stats.gov.mv</t>
  </si>
  <si>
    <t>Cover Sheet</t>
  </si>
  <si>
    <t>Background Information and Definitions</t>
  </si>
  <si>
    <t>Data presented in this Quarterly Vital Statistics Bulleting is prepared based on births and deaths recorded in the Vital Registration system (GEMEN).</t>
  </si>
  <si>
    <t>Note:</t>
  </si>
  <si>
    <t>Year of Occurrence</t>
  </si>
  <si>
    <t>Quarter</t>
  </si>
  <si>
    <t>Month of Occurrence</t>
  </si>
  <si>
    <t xml:space="preserve"> Live Births</t>
  </si>
  <si>
    <t xml:space="preserve"> Female live births</t>
  </si>
  <si>
    <t>Male live births</t>
  </si>
  <si>
    <t>Table 1</t>
  </si>
  <si>
    <t>Table 2</t>
  </si>
  <si>
    <t>Table 3</t>
  </si>
  <si>
    <t>Figure 2</t>
  </si>
  <si>
    <t>Table 4</t>
  </si>
  <si>
    <t>Table 5</t>
  </si>
  <si>
    <t>Table 6</t>
  </si>
  <si>
    <t>Table 7</t>
  </si>
  <si>
    <t>Mother age group</t>
  </si>
  <si>
    <t>15-19</t>
  </si>
  <si>
    <t>20-24</t>
  </si>
  <si>
    <t>25-29</t>
  </si>
  <si>
    <t>30-34</t>
  </si>
  <si>
    <t>35-39</t>
  </si>
  <si>
    <t>40-44</t>
  </si>
  <si>
    <t>45-49</t>
  </si>
  <si>
    <t>Quarters</t>
  </si>
  <si>
    <t>Covers the period as follows: Quarter 1 (January- March), Quarter 2 (April-June), Quarter 3 (July- September), Quarter 4 (October - December)</t>
  </si>
  <si>
    <t xml:space="preserve"> Total</t>
  </si>
  <si>
    <t>Table 8</t>
  </si>
  <si>
    <t>0-4</t>
  </si>
  <si>
    <t>5-17</t>
  </si>
  <si>
    <t>18-64</t>
  </si>
  <si>
    <t>65+</t>
  </si>
  <si>
    <t>Table 9</t>
  </si>
  <si>
    <t>Age Group</t>
  </si>
  <si>
    <t>Maldives Vital Statistics Quarterly Bulletin</t>
  </si>
  <si>
    <t>Background</t>
  </si>
  <si>
    <t>Total deaths of children under five years of age include all deaths occurring before the fifth birthday. This includes deaths classified as "Child death," "Neonatal death," "Infant death," "Child Death," and "Neonatal Death," as well as any other deaths where the age at death was under five years.</t>
  </si>
  <si>
    <t>Not stated</t>
  </si>
  <si>
    <t xml:space="preserve">Total </t>
  </si>
  <si>
    <r>
      <t xml:space="preserve">Term used to differentiate between Maldivians and Foreigners residing in the country.  
</t>
    </r>
    <r>
      <rPr>
        <b/>
        <sz val="12"/>
        <color rgb="FF000000"/>
        <rFont val="Arial"/>
        <family val="2"/>
      </rPr>
      <t xml:space="preserve">Maldivian </t>
    </r>
    <r>
      <rPr>
        <sz val="12"/>
        <color rgb="FF000000"/>
        <rFont val="Arial"/>
        <family val="2"/>
      </rPr>
      <t xml:space="preserve">refers to live births or deaths where the individual (or, for births, the child) is recorded as holding Maldivian nationality.
</t>
    </r>
    <r>
      <rPr>
        <b/>
        <sz val="12"/>
        <color rgb="FF000000"/>
        <rFont val="Arial"/>
        <family val="2"/>
      </rPr>
      <t>Foreign</t>
    </r>
    <r>
      <rPr>
        <sz val="12"/>
        <color rgb="FF000000"/>
        <rFont val="Arial"/>
        <family val="2"/>
      </rPr>
      <t xml:space="preserve"> refers to live births or deaths where the individual (or, for births, the child) is recorded as not holding Maldivian nationality.</t>
    </r>
  </si>
  <si>
    <t>The data presented are final but subject to revision.</t>
  </si>
  <si>
    <t>Place of occurence same as mother's usual residence</t>
  </si>
  <si>
    <t>Place of occurence different from mother's usual residence</t>
  </si>
  <si>
    <t>Place of occurence same as mother's usual residence (%)</t>
  </si>
  <si>
    <t>Place of occurence different from mother's usual residence (%)</t>
  </si>
  <si>
    <t>Data presents births and deaths that occur in the country during the period under review. As such it also includes births by foreign residents that occurred in Maldives and deaths that occurred among foreigners residing in the country.</t>
  </si>
  <si>
    <t>Abroad_**</t>
  </si>
  <si>
    <t>Table 10</t>
  </si>
  <si>
    <t>Place of occurence same as deceased's usual residence</t>
  </si>
  <si>
    <t>Place of occurence different from deceased's usual residence</t>
  </si>
  <si>
    <t>Place of occurence same as deceased's usual residence (%)</t>
  </si>
  <si>
    <t>Place of occurence different from deceased's usual residence (%)</t>
  </si>
  <si>
    <t>Table 11</t>
  </si>
  <si>
    <t>Table 12</t>
  </si>
  <si>
    <t>Map of Maldives</t>
  </si>
  <si>
    <t>https://statisticsmaldives.gov.mv</t>
  </si>
  <si>
    <t>Births given by Maldivian citizens outside the country is included in Table 7 as these births are also registered in the country. Similarly, deaths that occurred abroad among Maldivians in included in Table 8.</t>
  </si>
  <si>
    <t>* Graph excludes Not Stated deaths</t>
  </si>
  <si>
    <t xml:space="preserve">Map </t>
  </si>
  <si>
    <t xml:space="preserve">Map of Maldives </t>
  </si>
  <si>
    <t>Note: Only for deaths that occurred in Maldives</t>
  </si>
  <si>
    <t>Live birth</t>
  </si>
  <si>
    <t>The complete expulsion or extraction from the mother of a product of conception, irrespective of the duration of pregnancy, which, after such separation, breathes or shows any other evidence of life, such as beating of the heart, pulsation of the umbilical cord, or definite movement of voluntary muscles, whether or not the umbilical cord has been cut or the placenta is attached; each product of such a birth is considered live born (all live-born infants should be registered and counted as such, irrespective of gestational age or whether alive or dead at the time of registration, and if they die at any time following birth, they should also be registered and counted as deaths).</t>
  </si>
  <si>
    <t>50+</t>
  </si>
  <si>
    <t>Abroad</t>
  </si>
  <si>
    <t>NS</t>
  </si>
  <si>
    <t>No stated</t>
  </si>
  <si>
    <t>Quarter: Q1-Q2, 2026</t>
  </si>
  <si>
    <t>Data presented in this spreadsheet is prepared based on births and deaths recorded in the Vital Registration system (GEMEN). Data presented in this spreadsheet covers details of births and deaths and are provisional up to Quarter 2, 2026.</t>
  </si>
  <si>
    <t>Date of release: 27 August 2026</t>
  </si>
  <si>
    <t>Live births by sex, Q1-Q2, 2026</t>
  </si>
  <si>
    <t>Table 2: Live births by sex and month of occurence, Q1 - Q2, 2026</t>
  </si>
  <si>
    <t>Figure 1a-b: Percentage of live births by place of occurence and usual residence of mother, Q1-Q2, 2026</t>
  </si>
  <si>
    <t>Table 5: Live births by age of the mother, Q1-Q2, 2026</t>
  </si>
  <si>
    <t>Table 1: Live births by sex, Q1-Q2, 2026</t>
  </si>
  <si>
    <t>Table 3: Live births by sex and place of occurence, Q1 - Q2, 2026</t>
  </si>
  <si>
    <t>Table 4: Live births by place of occurrence and usual residence of mother, Q1-Q2, 2026</t>
  </si>
  <si>
    <t>Figure 2: Live births by age of the mother, Q1-Q2, 2026</t>
  </si>
  <si>
    <t>Table 6: Live birth by birth weight and sex of child, Q1-Q2, 2026</t>
  </si>
  <si>
    <t>Live births by sex and month of occurence, Q1-Q2, 2026</t>
  </si>
  <si>
    <t>Live births by sex and place of occurence,Q1 - Q2, 2026</t>
  </si>
  <si>
    <t>Live births by place of occurrence and usual residence of mother, Q1 - Q2, 2026</t>
  </si>
  <si>
    <t>Percentage of live births by place of occurence and usual residence of mother, Q1-Q2, 2026</t>
  </si>
  <si>
    <t>Live births by age of the mother, Q1-Q2, 2026</t>
  </si>
  <si>
    <t>Live birth by birth weight and sex of child by, Q1-Q2, 2026</t>
  </si>
  <si>
    <t>Live births by nationality and locality, Q1-Q2, 2026</t>
  </si>
  <si>
    <t>Deaths by nationality and locality, Q1-Q2, 2026</t>
  </si>
  <si>
    <t>Key Indicators for deaths that occurred in Maldives among Maldivians by month of occurrence, Q1-Q2, 2026</t>
  </si>
  <si>
    <t>Deaths by place of occurrence and sex , Q1-Q2, 2026</t>
  </si>
  <si>
    <t>Deaths by place of occurrence and usual residence of the deceased, Q1-Q2, 2026</t>
  </si>
  <si>
    <t>Percentage of deaths by place of occurrence and usual residence of the deceased, Q1-Q2, 2026</t>
  </si>
  <si>
    <t>Deaths by Age Group and Sex, Q1–Q2, 2026</t>
  </si>
  <si>
    <t>Table 7: Live births by nationality and locality, Q1-Q2, 2026</t>
  </si>
  <si>
    <t>Table 8: Deaths by nationality and locality, Q1 - Q2, 2026</t>
  </si>
  <si>
    <t>Total (Q1-Q2)</t>
  </si>
  <si>
    <t>Table 9: Key Indicators for deaths that occurred in Maldives by month of occurrence, Q1 - Q2, 2026</t>
  </si>
  <si>
    <t>Table 10: Deaths by place of occurrence and sex , Q1-Q2, 2026</t>
  </si>
  <si>
    <t>Table 11: Deaths by place of occurrence and usual residence of the deceased, Q1-Q2, 2026</t>
  </si>
  <si>
    <t>Figure 3a-b: Percentage of deaths by place of occurence and usual residence of the deceased, Q1-Q4, 2026</t>
  </si>
  <si>
    <t>Figure 3a-b</t>
  </si>
  <si>
    <t>Figure 1a-b</t>
  </si>
  <si>
    <t>Table 12: Deaths by Age Group and Sex, Q1–Q2,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</si>
</sst>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4" x14ac:knownFonts="1">
    <font>
      <sz val="11"/>
      <color theme="1"/>
      <name val="Calibri"/>
      <family val="2"/>
      <scheme val="minor"/>
    </font>
    <font>
      <sz val="11"/>
      <color theme="1"/>
      <name val="Calibri"/>
      <family val="2"/>
      <scheme val="minor"/>
    </font>
    <font>
      <b/>
      <sz val="11"/>
      <color theme="1"/>
      <name val="Calibri"/>
      <family val="2"/>
      <scheme val="minor"/>
    </font>
    <font>
      <b/>
      <sz val="15"/>
      <color rgb="FF44546A"/>
      <name val="Calibri"/>
      <family val="2"/>
      <scheme val="minor"/>
    </font>
    <font>
      <b/>
      <sz val="13"/>
      <color rgb="FF44546A"/>
      <name val="Calibri"/>
      <family val="2"/>
      <scheme val="minor"/>
    </font>
    <font>
      <sz val="12"/>
      <color rgb="FF000000"/>
      <name val="Arial"/>
      <family val="2"/>
    </font>
    <font>
      <sz val="12"/>
      <color theme="1"/>
      <name val="Calibri"/>
      <family val="2"/>
      <scheme val="minor"/>
    </font>
    <font>
      <sz val="12"/>
      <color theme="1"/>
      <name val="Arial"/>
      <family val="2"/>
    </font>
    <font>
      <b/>
      <sz val="12"/>
      <color theme="1"/>
      <name val="Arial"/>
      <family val="2"/>
    </font>
    <font>
      <b/>
      <sz val="14"/>
      <color theme="4" tint="-0.499984740745262"/>
      <name val="Calibri"/>
      <family val="2"/>
      <scheme val="minor"/>
    </font>
    <font>
      <sz val="11"/>
      <name val="Calibri"/>
      <family val="2"/>
    </font>
    <font>
      <b/>
      <sz val="12"/>
      <name val="Calibri"/>
      <family val="2"/>
      <scheme val="minor"/>
    </font>
    <font>
      <sz val="8"/>
      <name val="Calibri"/>
      <family val="2"/>
      <scheme val="minor"/>
    </font>
    <font>
      <sz val="11"/>
      <color rgb="FF002060"/>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sz val="15"/>
      <color rgb="FF1F497D"/>
      <name val="Calibri"/>
      <family val="2"/>
      <scheme val="minor"/>
    </font>
    <font>
      <sz val="12"/>
      <name val="Arial"/>
      <family val="2"/>
    </font>
    <font>
      <u/>
      <sz val="11"/>
      <color theme="10"/>
      <name val="Calibri"/>
      <family val="2"/>
      <scheme val="minor"/>
    </font>
    <font>
      <u/>
      <sz val="11"/>
      <color theme="1"/>
      <name val="Calibri"/>
      <family val="2"/>
      <scheme val="minor"/>
    </font>
    <font>
      <sz val="11"/>
      <color rgb="FF000000"/>
      <name val="Calibri"/>
      <family val="2"/>
      <scheme val="minor"/>
    </font>
    <font>
      <sz val="11"/>
      <color rgb="FFC00000"/>
      <name val="Calibri"/>
      <family val="2"/>
      <scheme val="minor"/>
    </font>
    <font>
      <b/>
      <sz val="16"/>
      <color theme="4" tint="-0.499984740745262"/>
      <name val="Arial"/>
      <family val="2"/>
    </font>
    <font>
      <sz val="11"/>
      <name val="Calibri"/>
      <family val="2"/>
    </font>
    <font>
      <sz val="11"/>
      <name val="Calibri"/>
      <family val="2"/>
      <scheme val="minor"/>
    </font>
    <font>
      <b/>
      <sz val="12"/>
      <color rgb="FF000000"/>
      <name val="Arial"/>
      <family val="2"/>
    </font>
    <font>
      <i/>
      <sz val="12"/>
      <color theme="1"/>
      <name val="Calibri"/>
      <family val="2"/>
      <scheme val="minor"/>
    </font>
    <font>
      <b/>
      <sz val="16"/>
      <color rgb="FF002060"/>
      <name val="Calibri"/>
      <family val="2"/>
      <scheme val="minor"/>
    </font>
    <font>
      <b/>
      <sz val="14"/>
      <color rgb="FF002060"/>
      <name val="Calibri"/>
      <family val="2"/>
      <scheme val="minor"/>
    </font>
    <font>
      <u/>
      <sz val="12"/>
      <color theme="10"/>
      <name val="Calibri"/>
      <family val="2"/>
      <scheme val="minor"/>
    </font>
    <font>
      <i/>
      <sz val="11"/>
      <color theme="1"/>
      <name val="Calibri"/>
      <family val="2"/>
      <scheme val="minor"/>
    </font>
    <font>
      <i/>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79998168889431442"/>
        <bgColor rgb="FF000000"/>
      </patternFill>
    </fill>
    <fill>
      <patternFill patternType="solid">
        <fgColor theme="6" tint="0.79998168889431442"/>
        <bgColor indexed="64"/>
      </patternFill>
    </fill>
  </fills>
  <borders count="117">
    <border>
      <left/>
      <right/>
      <top/>
      <bottom/>
      <diagonal/>
    </border>
    <border>
      <left/>
      <right/>
      <top/>
      <bottom style="thick">
        <color rgb="FF5B9BD5"/>
      </bottom>
      <diagonal/>
    </border>
    <border>
      <left/>
      <right/>
      <top/>
      <bottom style="thick">
        <color rgb="FFACCCEA"/>
      </bottom>
      <diagonal/>
    </border>
    <border>
      <left/>
      <right/>
      <top style="thick">
        <color rgb="FFACCCEA"/>
      </top>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medium">
        <color theme="4" tint="-0.249977111117893"/>
      </left>
      <right style="thin">
        <color theme="4" tint="-0.249977111117893"/>
      </right>
      <top style="medium">
        <color theme="4" tint="-0.249977111117893"/>
      </top>
      <bottom style="thin">
        <color theme="4" tint="-0.249977111117893"/>
      </bottom>
      <diagonal/>
    </border>
    <border>
      <left style="thin">
        <color theme="4" tint="-0.249977111117893"/>
      </left>
      <right style="thin">
        <color theme="4" tint="-0.249977111117893"/>
      </right>
      <top style="medium">
        <color theme="4" tint="-0.249977111117893"/>
      </top>
      <bottom style="thin">
        <color theme="4" tint="-0.249977111117893"/>
      </bottom>
      <diagonal/>
    </border>
    <border>
      <left style="thin">
        <color theme="4" tint="-0.249977111117893"/>
      </left>
      <right style="medium">
        <color theme="4" tint="-0.249977111117893"/>
      </right>
      <top style="medium">
        <color theme="4" tint="-0.249977111117893"/>
      </top>
      <bottom style="thin">
        <color theme="4" tint="-0.249977111117893"/>
      </bottom>
      <diagonal/>
    </border>
    <border>
      <left style="medium">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medium">
        <color theme="4" tint="-0.249977111117893"/>
      </right>
      <top style="thin">
        <color theme="4" tint="-0.249977111117893"/>
      </top>
      <bottom style="thin">
        <color theme="4" tint="-0.249977111117893"/>
      </bottom>
      <diagonal/>
    </border>
    <border>
      <left style="medium">
        <color theme="4" tint="-0.249977111117893"/>
      </left>
      <right style="thin">
        <color theme="4" tint="-0.249977111117893"/>
      </right>
      <top style="thin">
        <color theme="4" tint="-0.249977111117893"/>
      </top>
      <bottom style="medium">
        <color theme="4" tint="-0.249977111117893"/>
      </bottom>
      <diagonal/>
    </border>
    <border>
      <left style="thin">
        <color theme="4" tint="-0.249977111117893"/>
      </left>
      <right style="thin">
        <color theme="4" tint="-0.249977111117893"/>
      </right>
      <top style="thin">
        <color theme="4" tint="-0.249977111117893"/>
      </top>
      <bottom style="medium">
        <color theme="4" tint="-0.249977111117893"/>
      </bottom>
      <diagonal/>
    </border>
    <border>
      <left style="thin">
        <color theme="4" tint="-0.249977111117893"/>
      </left>
      <right style="medium">
        <color theme="4" tint="-0.249977111117893"/>
      </right>
      <top style="thin">
        <color theme="4" tint="-0.249977111117893"/>
      </top>
      <bottom style="medium">
        <color theme="4" tint="-0.249977111117893"/>
      </bottom>
      <diagonal/>
    </border>
    <border>
      <left style="medium">
        <color theme="4" tint="-0.249977111117893"/>
      </left>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right style="medium">
        <color theme="4" tint="-0.249977111117893"/>
      </right>
      <top style="medium">
        <color theme="4" tint="-0.249977111117893"/>
      </top>
      <bottom style="medium">
        <color theme="4" tint="-0.249977111117893"/>
      </bottom>
      <diagonal/>
    </border>
    <border>
      <left style="thin">
        <color theme="4" tint="-0.249977111117893"/>
      </left>
      <right/>
      <top style="thin">
        <color theme="4" tint="-0.249977111117893"/>
      </top>
      <bottom style="thin">
        <color theme="4" tint="-0.249977111117893"/>
      </bottom>
      <diagonal/>
    </border>
    <border>
      <left style="medium">
        <color theme="4" tint="-0.249977111117893"/>
      </left>
      <right style="medium">
        <color theme="4" tint="-0.249977111117893"/>
      </right>
      <top style="medium">
        <color theme="4" tint="-0.249977111117893"/>
      </top>
      <bottom/>
      <diagonal/>
    </border>
    <border>
      <left style="thin">
        <color theme="4" tint="-0.249977111117893"/>
      </left>
      <right style="medium">
        <color theme="4" tint="-0.249977111117893"/>
      </right>
      <top/>
      <bottom style="thin">
        <color theme="4" tint="-0.249977111117893"/>
      </bottom>
      <diagonal/>
    </border>
    <border>
      <left/>
      <right/>
      <top/>
      <bottom style="thick">
        <color rgb="FF4F81BD"/>
      </bottom>
      <diagonal/>
    </border>
    <border>
      <left style="medium">
        <color theme="4" tint="-0.249977111117893"/>
      </left>
      <right style="thin">
        <color theme="4" tint="-0.249977111117893"/>
      </right>
      <top/>
      <bottom style="thin">
        <color theme="4" tint="-0.249977111117893"/>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right style="thin">
        <color theme="4" tint="-0.249977111117893"/>
      </right>
      <top/>
      <bottom/>
      <diagonal/>
    </border>
    <border>
      <left style="thin">
        <color theme="4" tint="-0.249977111117893"/>
      </left>
      <right style="thin">
        <color theme="4" tint="-0.249977111117893"/>
      </right>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right style="thin">
        <color theme="4" tint="-0.249977111117893"/>
      </right>
      <top style="thin">
        <color theme="4" tint="-0.249977111117893"/>
      </top>
      <bottom/>
      <diagonal/>
    </border>
    <border>
      <left style="thin">
        <color theme="4" tint="-0.249977111117893"/>
      </left>
      <right style="thin">
        <color theme="4" tint="-0.249977111117893"/>
      </right>
      <top style="thin">
        <color theme="4" tint="-0.249977111117893"/>
      </top>
      <bottom/>
      <diagonal/>
    </border>
    <border>
      <left style="medium">
        <color theme="4" tint="-0.499984740745262"/>
      </left>
      <right/>
      <top style="medium">
        <color theme="4" tint="-0.499984740745262"/>
      </top>
      <bottom/>
      <diagonal/>
    </border>
    <border>
      <left style="thin">
        <color theme="4" tint="-0.249977111117893"/>
      </left>
      <right/>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right style="thin">
        <color theme="4" tint="-0.249977111117893"/>
      </right>
      <top/>
      <bottom style="thin">
        <color theme="4" tint="-0.249977111117893"/>
      </bottom>
      <diagonal/>
    </border>
    <border>
      <left style="thin">
        <color theme="4" tint="-0.249977111117893"/>
      </left>
      <right style="thin">
        <color theme="4" tint="-0.249977111117893"/>
      </right>
      <top/>
      <bottom style="medium">
        <color theme="4" tint="-0.499984740745262"/>
      </bottom>
      <diagonal/>
    </border>
    <border>
      <left style="thin">
        <color theme="4" tint="-0.249977111117893"/>
      </left>
      <right style="medium">
        <color theme="4" tint="-0.249977111117893"/>
      </right>
      <top/>
      <bottom style="medium">
        <color theme="4" tint="-0.499984740745262"/>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249977111117893"/>
      </right>
      <top style="medium">
        <color theme="4" tint="-0.499984740745262"/>
      </top>
      <bottom style="medium">
        <color theme="4" tint="-0.499984740745262"/>
      </bottom>
      <diagonal/>
    </border>
    <border>
      <left style="medium">
        <color theme="4" tint="-0.249977111117893"/>
      </left>
      <right/>
      <top style="medium">
        <color theme="4" tint="-0.499984740745262"/>
      </top>
      <bottom style="medium">
        <color theme="4" tint="-0.499984740745262"/>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top style="thin">
        <color theme="4" tint="-0.24994659260841701"/>
      </top>
      <bottom/>
      <diagonal/>
    </border>
    <border>
      <left/>
      <right/>
      <top style="thin">
        <color theme="4" tint="-0.24994659260841701"/>
      </top>
      <bottom/>
      <diagonal/>
    </border>
    <border>
      <left/>
      <right style="thin">
        <color theme="4" tint="-0.24994659260841701"/>
      </right>
      <top style="thin">
        <color theme="4" tint="-0.24994659260841701"/>
      </top>
      <bottom/>
      <diagonal/>
    </border>
    <border>
      <left style="thin">
        <color theme="4" tint="-0.24994659260841701"/>
      </left>
      <right/>
      <top/>
      <bottom/>
      <diagonal/>
    </border>
    <border>
      <left/>
      <right style="thin">
        <color theme="4" tint="-0.24994659260841701"/>
      </right>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right/>
      <top style="thin">
        <color theme="4" tint="-0.24994659260841701"/>
      </top>
      <bottom style="thin">
        <color theme="4" tint="-0.24994659260841701"/>
      </bottom>
      <diagonal/>
    </border>
    <border>
      <left/>
      <right/>
      <top/>
      <bottom style="thin">
        <color theme="4" tint="-0.249977111117893"/>
      </bottom>
      <diagonal/>
    </border>
    <border>
      <left style="medium">
        <color theme="4" tint="-0.249977111117893"/>
      </left>
      <right style="medium">
        <color theme="4" tint="-0.249977111117893"/>
      </right>
      <top/>
      <bottom/>
      <diagonal/>
    </border>
    <border>
      <left style="medium">
        <color theme="4" tint="-0.249977111117893"/>
      </left>
      <right style="medium">
        <color theme="4" tint="-0.249977111117893"/>
      </right>
      <top/>
      <bottom style="medium">
        <color theme="4" tint="-0.249977111117893"/>
      </bottom>
      <diagonal/>
    </border>
    <border>
      <left style="medium">
        <color theme="4" tint="-0.249977111117893"/>
      </left>
      <right style="medium">
        <color theme="4" tint="-0.249977111117893"/>
      </right>
      <top/>
      <bottom style="thin">
        <color theme="4" tint="-0.249977111117893"/>
      </bottom>
      <diagonal/>
    </border>
    <border>
      <left style="medium">
        <color theme="4" tint="-0.249977111117893"/>
      </left>
      <right style="medium">
        <color theme="4" tint="-0.249977111117893"/>
      </right>
      <top style="thin">
        <color theme="4" tint="-0.249977111117893"/>
      </top>
      <bottom style="thin">
        <color theme="4" tint="-0.249977111117893"/>
      </bottom>
      <diagonal/>
    </border>
    <border>
      <left style="medium">
        <color theme="4" tint="-0.249977111117893"/>
      </left>
      <right style="medium">
        <color theme="4" tint="-0.249977111117893"/>
      </right>
      <top style="thin">
        <color theme="4" tint="-0.249977111117893"/>
      </top>
      <bottom style="medium">
        <color theme="4" tint="-0.249977111117893"/>
      </bottom>
      <diagonal/>
    </border>
    <border>
      <left style="medium">
        <color theme="4" tint="-0.249977111117893"/>
      </left>
      <right style="thin">
        <color theme="4" tint="-0.249977111117893"/>
      </right>
      <top style="medium">
        <color theme="4" tint="-0.249977111117893"/>
      </top>
      <bottom style="medium">
        <color theme="4" tint="-0.249977111117893"/>
      </bottom>
      <diagonal/>
    </border>
    <border>
      <left style="thin">
        <color theme="4" tint="-0.249977111117893"/>
      </left>
      <right style="thin">
        <color theme="4" tint="-0.249977111117893"/>
      </right>
      <top style="medium">
        <color theme="4" tint="-0.249977111117893"/>
      </top>
      <bottom style="medium">
        <color theme="4" tint="-0.249977111117893"/>
      </bottom>
      <diagonal/>
    </border>
    <border>
      <left style="thin">
        <color theme="4" tint="-0.249977111117893"/>
      </left>
      <right style="medium">
        <color theme="4" tint="-0.249977111117893"/>
      </right>
      <top style="medium">
        <color theme="4" tint="-0.249977111117893"/>
      </top>
      <bottom style="medium">
        <color theme="4" tint="-0.249977111117893"/>
      </bottom>
      <diagonal/>
    </border>
    <border>
      <left style="medium">
        <color theme="4" tint="-0.249977111117893"/>
      </left>
      <right style="medium">
        <color theme="4" tint="-0.249977111117893"/>
      </right>
      <top style="medium">
        <color theme="4" tint="-0.249977111117893"/>
      </top>
      <bottom style="thin">
        <color theme="4" tint="-0.249977111117893"/>
      </bottom>
      <diagonal/>
    </border>
    <border>
      <left style="thin">
        <color theme="4" tint="-0.249977111117893"/>
      </left>
      <right/>
      <top style="thin">
        <color theme="4" tint="-0.249977111117893"/>
      </top>
      <bottom style="medium">
        <color theme="4" tint="-0.499984740745262"/>
      </bottom>
      <diagonal/>
    </border>
    <border>
      <left style="thin">
        <color theme="4" tint="-0.249977111117893"/>
      </left>
      <right/>
      <top style="thin">
        <color theme="4" tint="-0.249977111117893"/>
      </top>
      <bottom/>
      <diagonal/>
    </border>
    <border>
      <left style="thin">
        <color theme="4" tint="-0.249977111117893"/>
      </left>
      <right/>
      <top/>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thin">
        <color indexed="64"/>
      </left>
      <right style="thin">
        <color indexed="64"/>
      </right>
      <top style="thin">
        <color indexed="64"/>
      </top>
      <bottom style="thin">
        <color indexed="64"/>
      </bottom>
      <diagonal/>
    </border>
    <border>
      <left style="medium">
        <color theme="4" tint="-0.249977111117893"/>
      </left>
      <right/>
      <top style="thin">
        <color theme="4" tint="-0.249977111117893"/>
      </top>
      <bottom style="thin">
        <color theme="4" tint="-0.249977111117893"/>
      </bottom>
      <diagonal/>
    </border>
    <border>
      <left/>
      <right style="thin">
        <color theme="4" tint="-0.249977111117893"/>
      </right>
      <top style="thin">
        <color theme="4" tint="-0.249977111117893"/>
      </top>
      <bottom style="medium">
        <color theme="4" tint="-0.249977111117893"/>
      </bottom>
      <diagonal/>
    </border>
    <border>
      <left/>
      <right/>
      <top style="medium">
        <color theme="4" tint="-0.249977111117893"/>
      </top>
      <bottom style="thin">
        <color theme="4" tint="-0.249977111117893"/>
      </bottom>
      <diagonal/>
    </border>
    <border>
      <left/>
      <right/>
      <top style="thin">
        <color theme="4" tint="-0.249977111117893"/>
      </top>
      <bottom style="medium">
        <color theme="4" tint="-0.249977111117893"/>
      </bottom>
      <diagonal/>
    </border>
    <border>
      <left style="medium">
        <color theme="4" tint="-0.249977111117893"/>
      </left>
      <right/>
      <top style="thin">
        <color theme="4" tint="-0.249977111117893"/>
      </top>
      <bottom/>
      <diagonal/>
    </border>
    <border>
      <left/>
      <right style="thin">
        <color theme="4" tint="-0.249977111117893"/>
      </right>
      <top style="medium">
        <color theme="4" tint="-0.249977111117893"/>
      </top>
      <bottom style="thin">
        <color theme="4" tint="-0.249977111117893"/>
      </bottom>
      <diagonal/>
    </border>
    <border>
      <left/>
      <right style="thin">
        <color indexed="64"/>
      </right>
      <top style="thin">
        <color indexed="64"/>
      </top>
      <bottom style="thin">
        <color indexed="64"/>
      </bottom>
      <diagonal/>
    </border>
    <border>
      <left style="medium">
        <color theme="4" tint="-0.249977111117893"/>
      </left>
      <right style="medium">
        <color theme="4" tint="-0.249977111117893"/>
      </right>
      <top style="thin">
        <color theme="4" tint="-0.249977111117893"/>
      </top>
      <bottom/>
      <diagonal/>
    </border>
    <border>
      <left style="thin">
        <color theme="4" tint="-0.249977111117893"/>
      </left>
      <right/>
      <top style="medium">
        <color theme="4" tint="-0.249977111117893"/>
      </top>
      <bottom style="thin">
        <color theme="4" tint="-0.249977111117893"/>
      </bottom>
      <diagonal/>
    </border>
    <border>
      <left style="thin">
        <color theme="4" tint="-0.249977111117893"/>
      </left>
      <right/>
      <top style="thin">
        <color theme="4" tint="-0.249977111117893"/>
      </top>
      <bottom style="medium">
        <color theme="4" tint="-0.249977111117893"/>
      </bottom>
      <diagonal/>
    </border>
    <border>
      <left style="thin">
        <color indexed="64"/>
      </left>
      <right/>
      <top style="thin">
        <color indexed="64"/>
      </top>
      <bottom style="thin">
        <color indexed="64"/>
      </bottom>
      <diagonal/>
    </border>
    <border>
      <left style="medium">
        <color theme="4" tint="-0.249977111117893"/>
      </left>
      <right style="thin">
        <color theme="4" tint="-0.249977111117893"/>
      </right>
      <top/>
      <bottom style="medium">
        <color theme="4" tint="-0.249977111117893"/>
      </bottom>
      <diagonal/>
    </border>
    <border>
      <left style="thin">
        <color theme="4" tint="-0.249977111117893"/>
      </left>
      <right style="thin">
        <color theme="4" tint="-0.249977111117893"/>
      </right>
      <top/>
      <bottom style="medium">
        <color theme="4" tint="-0.249977111117893"/>
      </bottom>
      <diagonal/>
    </border>
    <border>
      <left style="thin">
        <color theme="4" tint="-0.249977111117893"/>
      </left>
      <right style="medium">
        <color theme="4" tint="-0.249977111117893"/>
      </right>
      <top/>
      <bottom style="medium">
        <color theme="4" tint="-0.249977111117893"/>
      </bottom>
      <diagonal/>
    </border>
    <border>
      <left/>
      <right style="medium">
        <color theme="4" tint="-0.249977111117893"/>
      </right>
      <top style="medium">
        <color theme="4" tint="-0.249977111117893"/>
      </top>
      <bottom style="thin">
        <color theme="4" tint="-0.249977111117893"/>
      </bottom>
      <diagonal/>
    </border>
    <border>
      <left/>
      <right style="medium">
        <color theme="4" tint="-0.249977111117893"/>
      </right>
      <top style="thin">
        <color theme="4" tint="-0.249977111117893"/>
      </top>
      <bottom style="medium">
        <color theme="4" tint="-0.249977111117893"/>
      </bottom>
      <diagonal/>
    </border>
    <border>
      <left/>
      <right style="medium">
        <color theme="4" tint="-0.249977111117893"/>
      </right>
      <top style="thin">
        <color theme="4" tint="-0.249977111117893"/>
      </top>
      <bottom style="thin">
        <color theme="4" tint="-0.249977111117893"/>
      </bottom>
      <diagonal/>
    </border>
    <border>
      <left style="medium">
        <color theme="4" tint="-0.249977111117893"/>
      </left>
      <right/>
      <top style="medium">
        <color theme="4" tint="-0.249977111117893"/>
      </top>
      <bottom style="thin">
        <color theme="4" tint="-0.249977111117893"/>
      </bottom>
      <diagonal/>
    </border>
    <border>
      <left/>
      <right style="medium">
        <color theme="4" tint="-0.249977111117893"/>
      </right>
      <top/>
      <bottom style="thin">
        <color theme="4" tint="-0.249977111117893"/>
      </bottom>
      <diagonal/>
    </border>
    <border>
      <left style="medium">
        <color theme="4" tint="-0.249977111117893"/>
      </left>
      <right/>
      <top/>
      <bottom style="thin">
        <color theme="4" tint="-0.249977111117893"/>
      </bottom>
      <diagonal/>
    </border>
    <border>
      <left/>
      <right style="medium">
        <color theme="4" tint="-0.249977111117893"/>
      </right>
      <top style="thin">
        <color theme="4" tint="-0.249977111117893"/>
      </top>
      <bottom/>
      <diagonal/>
    </border>
    <border>
      <left style="medium">
        <color theme="4" tint="-0.499984740745262"/>
      </left>
      <right/>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medium">
        <color theme="4" tint="-0.499984740745262"/>
      </left>
      <right style="thin">
        <color theme="4" tint="-0.249977111117893"/>
      </right>
      <top/>
      <bottom style="medium">
        <color theme="4" tint="-0.499984740745262"/>
      </bottom>
      <diagonal/>
    </border>
    <border>
      <left style="medium">
        <color theme="4" tint="-0.249977111117893"/>
      </left>
      <right style="medium">
        <color theme="4" tint="-0.249977111117893"/>
      </right>
      <top style="medium">
        <color theme="4" tint="-0.499984740745262"/>
      </top>
      <bottom/>
      <diagonal/>
    </border>
    <border>
      <left style="medium">
        <color theme="4" tint="-0.249977111117893"/>
      </left>
      <right style="medium">
        <color theme="4" tint="-0.249977111117893"/>
      </right>
      <top/>
      <bottom style="medium">
        <color theme="4" tint="-0.499984740745262"/>
      </bottom>
      <diagonal/>
    </border>
    <border>
      <left/>
      <right/>
      <top style="thin">
        <color theme="4" tint="-0.249977111117893"/>
      </top>
      <bottom/>
      <diagonal/>
    </border>
    <border>
      <left style="medium">
        <color theme="4" tint="-0.499984740745262"/>
      </left>
      <right/>
      <top/>
      <bottom/>
      <diagonal/>
    </border>
    <border>
      <left style="medium">
        <color theme="4" tint="-0.499984740745262"/>
      </left>
      <right style="thin">
        <color theme="4" tint="-0.499984740745262"/>
      </right>
      <top/>
      <bottom style="thin">
        <color theme="4" tint="-0.499984740745262"/>
      </bottom>
      <diagonal/>
    </border>
    <border>
      <left style="thin">
        <color theme="4" tint="-0.499984740745262"/>
      </left>
      <right style="medium">
        <color theme="4" tint="-0.499984740745262"/>
      </right>
      <top/>
      <bottom style="thin">
        <color theme="4" tint="-0.499984740745262"/>
      </bottom>
      <diagonal/>
    </border>
    <border>
      <left style="medium">
        <color theme="4"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bottom style="medium">
        <color theme="4" tint="-0.499984740745262"/>
      </bottom>
      <diagonal/>
    </border>
    <border>
      <left style="thick">
        <color theme="4" tint="-0.24994659260841701"/>
      </left>
      <right style="thin">
        <color theme="4" tint="-0.249977111117893"/>
      </right>
      <top style="thin">
        <color theme="4" tint="-0.249977111117893"/>
      </top>
      <bottom style="medium">
        <color theme="4" tint="-0.499984740745262"/>
      </bottom>
      <diagonal/>
    </border>
    <border>
      <left style="thin">
        <color theme="4" tint="-0.249977111117893"/>
      </left>
      <right style="thin">
        <color theme="4" tint="-0.249977111117893"/>
      </right>
      <top style="thin">
        <color theme="4" tint="-0.249977111117893"/>
      </top>
      <bottom style="medium">
        <color theme="4" tint="-0.499984740745262"/>
      </bottom>
      <diagonal/>
    </border>
    <border>
      <left style="thin">
        <color theme="4" tint="-0.249977111117893"/>
      </left>
      <right style="medium">
        <color theme="4" tint="-0.249977111117893"/>
      </right>
      <top style="thin">
        <color theme="4" tint="-0.249977111117893"/>
      </top>
      <bottom style="medium">
        <color theme="4" tint="-0.499984740745262"/>
      </bottom>
      <diagonal/>
    </border>
    <border>
      <left style="thick">
        <color theme="4" tint="-0.24994659260841701"/>
      </left>
      <right/>
      <top/>
      <bottom style="medium">
        <color theme="4" tint="-0.249977111117893"/>
      </bottom>
      <diagonal/>
    </border>
    <border>
      <left/>
      <right style="medium">
        <color theme="4" tint="-0.499984740745262"/>
      </right>
      <top/>
      <bottom/>
      <diagonal/>
    </border>
    <border>
      <left style="medium">
        <color theme="4" tint="-0.24994659260841701"/>
      </left>
      <right/>
      <top style="medium">
        <color theme="4" tint="-0.499984740745262"/>
      </top>
      <bottom style="medium">
        <color theme="4" tint="-0.24994659260841701"/>
      </bottom>
      <diagonal/>
    </border>
    <border>
      <left/>
      <right/>
      <top style="medium">
        <color theme="4" tint="-0.499984740745262"/>
      </top>
      <bottom style="medium">
        <color theme="4" tint="-0.24994659260841701"/>
      </bottom>
      <diagonal/>
    </border>
    <border>
      <left/>
      <right style="medium">
        <color theme="4" tint="-0.24994659260841701"/>
      </right>
      <top style="medium">
        <color theme="4" tint="-0.499984740745262"/>
      </top>
      <bottom style="medium">
        <color theme="4" tint="-0.24994659260841701"/>
      </bottom>
      <diagonal/>
    </border>
    <border>
      <left style="medium">
        <color theme="4" tint="-0.249977111117893"/>
      </left>
      <right style="medium">
        <color theme="4" tint="-0.249977111117893"/>
      </right>
      <top style="medium">
        <color theme="4" tint="-0.249977111117893"/>
      </top>
      <bottom style="medium">
        <color theme="4" tint="-0.499984740745262"/>
      </bottom>
      <diagonal/>
    </border>
  </borders>
  <cellStyleXfs count="8">
    <xf numFmtId="0" fontId="0" fillId="0" borderId="0"/>
    <xf numFmtId="9" fontId="1" fillId="0" borderId="0" applyFont="0" applyFill="0" applyBorder="0" applyAlignment="0" applyProtection="0"/>
    <xf numFmtId="0" fontId="10" fillId="0" borderId="0"/>
    <xf numFmtId="43" fontId="1" fillId="0" borderId="0" applyFont="0" applyFill="0" applyBorder="0" applyAlignment="0" applyProtection="0"/>
    <xf numFmtId="0" fontId="20" fillId="0" borderId="0" applyNumberFormat="0" applyFill="0" applyBorder="0" applyAlignment="0" applyProtection="0"/>
    <xf numFmtId="0" fontId="10" fillId="0" borderId="0"/>
    <xf numFmtId="9" fontId="22" fillId="0" borderId="0" applyFont="0" applyFill="0" applyBorder="0" applyAlignment="0" applyProtection="0"/>
    <xf numFmtId="0" fontId="25" fillId="0" borderId="0"/>
  </cellStyleXfs>
  <cellXfs count="319">
    <xf numFmtId="0" fontId="0" fillId="0" borderId="0" xfId="0"/>
    <xf numFmtId="0" fontId="9" fillId="0" borderId="0" xfId="0" applyFont="1"/>
    <xf numFmtId="0" fontId="19" fillId="2" borderId="0" xfId="0" applyFont="1" applyFill="1"/>
    <xf numFmtId="0" fontId="19" fillId="3" borderId="0" xfId="0" applyFont="1" applyFill="1"/>
    <xf numFmtId="0" fontId="0" fillId="2" borderId="0" xfId="0" applyFill="1"/>
    <xf numFmtId="0" fontId="18" fillId="3" borderId="27" xfId="0" applyFont="1" applyFill="1" applyBorder="1" applyAlignment="1">
      <alignment horizontal="left"/>
    </xf>
    <xf numFmtId="0" fontId="21" fillId="2" borderId="0" xfId="0" applyFont="1" applyFill="1"/>
    <xf numFmtId="0" fontId="7" fillId="2" borderId="0" xfId="0" applyFont="1" applyFill="1"/>
    <xf numFmtId="0" fontId="3" fillId="3" borderId="1" xfId="0" applyFont="1" applyFill="1" applyBorder="1"/>
    <xf numFmtId="0" fontId="3" fillId="3" borderId="0" xfId="0" applyFont="1" applyFill="1"/>
    <xf numFmtId="0" fontId="7" fillId="2" borderId="0" xfId="0" applyFont="1" applyFill="1" applyAlignment="1">
      <alignment vertical="center" wrapText="1"/>
    </xf>
    <xf numFmtId="0" fontId="7" fillId="2" borderId="0" xfId="0" applyFont="1" applyFill="1" applyAlignment="1">
      <alignment vertical="center"/>
    </xf>
    <xf numFmtId="0" fontId="4" fillId="2" borderId="2" xfId="0" applyFont="1" applyFill="1" applyBorder="1" applyAlignment="1">
      <alignment wrapText="1"/>
    </xf>
    <xf numFmtId="0" fontId="5" fillId="2" borderId="0" xfId="0" applyFont="1" applyFill="1" applyAlignment="1">
      <alignment vertical="center" wrapText="1"/>
    </xf>
    <xf numFmtId="0" fontId="5" fillId="2" borderId="0" xfId="0" applyFont="1" applyFill="1" applyAlignment="1">
      <alignment horizontal="left" vertical="center" wrapText="1"/>
    </xf>
    <xf numFmtId="0" fontId="19" fillId="2" borderId="0" xfId="0" applyFont="1" applyFill="1" applyAlignment="1">
      <alignment horizontal="left" vertical="center" wrapText="1"/>
    </xf>
    <xf numFmtId="0" fontId="24" fillId="2" borderId="0" xfId="0" applyFont="1" applyFill="1"/>
    <xf numFmtId="0" fontId="5" fillId="0" borderId="0" xfId="0" applyFont="1" applyAlignment="1">
      <alignment vertical="center" wrapText="1"/>
    </xf>
    <xf numFmtId="0" fontId="9" fillId="2" borderId="0" xfId="0" applyFont="1" applyFill="1"/>
    <xf numFmtId="0" fontId="0" fillId="2" borderId="0" xfId="0" applyFill="1" applyAlignment="1">
      <alignment horizontal="center"/>
    </xf>
    <xf numFmtId="164" fontId="0" fillId="2" borderId="0" xfId="3" applyNumberFormat="1" applyFont="1" applyFill="1" applyBorder="1" applyAlignment="1">
      <alignment horizontal="center" vertical="center"/>
    </xf>
    <xf numFmtId="0" fontId="0" fillId="2" borderId="0" xfId="0" applyFill="1" applyAlignment="1">
      <alignment horizontal="center" vertical="center"/>
    </xf>
    <xf numFmtId="1" fontId="0" fillId="2" borderId="0" xfId="0" applyNumberFormat="1" applyFill="1"/>
    <xf numFmtId="0" fontId="0" fillId="2" borderId="7" xfId="0" applyFill="1" applyBorder="1"/>
    <xf numFmtId="164" fontId="0" fillId="2" borderId="7" xfId="3" applyNumberFormat="1" applyFont="1" applyFill="1" applyBorder="1" applyAlignment="1"/>
    <xf numFmtId="164" fontId="0" fillId="2" borderId="0" xfId="3" applyNumberFormat="1" applyFont="1" applyFill="1" applyAlignment="1"/>
    <xf numFmtId="9" fontId="0" fillId="2" borderId="8" xfId="1" applyFont="1" applyFill="1" applyBorder="1" applyAlignment="1">
      <alignment horizontal="center"/>
    </xf>
    <xf numFmtId="164" fontId="0" fillId="2" borderId="0" xfId="3" applyNumberFormat="1" applyFont="1" applyFill="1" applyAlignment="1">
      <alignment horizontal="center"/>
    </xf>
    <xf numFmtId="164" fontId="0" fillId="2" borderId="0" xfId="3" applyNumberFormat="1" applyFont="1" applyFill="1" applyAlignment="1">
      <alignment horizontal="right"/>
    </xf>
    <xf numFmtId="164" fontId="0" fillId="2" borderId="7" xfId="3" applyNumberFormat="1" applyFont="1" applyFill="1" applyBorder="1" applyAlignment="1">
      <alignment horizontal="left" indent="2"/>
    </xf>
    <xf numFmtId="0" fontId="0" fillId="2" borderId="9" xfId="0" applyFill="1" applyBorder="1"/>
    <xf numFmtId="164" fontId="0" fillId="2" borderId="9" xfId="3" applyNumberFormat="1" applyFont="1" applyFill="1" applyBorder="1" applyAlignment="1"/>
    <xf numFmtId="164" fontId="0" fillId="2" borderId="10" xfId="3" applyNumberFormat="1" applyFont="1" applyFill="1" applyBorder="1" applyAlignment="1"/>
    <xf numFmtId="9" fontId="0" fillId="2" borderId="11" xfId="1" applyFont="1" applyFill="1" applyBorder="1" applyAlignment="1">
      <alignment horizontal="center"/>
    </xf>
    <xf numFmtId="164" fontId="0" fillId="2" borderId="10" xfId="3" applyNumberFormat="1" applyFont="1" applyFill="1" applyBorder="1" applyAlignment="1">
      <alignment horizontal="center"/>
    </xf>
    <xf numFmtId="0" fontId="6" fillId="2" borderId="46" xfId="0" applyFont="1" applyFill="1" applyBorder="1" applyAlignment="1">
      <alignment horizontal="left"/>
    </xf>
    <xf numFmtId="0" fontId="6" fillId="2" borderId="46" xfId="0" applyFont="1" applyFill="1" applyBorder="1"/>
    <xf numFmtId="0" fontId="11" fillId="6" borderId="46" xfId="0" applyFont="1" applyFill="1" applyBorder="1" applyAlignment="1">
      <alignment horizontal="left" vertical="center" wrapText="1"/>
    </xf>
    <xf numFmtId="0" fontId="11" fillId="6" borderId="46" xfId="0" applyFont="1" applyFill="1" applyBorder="1" applyAlignment="1">
      <alignment horizontal="center" vertical="center" wrapText="1"/>
    </xf>
    <xf numFmtId="0" fontId="0" fillId="2" borderId="46" xfId="0" applyFill="1" applyBorder="1" applyAlignment="1">
      <alignment horizontal="center" vertical="center"/>
    </xf>
    <xf numFmtId="164" fontId="0" fillId="2" borderId="46" xfId="3" applyNumberFormat="1" applyFont="1" applyFill="1" applyBorder="1" applyAlignment="1">
      <alignment horizontal="center" vertical="center"/>
    </xf>
    <xf numFmtId="0" fontId="2" fillId="5" borderId="46" xfId="0" applyFont="1" applyFill="1" applyBorder="1" applyAlignment="1">
      <alignment horizontal="center" vertical="center" wrapText="1"/>
    </xf>
    <xf numFmtId="164" fontId="0" fillId="2" borderId="0" xfId="0" applyNumberFormat="1" applyFill="1"/>
    <xf numFmtId="164" fontId="0" fillId="2" borderId="0" xfId="3" applyNumberFormat="1" applyFont="1" applyFill="1" applyBorder="1" applyAlignment="1"/>
    <xf numFmtId="9" fontId="0" fillId="2" borderId="0" xfId="3" applyNumberFormat="1" applyFont="1" applyFill="1" applyBorder="1" applyAlignment="1">
      <alignment horizontal="center"/>
    </xf>
    <xf numFmtId="164" fontId="0" fillId="2" borderId="0" xfId="3" applyNumberFormat="1" applyFont="1" applyFill="1" applyBorder="1" applyAlignment="1">
      <alignment horizontal="center"/>
    </xf>
    <xf numFmtId="9" fontId="0" fillId="2" borderId="0" xfId="3" applyNumberFormat="1" applyFont="1" applyFill="1" applyBorder="1" applyAlignment="1">
      <alignment horizontal="left" indent="2"/>
    </xf>
    <xf numFmtId="164" fontId="0" fillId="2" borderId="0" xfId="3" applyNumberFormat="1" applyFont="1" applyFill="1" applyBorder="1" applyAlignment="1">
      <alignment horizontal="right"/>
    </xf>
    <xf numFmtId="0" fontId="0" fillId="2" borderId="30" xfId="0" applyFill="1" applyBorder="1"/>
    <xf numFmtId="0" fontId="0" fillId="2" borderId="47" xfId="0" applyFill="1" applyBorder="1"/>
    <xf numFmtId="164" fontId="0" fillId="2" borderId="48" xfId="3" applyNumberFormat="1" applyFont="1" applyFill="1" applyBorder="1" applyAlignment="1"/>
    <xf numFmtId="164" fontId="0" fillId="2" borderId="49" xfId="3" applyNumberFormat="1" applyFont="1" applyFill="1" applyBorder="1" applyAlignment="1"/>
    <xf numFmtId="9" fontId="0" fillId="2" borderId="49" xfId="3" applyNumberFormat="1" applyFont="1" applyFill="1" applyBorder="1" applyAlignment="1">
      <alignment horizontal="center"/>
    </xf>
    <xf numFmtId="164" fontId="0" fillId="2" borderId="51" xfId="3" applyNumberFormat="1" applyFont="1" applyFill="1" applyBorder="1" applyAlignment="1"/>
    <xf numFmtId="164" fontId="0" fillId="2" borderId="51" xfId="3" applyNumberFormat="1" applyFont="1" applyFill="1" applyBorder="1" applyAlignment="1">
      <alignment horizontal="right"/>
    </xf>
    <xf numFmtId="164" fontId="0" fillId="2" borderId="53" xfId="3" applyNumberFormat="1" applyFont="1" applyFill="1" applyBorder="1" applyAlignment="1"/>
    <xf numFmtId="164" fontId="0" fillId="2" borderId="54" xfId="3" applyNumberFormat="1" applyFont="1" applyFill="1" applyBorder="1" applyAlignment="1"/>
    <xf numFmtId="9" fontId="0" fillId="2" borderId="54" xfId="3" applyNumberFormat="1" applyFont="1" applyFill="1" applyBorder="1" applyAlignment="1">
      <alignment horizontal="center"/>
    </xf>
    <xf numFmtId="164" fontId="0" fillId="2" borderId="49" xfId="3" applyNumberFormat="1" applyFont="1" applyFill="1" applyBorder="1" applyAlignment="1">
      <alignment horizontal="center"/>
    </xf>
    <xf numFmtId="9" fontId="0" fillId="2" borderId="49" xfId="3" applyNumberFormat="1" applyFont="1" applyFill="1" applyBorder="1" applyAlignment="1">
      <alignment horizontal="left" indent="2"/>
    </xf>
    <xf numFmtId="164" fontId="0" fillId="2" borderId="51" xfId="3" applyNumberFormat="1" applyFont="1" applyFill="1" applyBorder="1" applyAlignment="1">
      <alignment horizontal="center"/>
    </xf>
    <xf numFmtId="164" fontId="0" fillId="2" borderId="52" xfId="3" applyNumberFormat="1" applyFont="1" applyFill="1" applyBorder="1" applyAlignment="1">
      <alignment horizontal="center"/>
    </xf>
    <xf numFmtId="164" fontId="0" fillId="2" borderId="53" xfId="3" applyNumberFormat="1" applyFont="1" applyFill="1" applyBorder="1" applyAlignment="1">
      <alignment horizontal="center"/>
    </xf>
    <xf numFmtId="164" fontId="0" fillId="2" borderId="54" xfId="3" applyNumberFormat="1" applyFont="1" applyFill="1" applyBorder="1" applyAlignment="1">
      <alignment horizontal="center"/>
    </xf>
    <xf numFmtId="9" fontId="0" fillId="2" borderId="54" xfId="3" applyNumberFormat="1" applyFont="1" applyFill="1" applyBorder="1" applyAlignment="1">
      <alignment horizontal="left" indent="2"/>
    </xf>
    <xf numFmtId="9" fontId="0" fillId="2" borderId="50" xfId="3" applyNumberFormat="1" applyFont="1" applyFill="1" applyBorder="1" applyAlignment="1">
      <alignment horizontal="left" indent="2"/>
    </xf>
    <xf numFmtId="9" fontId="0" fillId="2" borderId="52" xfId="3" applyNumberFormat="1" applyFont="1" applyFill="1" applyBorder="1" applyAlignment="1">
      <alignment horizontal="left" indent="2"/>
    </xf>
    <xf numFmtId="9" fontId="0" fillId="2" borderId="55" xfId="3" applyNumberFormat="1" applyFont="1" applyFill="1" applyBorder="1" applyAlignment="1">
      <alignment horizontal="left" indent="2"/>
    </xf>
    <xf numFmtId="0" fontId="13" fillId="4" borderId="30" xfId="0" applyFont="1" applyFill="1" applyBorder="1" applyAlignment="1">
      <alignment vertical="center" wrapText="1"/>
    </xf>
    <xf numFmtId="0" fontId="13" fillId="4" borderId="47" xfId="0" applyFont="1" applyFill="1" applyBorder="1" applyAlignment="1">
      <alignment horizontal="center" vertical="center" wrapText="1"/>
    </xf>
    <xf numFmtId="0" fontId="13" fillId="4" borderId="46" xfId="0" applyFont="1" applyFill="1" applyBorder="1" applyAlignment="1">
      <alignment horizontal="center" vertical="center"/>
    </xf>
    <xf numFmtId="0" fontId="13" fillId="4" borderId="46" xfId="0" applyFont="1" applyFill="1" applyBorder="1" applyAlignment="1">
      <alignment horizontal="center" vertical="center" wrapText="1"/>
    </xf>
    <xf numFmtId="0" fontId="0" fillId="4" borderId="29" xfId="0" applyFill="1" applyBorder="1"/>
    <xf numFmtId="0" fontId="2" fillId="2" borderId="46" xfId="0" applyFont="1" applyFill="1" applyBorder="1"/>
    <xf numFmtId="0" fontId="1" fillId="2" borderId="0" xfId="0" applyFont="1" applyFill="1" applyAlignment="1">
      <alignment horizontal="right" vertical="center"/>
    </xf>
    <xf numFmtId="0" fontId="23" fillId="2" borderId="0" xfId="0" applyFont="1" applyFill="1"/>
    <xf numFmtId="0" fontId="2" fillId="4" borderId="46" xfId="0" applyFont="1" applyFill="1" applyBorder="1" applyAlignment="1">
      <alignment horizontal="center" vertical="center"/>
    </xf>
    <xf numFmtId="0" fontId="2" fillId="4" borderId="56" xfId="0" applyFont="1" applyFill="1" applyBorder="1" applyAlignment="1">
      <alignment horizontal="center" vertical="center"/>
    </xf>
    <xf numFmtId="164" fontId="2" fillId="2" borderId="56" xfId="3" applyNumberFormat="1" applyFont="1" applyFill="1" applyBorder="1"/>
    <xf numFmtId="164" fontId="0" fillId="2" borderId="0" xfId="3" applyNumberFormat="1" applyFont="1" applyFill="1" applyBorder="1"/>
    <xf numFmtId="164" fontId="0" fillId="2" borderId="30" xfId="3" applyNumberFormat="1" applyFont="1" applyFill="1" applyBorder="1"/>
    <xf numFmtId="9" fontId="6" fillId="2" borderId="12" xfId="1" applyFont="1" applyFill="1" applyBorder="1" applyAlignment="1">
      <alignment horizontal="center"/>
    </xf>
    <xf numFmtId="9" fontId="6" fillId="2" borderId="17" xfId="1" applyFont="1" applyFill="1" applyBorder="1" applyAlignment="1">
      <alignment horizontal="center"/>
    </xf>
    <xf numFmtId="0" fontId="28" fillId="2" borderId="0" xfId="0" applyFont="1" applyFill="1"/>
    <xf numFmtId="9" fontId="0" fillId="2" borderId="0" xfId="1" applyFont="1" applyFill="1"/>
    <xf numFmtId="9" fontId="6" fillId="2" borderId="38" xfId="1" applyFont="1" applyFill="1" applyBorder="1" applyAlignment="1">
      <alignment horizontal="center"/>
    </xf>
    <xf numFmtId="9" fontId="6" fillId="2" borderId="26" xfId="1" applyFont="1" applyFill="1" applyBorder="1" applyAlignment="1">
      <alignment horizontal="center"/>
    </xf>
    <xf numFmtId="0" fontId="14" fillId="5" borderId="18" xfId="0" applyFont="1" applyFill="1" applyBorder="1" applyAlignment="1">
      <alignment horizontal="center"/>
    </xf>
    <xf numFmtId="0" fontId="14" fillId="5" borderId="19" xfId="0" applyFont="1" applyFill="1" applyBorder="1" applyAlignment="1">
      <alignment horizontal="center"/>
    </xf>
    <xf numFmtId="0" fontId="14" fillId="5" borderId="20" xfId="0" applyFont="1" applyFill="1" applyBorder="1" applyAlignment="1">
      <alignment horizontal="center"/>
    </xf>
    <xf numFmtId="164" fontId="0" fillId="2" borderId="46" xfId="3" applyNumberFormat="1" applyFont="1" applyFill="1" applyBorder="1"/>
    <xf numFmtId="0" fontId="0" fillId="2" borderId="60" xfId="0" applyFill="1" applyBorder="1"/>
    <xf numFmtId="164" fontId="0" fillId="2" borderId="28" xfId="3" applyNumberFormat="1" applyFont="1" applyFill="1" applyBorder="1" applyAlignment="1">
      <alignment horizontal="center"/>
    </xf>
    <xf numFmtId="164" fontId="0" fillId="2" borderId="38" xfId="3" applyNumberFormat="1" applyFont="1" applyFill="1" applyBorder="1" applyAlignment="1">
      <alignment horizontal="center"/>
    </xf>
    <xf numFmtId="164" fontId="0" fillId="2" borderId="26" xfId="3" applyNumberFormat="1" applyFont="1" applyFill="1" applyBorder="1" applyAlignment="1">
      <alignment horizontal="center"/>
    </xf>
    <xf numFmtId="0" fontId="0" fillId="2" borderId="61" xfId="0" applyFill="1" applyBorder="1"/>
    <xf numFmtId="164" fontId="0" fillId="2" borderId="16" xfId="3" applyNumberFormat="1" applyFont="1" applyFill="1" applyBorder="1" applyAlignment="1">
      <alignment horizontal="center"/>
    </xf>
    <xf numFmtId="164" fontId="0" fillId="2" borderId="12" xfId="3" applyNumberFormat="1" applyFont="1" applyFill="1" applyBorder="1" applyAlignment="1">
      <alignment horizontal="center"/>
    </xf>
    <xf numFmtId="164" fontId="0" fillId="2" borderId="17" xfId="3" applyNumberFormat="1" applyFont="1" applyFill="1" applyBorder="1" applyAlignment="1">
      <alignment horizontal="center"/>
    </xf>
    <xf numFmtId="0" fontId="0" fillId="2" borderId="62" xfId="0" applyFill="1" applyBorder="1"/>
    <xf numFmtId="164" fontId="0" fillId="2" borderId="18" xfId="3" applyNumberFormat="1" applyFont="1" applyFill="1" applyBorder="1" applyAlignment="1">
      <alignment horizontal="center"/>
    </xf>
    <xf numFmtId="164" fontId="0" fillId="2" borderId="19" xfId="3" applyNumberFormat="1" applyFont="1" applyFill="1" applyBorder="1" applyAlignment="1">
      <alignment horizontal="center"/>
    </xf>
    <xf numFmtId="164" fontId="0" fillId="2" borderId="20" xfId="3" applyNumberFormat="1" applyFont="1" applyFill="1" applyBorder="1" applyAlignment="1">
      <alignment horizontal="center"/>
    </xf>
    <xf numFmtId="0" fontId="2" fillId="5" borderId="63" xfId="0" applyFont="1" applyFill="1" applyBorder="1" applyAlignment="1">
      <alignment horizontal="center"/>
    </xf>
    <xf numFmtId="0" fontId="2" fillId="5" borderId="64" xfId="0" applyFont="1" applyFill="1" applyBorder="1" applyAlignment="1">
      <alignment horizontal="center"/>
    </xf>
    <xf numFmtId="0" fontId="2" fillId="5" borderId="65" xfId="0" applyFont="1" applyFill="1" applyBorder="1" applyAlignment="1">
      <alignment horizontal="center"/>
    </xf>
    <xf numFmtId="0" fontId="0" fillId="2" borderId="28" xfId="0" applyFill="1" applyBorder="1" applyAlignment="1">
      <alignment horizontal="center"/>
    </xf>
    <xf numFmtId="0" fontId="0" fillId="2" borderId="38" xfId="0" applyFill="1" applyBorder="1" applyAlignment="1">
      <alignment horizontal="center"/>
    </xf>
    <xf numFmtId="0" fontId="0" fillId="2" borderId="26" xfId="0" applyFill="1" applyBorder="1" applyAlignment="1">
      <alignment horizontal="center"/>
    </xf>
    <xf numFmtId="0" fontId="26" fillId="2" borderId="38" xfId="0" applyFont="1" applyFill="1" applyBorder="1" applyAlignment="1">
      <alignment horizontal="center"/>
    </xf>
    <xf numFmtId="0" fontId="0" fillId="2" borderId="16" xfId="0" applyFill="1" applyBorder="1" applyAlignment="1">
      <alignment horizontal="center"/>
    </xf>
    <xf numFmtId="0" fontId="0" fillId="2" borderId="12" xfId="0" applyFill="1" applyBorder="1" applyAlignment="1">
      <alignment horizontal="center"/>
    </xf>
    <xf numFmtId="0" fontId="26" fillId="2" borderId="12" xfId="0" applyFont="1"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26" fillId="2" borderId="19" xfId="0" applyFont="1" applyFill="1" applyBorder="1" applyAlignment="1">
      <alignment horizontal="center"/>
    </xf>
    <xf numFmtId="0" fontId="2" fillId="5" borderId="18" xfId="0" applyFont="1" applyFill="1" applyBorder="1" applyAlignment="1">
      <alignment horizontal="center"/>
    </xf>
    <xf numFmtId="0" fontId="2" fillId="5" borderId="19" xfId="0" applyFont="1" applyFill="1" applyBorder="1" applyAlignment="1">
      <alignment horizontal="center"/>
    </xf>
    <xf numFmtId="0" fontId="2" fillId="5" borderId="20" xfId="0" applyFont="1" applyFill="1" applyBorder="1" applyAlignment="1">
      <alignment horizontal="center"/>
    </xf>
    <xf numFmtId="0" fontId="0" fillId="2" borderId="37" xfId="0" applyFill="1" applyBorder="1"/>
    <xf numFmtId="0" fontId="0" fillId="2" borderId="37" xfId="0" applyFill="1" applyBorder="1" applyAlignment="1">
      <alignment horizontal="center"/>
    </xf>
    <xf numFmtId="0" fontId="0" fillId="2" borderId="39" xfId="0" applyFill="1" applyBorder="1" applyAlignment="1">
      <alignment horizontal="center"/>
    </xf>
    <xf numFmtId="0" fontId="0" fillId="2" borderId="24" xfId="0" applyFill="1" applyBorder="1" applyAlignment="1">
      <alignment horizontal="left" indent="1"/>
    </xf>
    <xf numFmtId="0" fontId="0" fillId="2" borderId="24" xfId="0" applyFill="1" applyBorder="1"/>
    <xf numFmtId="0" fontId="0" fillId="2" borderId="67" xfId="0" applyFill="1" applyBorder="1"/>
    <xf numFmtId="0" fontId="14" fillId="5" borderId="40" xfId="0" applyFont="1" applyFill="1" applyBorder="1" applyAlignment="1">
      <alignment horizontal="center" vertical="center"/>
    </xf>
    <xf numFmtId="0" fontId="14" fillId="5" borderId="41" xfId="0" applyFont="1" applyFill="1" applyBorder="1" applyAlignment="1">
      <alignment horizontal="center" vertical="center"/>
    </xf>
    <xf numFmtId="0" fontId="0" fillId="2" borderId="35" xfId="0" applyFill="1" applyBorder="1"/>
    <xf numFmtId="0" fontId="0" fillId="2" borderId="68" xfId="0" applyFill="1" applyBorder="1" applyAlignment="1">
      <alignment horizontal="center"/>
    </xf>
    <xf numFmtId="0" fontId="0" fillId="2" borderId="32" xfId="0" applyFill="1" applyBorder="1"/>
    <xf numFmtId="0" fontId="0" fillId="2" borderId="69" xfId="0" applyFill="1" applyBorder="1" applyAlignment="1">
      <alignment horizontal="center"/>
    </xf>
    <xf numFmtId="0" fontId="10" fillId="2" borderId="0" xfId="5" applyFill="1" applyAlignment="1">
      <alignment horizontal="center"/>
    </xf>
    <xf numFmtId="0" fontId="0" fillId="2" borderId="38" xfId="0" applyFill="1" applyBorder="1"/>
    <xf numFmtId="0" fontId="0" fillId="2" borderId="57" xfId="0" applyFill="1" applyBorder="1" applyAlignment="1">
      <alignment horizontal="center"/>
    </xf>
    <xf numFmtId="0" fontId="14" fillId="5" borderId="12" xfId="0" applyFont="1" applyFill="1" applyBorder="1" applyAlignment="1">
      <alignment horizontal="center" vertical="center"/>
    </xf>
    <xf numFmtId="9" fontId="0" fillId="2" borderId="34" xfId="1" applyFont="1" applyFill="1" applyBorder="1" applyAlignment="1">
      <alignment horizontal="center"/>
    </xf>
    <xf numFmtId="9" fontId="0" fillId="2" borderId="31" xfId="1" applyFont="1" applyFill="1" applyBorder="1" applyAlignment="1">
      <alignment horizontal="center"/>
    </xf>
    <xf numFmtId="9" fontId="0" fillId="2" borderId="39" xfId="1" applyFont="1" applyFill="1" applyBorder="1" applyAlignment="1">
      <alignment horizontal="center"/>
    </xf>
    <xf numFmtId="0" fontId="0" fillId="2" borderId="51" xfId="0" applyFill="1" applyBorder="1"/>
    <xf numFmtId="0" fontId="0" fillId="2" borderId="53" xfId="0" applyFill="1" applyBorder="1"/>
    <xf numFmtId="0" fontId="10" fillId="2" borderId="0" xfId="5" applyFill="1"/>
    <xf numFmtId="0" fontId="10" fillId="2" borderId="48" xfId="5" applyFill="1" applyBorder="1" applyAlignment="1">
      <alignment horizontal="center"/>
    </xf>
    <xf numFmtId="0" fontId="10" fillId="2" borderId="49" xfId="5" applyFill="1" applyBorder="1" applyAlignment="1">
      <alignment horizontal="center"/>
    </xf>
    <xf numFmtId="0" fontId="10" fillId="2" borderId="51" xfId="5" applyFill="1" applyBorder="1" applyAlignment="1">
      <alignment horizontal="center"/>
    </xf>
    <xf numFmtId="0" fontId="10" fillId="2" borderId="53" xfId="5" applyFill="1" applyBorder="1" applyAlignment="1">
      <alignment horizontal="center"/>
    </xf>
    <xf numFmtId="0" fontId="10" fillId="2" borderId="54" xfId="5" applyFill="1" applyBorder="1" applyAlignment="1">
      <alignment horizontal="center"/>
    </xf>
    <xf numFmtId="0" fontId="0" fillId="5" borderId="29" xfId="0" applyFill="1" applyBorder="1"/>
    <xf numFmtId="0" fontId="13" fillId="5" borderId="30" xfId="0" applyFont="1" applyFill="1" applyBorder="1" applyAlignment="1">
      <alignment vertical="center" wrapText="1"/>
    </xf>
    <xf numFmtId="0" fontId="13" fillId="5" borderId="47" xfId="0" applyFont="1" applyFill="1" applyBorder="1" applyAlignment="1">
      <alignment horizontal="center" vertical="center" wrapText="1"/>
    </xf>
    <xf numFmtId="0" fontId="13" fillId="5" borderId="46" xfId="0" applyFont="1" applyFill="1" applyBorder="1" applyAlignment="1">
      <alignment horizontal="center" vertical="center"/>
    </xf>
    <xf numFmtId="0" fontId="13" fillId="5" borderId="46" xfId="0" applyFont="1" applyFill="1" applyBorder="1" applyAlignment="1">
      <alignment horizontal="center" vertical="center" wrapText="1"/>
    </xf>
    <xf numFmtId="0" fontId="30" fillId="2" borderId="0" xfId="0" applyFont="1" applyFill="1"/>
    <xf numFmtId="0" fontId="31" fillId="3" borderId="0" xfId="4" applyFont="1" applyFill="1" applyAlignment="1"/>
    <xf numFmtId="0" fontId="32" fillId="2" borderId="0" xfId="0" applyFont="1" applyFill="1"/>
    <xf numFmtId="0" fontId="0" fillId="5" borderId="18" xfId="0" applyFill="1" applyBorder="1" applyAlignment="1">
      <alignment horizontal="center"/>
    </xf>
    <xf numFmtId="0" fontId="0" fillId="5" borderId="19" xfId="0" applyFill="1" applyBorder="1" applyAlignment="1">
      <alignment horizontal="center"/>
    </xf>
    <xf numFmtId="0" fontId="8" fillId="7" borderId="0" xfId="0" applyFont="1" applyFill="1"/>
    <xf numFmtId="0" fontId="7" fillId="7" borderId="0" xfId="0" applyFont="1" applyFill="1"/>
    <xf numFmtId="0" fontId="6" fillId="2" borderId="0" xfId="0" applyFont="1" applyFill="1"/>
    <xf numFmtId="1" fontId="6" fillId="2" borderId="0" xfId="3" applyNumberFormat="1" applyFont="1" applyFill="1" applyBorder="1" applyAlignment="1">
      <alignment horizontal="center"/>
    </xf>
    <xf numFmtId="0" fontId="33" fillId="2" borderId="0" xfId="0" applyFont="1" applyFill="1"/>
    <xf numFmtId="9" fontId="6" fillId="2" borderId="35" xfId="1" applyFont="1" applyFill="1" applyBorder="1" applyAlignment="1">
      <alignment horizontal="center"/>
    </xf>
    <xf numFmtId="9" fontId="6" fillId="2" borderId="72" xfId="1" applyFont="1" applyFill="1" applyBorder="1" applyAlignment="1">
      <alignment horizontal="center"/>
    </xf>
    <xf numFmtId="164" fontId="0" fillId="2" borderId="7" xfId="3" applyNumberFormat="1" applyFont="1" applyFill="1" applyBorder="1" applyAlignment="1">
      <alignment horizontal="center"/>
    </xf>
    <xf numFmtId="164" fontId="0" fillId="2" borderId="9" xfId="3" applyNumberFormat="1" applyFont="1" applyFill="1" applyBorder="1" applyAlignment="1">
      <alignment horizontal="center"/>
    </xf>
    <xf numFmtId="0" fontId="2" fillId="4" borderId="71" xfId="0" applyFont="1" applyFill="1" applyBorder="1" applyAlignment="1">
      <alignment horizontal="center" vertical="center"/>
    </xf>
    <xf numFmtId="164" fontId="0" fillId="2" borderId="52" xfId="3" applyNumberFormat="1" applyFont="1" applyFill="1" applyBorder="1"/>
    <xf numFmtId="164" fontId="2" fillId="2" borderId="71" xfId="3" applyNumberFormat="1" applyFont="1" applyFill="1" applyBorder="1"/>
    <xf numFmtId="164" fontId="0" fillId="2" borderId="0" xfId="3" applyNumberFormat="1" applyFont="1" applyFill="1" applyBorder="1" applyAlignment="1">
      <alignment horizontal="left" indent="2"/>
    </xf>
    <xf numFmtId="164" fontId="6" fillId="2" borderId="74" xfId="3" applyNumberFormat="1" applyFont="1" applyFill="1" applyBorder="1" applyAlignment="1">
      <alignment vertical="center"/>
    </xf>
    <xf numFmtId="164" fontId="6" fillId="2" borderId="19" xfId="3" applyNumberFormat="1" applyFont="1" applyFill="1" applyBorder="1" applyAlignment="1">
      <alignment vertical="center"/>
    </xf>
    <xf numFmtId="164" fontId="6" fillId="2" borderId="20" xfId="3" applyNumberFormat="1" applyFont="1" applyFill="1" applyBorder="1" applyAlignment="1">
      <alignment vertical="center"/>
    </xf>
    <xf numFmtId="9" fontId="6" fillId="2" borderId="34" xfId="1" applyFont="1" applyFill="1" applyBorder="1" applyAlignment="1">
      <alignment horizontal="center"/>
    </xf>
    <xf numFmtId="0" fontId="14" fillId="5" borderId="74" xfId="0" applyFont="1" applyFill="1" applyBorder="1" applyAlignment="1">
      <alignment horizontal="center"/>
    </xf>
    <xf numFmtId="9" fontId="6" fillId="2" borderId="39" xfId="1" applyFont="1" applyFill="1" applyBorder="1" applyAlignment="1">
      <alignment horizontal="center"/>
    </xf>
    <xf numFmtId="9" fontId="6" fillId="2" borderId="79" xfId="1" applyFont="1" applyFill="1" applyBorder="1" applyAlignment="1">
      <alignment horizontal="center"/>
    </xf>
    <xf numFmtId="0" fontId="6" fillId="2" borderId="60" xfId="0" applyFont="1" applyFill="1" applyBorder="1"/>
    <xf numFmtId="0" fontId="6" fillId="2" borderId="61" xfId="0" applyFont="1" applyFill="1" applyBorder="1"/>
    <xf numFmtId="0" fontId="6" fillId="2" borderId="80" xfId="0" applyFont="1" applyFill="1" applyBorder="1"/>
    <xf numFmtId="0" fontId="6" fillId="2" borderId="62" xfId="0" applyFont="1" applyFill="1" applyBorder="1"/>
    <xf numFmtId="0" fontId="14" fillId="5" borderId="82" xfId="0" applyFont="1" applyFill="1" applyBorder="1" applyAlignment="1">
      <alignment horizontal="center"/>
    </xf>
    <xf numFmtId="9" fontId="6" fillId="2" borderId="37" xfId="1" applyFont="1" applyFill="1" applyBorder="1" applyAlignment="1">
      <alignment horizontal="center"/>
    </xf>
    <xf numFmtId="9" fontId="6" fillId="2" borderId="68" xfId="1" applyFont="1" applyFill="1" applyBorder="1" applyAlignment="1">
      <alignment horizontal="center"/>
    </xf>
    <xf numFmtId="9" fontId="6" fillId="2" borderId="83" xfId="1" applyFont="1" applyFill="1" applyBorder="1" applyAlignment="1">
      <alignment horizontal="center"/>
    </xf>
    <xf numFmtId="164" fontId="6" fillId="2" borderId="76" xfId="3" applyNumberFormat="1" applyFont="1" applyFill="1" applyBorder="1" applyAlignment="1">
      <alignment vertical="center"/>
    </xf>
    <xf numFmtId="9" fontId="6" fillId="2" borderId="28" xfId="1" applyFont="1" applyFill="1" applyBorder="1" applyAlignment="1">
      <alignment horizontal="center"/>
    </xf>
    <xf numFmtId="9" fontId="6" fillId="2" borderId="16" xfId="1" applyFont="1" applyFill="1" applyBorder="1" applyAlignment="1">
      <alignment horizontal="center"/>
    </xf>
    <xf numFmtId="164" fontId="6" fillId="2" borderId="18" xfId="3" applyNumberFormat="1" applyFont="1" applyFill="1" applyBorder="1" applyAlignment="1">
      <alignment vertical="center"/>
    </xf>
    <xf numFmtId="164" fontId="0" fillId="2" borderId="84" xfId="3" applyNumberFormat="1" applyFont="1" applyFill="1" applyBorder="1" applyAlignment="1">
      <alignment horizontal="center"/>
    </xf>
    <xf numFmtId="164" fontId="0" fillId="2" borderId="85" xfId="3" applyNumberFormat="1" applyFont="1" applyFill="1" applyBorder="1" applyAlignment="1">
      <alignment horizontal="center"/>
    </xf>
    <xf numFmtId="164" fontId="0" fillId="2" borderId="86" xfId="3" applyNumberFormat="1" applyFont="1" applyFill="1" applyBorder="1" applyAlignment="1">
      <alignment horizontal="center"/>
    </xf>
    <xf numFmtId="0" fontId="2" fillId="5" borderId="88" xfId="0" applyFont="1" applyFill="1" applyBorder="1" applyAlignment="1">
      <alignment horizontal="center"/>
    </xf>
    <xf numFmtId="0" fontId="0" fillId="2" borderId="89" xfId="0" applyFill="1" applyBorder="1" applyAlignment="1">
      <alignment horizontal="center"/>
    </xf>
    <xf numFmtId="0" fontId="0" fillId="2" borderId="88" xfId="0" applyFill="1" applyBorder="1" applyAlignment="1">
      <alignment horizontal="center"/>
    </xf>
    <xf numFmtId="0" fontId="0" fillId="2" borderId="91" xfId="0" applyFill="1" applyBorder="1" applyAlignment="1">
      <alignment horizontal="center"/>
    </xf>
    <xf numFmtId="0" fontId="0" fillId="2" borderId="84" xfId="0" applyFill="1" applyBorder="1" applyAlignment="1">
      <alignment horizontal="center"/>
    </xf>
    <xf numFmtId="0" fontId="26" fillId="2" borderId="92" xfId="0" applyFont="1" applyFill="1" applyBorder="1" applyAlignment="1">
      <alignment horizontal="center"/>
    </xf>
    <xf numFmtId="0" fontId="26" fillId="2" borderId="91" xfId="0" applyFont="1" applyFill="1" applyBorder="1" applyAlignment="1">
      <alignment horizontal="center"/>
    </xf>
    <xf numFmtId="0" fontId="26" fillId="2" borderId="9" xfId="0" applyFont="1" applyFill="1" applyBorder="1" applyAlignment="1">
      <alignment horizontal="center"/>
    </xf>
    <xf numFmtId="0" fontId="26" fillId="2" borderId="11" xfId="0" applyFont="1" applyFill="1" applyBorder="1" applyAlignment="1">
      <alignment horizontal="center"/>
    </xf>
    <xf numFmtId="0" fontId="0" fillId="2" borderId="92" xfId="0" applyFill="1" applyBorder="1" applyAlignment="1">
      <alignment horizontal="center"/>
    </xf>
    <xf numFmtId="0" fontId="0" fillId="2" borderId="73" xfId="0" applyFill="1" applyBorder="1" applyAlignment="1">
      <alignment horizontal="center"/>
    </xf>
    <xf numFmtId="0" fontId="0" fillId="2" borderId="77" xfId="0" applyFill="1" applyBorder="1" applyAlignment="1">
      <alignment horizontal="center"/>
    </xf>
    <xf numFmtId="0" fontId="0" fillId="2" borderId="93" xfId="0" applyFill="1" applyBorder="1" applyAlignment="1">
      <alignment horizontal="center"/>
    </xf>
    <xf numFmtId="0" fontId="0" fillId="2" borderId="85" xfId="0" applyFill="1" applyBorder="1" applyAlignment="1">
      <alignment horizontal="center"/>
    </xf>
    <xf numFmtId="0" fontId="0" fillId="2" borderId="33" xfId="0" applyFill="1" applyBorder="1" applyAlignment="1">
      <alignment horizontal="center"/>
    </xf>
    <xf numFmtId="0" fontId="0" fillId="2" borderId="95" xfId="0" applyFill="1" applyBorder="1" applyAlignment="1">
      <alignment horizontal="center"/>
    </xf>
    <xf numFmtId="0" fontId="14" fillId="5" borderId="96" xfId="0" applyFont="1" applyFill="1" applyBorder="1" applyAlignment="1">
      <alignment horizontal="center" vertical="center"/>
    </xf>
    <xf numFmtId="0" fontId="14" fillId="5" borderId="84" xfId="0" applyFont="1" applyFill="1" applyBorder="1" applyAlignment="1">
      <alignment horizontal="center" vertical="center"/>
    </xf>
    <xf numFmtId="0" fontId="14" fillId="5" borderId="85" xfId="0" applyFont="1" applyFill="1" applyBorder="1" applyAlignment="1">
      <alignment horizontal="center" vertical="center"/>
    </xf>
    <xf numFmtId="0" fontId="14" fillId="5" borderId="86" xfId="0" applyFont="1" applyFill="1" applyBorder="1" applyAlignment="1">
      <alignment horizontal="center" vertical="center"/>
    </xf>
    <xf numFmtId="0" fontId="0" fillId="2" borderId="60" xfId="0" applyFill="1" applyBorder="1" applyAlignment="1">
      <alignment horizontal="center"/>
    </xf>
    <xf numFmtId="0" fontId="0" fillId="2" borderId="59" xfId="0" applyFill="1" applyBorder="1" applyAlignment="1">
      <alignment horizontal="center"/>
    </xf>
    <xf numFmtId="0" fontId="0" fillId="2" borderId="99" xfId="0" applyFill="1" applyBorder="1" applyAlignment="1">
      <alignment horizontal="center"/>
    </xf>
    <xf numFmtId="0" fontId="0" fillId="2" borderId="34" xfId="0" applyFill="1" applyBorder="1" applyAlignment="1">
      <alignment horizontal="center"/>
    </xf>
    <xf numFmtId="0" fontId="0" fillId="2" borderId="31" xfId="0" applyFill="1" applyBorder="1" applyAlignment="1">
      <alignment horizontal="center"/>
    </xf>
    <xf numFmtId="164" fontId="6" fillId="2" borderId="95" xfId="3" applyNumberFormat="1" applyFont="1" applyFill="1" applyBorder="1" applyAlignment="1">
      <alignment horizontal="center"/>
    </xf>
    <xf numFmtId="164" fontId="6" fillId="2" borderId="33" xfId="3" applyNumberFormat="1" applyFont="1" applyFill="1" applyBorder="1" applyAlignment="1">
      <alignment horizontal="center"/>
    </xf>
    <xf numFmtId="0" fontId="14" fillId="2" borderId="101" xfId="0" applyFont="1" applyFill="1" applyBorder="1"/>
    <xf numFmtId="164" fontId="6" fillId="2" borderId="102" xfId="3" applyNumberFormat="1" applyFont="1" applyFill="1" applyBorder="1" applyAlignment="1">
      <alignment horizontal="center"/>
    </xf>
    <xf numFmtId="16" fontId="14" fillId="2" borderId="103" xfId="0" quotePrefix="1" applyNumberFormat="1" applyFont="1" applyFill="1" applyBorder="1"/>
    <xf numFmtId="0" fontId="14" fillId="2" borderId="103" xfId="0" applyFont="1" applyFill="1" applyBorder="1"/>
    <xf numFmtId="0" fontId="14" fillId="2" borderId="104" xfId="0" applyFont="1" applyFill="1" applyBorder="1"/>
    <xf numFmtId="164" fontId="14" fillId="2" borderId="105" xfId="3" applyNumberFormat="1" applyFont="1" applyFill="1" applyBorder="1" applyAlignment="1">
      <alignment horizontal="center"/>
    </xf>
    <xf numFmtId="164" fontId="14" fillId="2" borderId="106" xfId="3" applyNumberFormat="1" applyFont="1" applyFill="1" applyBorder="1" applyAlignment="1">
      <alignment horizontal="center"/>
    </xf>
    <xf numFmtId="164" fontId="14" fillId="2" borderId="107" xfId="3" applyNumberFormat="1" applyFont="1" applyFill="1" applyBorder="1" applyAlignment="1">
      <alignment horizontal="center"/>
    </xf>
    <xf numFmtId="0" fontId="14" fillId="2" borderId="108" xfId="0" applyFont="1" applyFill="1" applyBorder="1" applyAlignment="1">
      <alignment horizontal="center"/>
    </xf>
    <xf numFmtId="0" fontId="14" fillId="2" borderId="109" xfId="0" applyFont="1" applyFill="1" applyBorder="1" applyAlignment="1">
      <alignment horizontal="center"/>
    </xf>
    <xf numFmtId="0" fontId="14" fillId="2" borderId="110" xfId="0" applyFont="1" applyFill="1" applyBorder="1" applyAlignment="1">
      <alignment horizontal="center"/>
    </xf>
    <xf numFmtId="0" fontId="14" fillId="2" borderId="67" xfId="0" applyFont="1" applyFill="1" applyBorder="1" applyAlignment="1">
      <alignment horizontal="center"/>
    </xf>
    <xf numFmtId="0" fontId="19" fillId="0" borderId="0" xfId="0" applyFont="1"/>
    <xf numFmtId="0" fontId="14" fillId="2" borderId="46" xfId="0" applyFont="1" applyFill="1" applyBorder="1"/>
    <xf numFmtId="164" fontId="6" fillId="2" borderId="46" xfId="3" applyNumberFormat="1" applyFont="1" applyFill="1" applyBorder="1" applyAlignment="1">
      <alignment horizontal="center"/>
    </xf>
    <xf numFmtId="164" fontId="14" fillId="2" borderId="46" xfId="3" applyNumberFormat="1" applyFont="1" applyFill="1" applyBorder="1" applyAlignment="1">
      <alignment horizontal="center"/>
    </xf>
    <xf numFmtId="0" fontId="0" fillId="0" borderId="24" xfId="0" applyBorder="1"/>
    <xf numFmtId="0" fontId="0" fillId="0" borderId="73" xfId="0" applyBorder="1" applyAlignment="1">
      <alignment horizontal="center"/>
    </xf>
    <xf numFmtId="0" fontId="0" fillId="0" borderId="33" xfId="0" applyBorder="1" applyAlignment="1">
      <alignment horizontal="center"/>
    </xf>
    <xf numFmtId="0" fontId="0" fillId="0" borderId="89" xfId="0" applyBorder="1" applyAlignment="1">
      <alignment horizontal="center"/>
    </xf>
    <xf numFmtId="0" fontId="0" fillId="0" borderId="60" xfId="0" applyBorder="1" applyAlignment="1">
      <alignment horizontal="center"/>
    </xf>
    <xf numFmtId="9" fontId="0" fillId="2" borderId="52" xfId="3" applyNumberFormat="1" applyFont="1" applyFill="1" applyBorder="1" applyAlignment="1">
      <alignment horizontal="center"/>
    </xf>
    <xf numFmtId="9" fontId="0" fillId="2" borderId="55" xfId="3" applyNumberFormat="1" applyFont="1" applyFill="1" applyBorder="1" applyAlignment="1">
      <alignment horizontal="center"/>
    </xf>
    <xf numFmtId="0" fontId="0" fillId="0" borderId="51" xfId="0" applyBorder="1"/>
    <xf numFmtId="0" fontId="10" fillId="0" borderId="51" xfId="5" applyBorder="1" applyAlignment="1">
      <alignment horizontal="center"/>
    </xf>
    <xf numFmtId="0" fontId="10" fillId="0" borderId="0" xfId="5" applyAlignment="1">
      <alignment horizontal="center"/>
    </xf>
    <xf numFmtId="0" fontId="14" fillId="2" borderId="116" xfId="0" applyFont="1" applyFill="1" applyBorder="1" applyAlignment="1">
      <alignment horizontal="center"/>
    </xf>
    <xf numFmtId="0" fontId="5" fillId="2" borderId="3" xfId="0" applyFont="1" applyFill="1" applyBorder="1" applyAlignment="1">
      <alignment horizontal="left" vertical="center" wrapText="1"/>
    </xf>
    <xf numFmtId="0" fontId="5" fillId="2" borderId="0" xfId="0" applyFont="1" applyFill="1" applyAlignment="1">
      <alignment horizontal="left" vertical="center" wrapText="1"/>
    </xf>
    <xf numFmtId="0" fontId="0" fillId="5" borderId="4" xfId="0" applyFill="1" applyBorder="1" applyAlignment="1">
      <alignment horizontal="center" vertical="center" wrapText="1"/>
    </xf>
    <xf numFmtId="0" fontId="0" fillId="5" borderId="7" xfId="0" applyFill="1" applyBorder="1" applyAlignment="1">
      <alignment horizontal="center" vertical="center" wrapText="1"/>
    </xf>
    <xf numFmtId="0" fontId="0" fillId="5" borderId="9" xfId="0" applyFill="1" applyBorder="1" applyAlignment="1">
      <alignment horizontal="center" vertical="center" wrapText="1"/>
    </xf>
    <xf numFmtId="0" fontId="16" fillId="5" borderId="4" xfId="0" applyFont="1" applyFill="1" applyBorder="1" applyAlignment="1">
      <alignment horizontal="center"/>
    </xf>
    <xf numFmtId="0" fontId="16" fillId="5" borderId="5" xfId="0" applyFont="1" applyFill="1" applyBorder="1" applyAlignment="1">
      <alignment horizontal="center"/>
    </xf>
    <xf numFmtId="0" fontId="16" fillId="5" borderId="6" xfId="0" applyFont="1" applyFill="1" applyBorder="1" applyAlignment="1">
      <alignment horizontal="center"/>
    </xf>
    <xf numFmtId="0" fontId="16" fillId="5" borderId="13" xfId="0" applyFont="1" applyFill="1" applyBorder="1" applyAlignment="1">
      <alignment horizontal="center"/>
    </xf>
    <xf numFmtId="0" fontId="16" fillId="5" borderId="14" xfId="0" applyFont="1" applyFill="1" applyBorder="1" applyAlignment="1">
      <alignment horizontal="center"/>
    </xf>
    <xf numFmtId="0" fontId="16" fillId="5" borderId="15" xfId="0" applyFont="1" applyFill="1" applyBorder="1" applyAlignment="1">
      <alignment horizontal="center"/>
    </xf>
    <xf numFmtId="0" fontId="0" fillId="5" borderId="13" xfId="0" applyFill="1" applyBorder="1" applyAlignment="1">
      <alignment horizontal="center"/>
    </xf>
    <xf numFmtId="0" fontId="0" fillId="5" borderId="14" xfId="0" applyFill="1" applyBorder="1" applyAlignment="1">
      <alignment horizontal="center"/>
    </xf>
    <xf numFmtId="0" fontId="0" fillId="5" borderId="15" xfId="0" applyFill="1" applyBorder="1" applyAlignment="1">
      <alignment horizontal="center" wrapText="1"/>
    </xf>
    <xf numFmtId="0" fontId="0" fillId="5" borderId="20" xfId="0" applyFill="1" applyBorder="1" applyAlignment="1">
      <alignment horizontal="center" wrapText="1"/>
    </xf>
    <xf numFmtId="0" fontId="0" fillId="5" borderId="16" xfId="0" applyFill="1" applyBorder="1" applyAlignment="1">
      <alignment horizontal="center"/>
    </xf>
    <xf numFmtId="0" fontId="0" fillId="5" borderId="12" xfId="0" applyFill="1" applyBorder="1" applyAlignment="1">
      <alignment horizontal="center"/>
    </xf>
    <xf numFmtId="0" fontId="0" fillId="5" borderId="17" xfId="0" applyFill="1" applyBorder="1" applyAlignment="1">
      <alignment horizontal="center" wrapText="1"/>
    </xf>
    <xf numFmtId="0" fontId="29" fillId="4" borderId="46" xfId="0" applyFont="1" applyFill="1" applyBorder="1" applyAlignment="1">
      <alignment horizontal="center"/>
    </xf>
    <xf numFmtId="0" fontId="29" fillId="4" borderId="70" xfId="0" applyFont="1" applyFill="1" applyBorder="1" applyAlignment="1">
      <alignment horizontal="center"/>
    </xf>
    <xf numFmtId="0" fontId="29" fillId="4" borderId="56" xfId="0" applyFont="1" applyFill="1" applyBorder="1" applyAlignment="1">
      <alignment horizontal="center"/>
    </xf>
    <xf numFmtId="0" fontId="29" fillId="4" borderId="71" xfId="0" applyFont="1" applyFill="1" applyBorder="1" applyAlignment="1">
      <alignment horizontal="center"/>
    </xf>
    <xf numFmtId="0" fontId="14" fillId="5" borderId="25" xfId="0" applyFont="1" applyFill="1" applyBorder="1" applyAlignment="1">
      <alignment horizontal="center" vertical="center"/>
    </xf>
    <xf numFmtId="0" fontId="14" fillId="5" borderId="58" xfId="0" applyFont="1" applyFill="1" applyBorder="1" applyAlignment="1">
      <alignment horizontal="center" vertical="center"/>
    </xf>
    <xf numFmtId="0" fontId="14" fillId="5" borderId="59" xfId="0" applyFont="1" applyFill="1" applyBorder="1" applyAlignment="1">
      <alignment horizontal="center" vertical="center"/>
    </xf>
    <xf numFmtId="0" fontId="14" fillId="5" borderId="78" xfId="0" applyFont="1" applyFill="1" applyBorder="1" applyAlignment="1">
      <alignment horizontal="center"/>
    </xf>
    <xf numFmtId="0" fontId="14" fillId="5" borderId="14" xfId="0" applyFont="1" applyFill="1" applyBorder="1" applyAlignment="1">
      <alignment horizontal="center"/>
    </xf>
    <xf numFmtId="0" fontId="14" fillId="5" borderId="81" xfId="0" applyFont="1" applyFill="1" applyBorder="1" applyAlignment="1">
      <alignment horizontal="center"/>
    </xf>
    <xf numFmtId="0" fontId="14" fillId="5" borderId="13" xfId="0" applyFont="1" applyFill="1" applyBorder="1" applyAlignment="1">
      <alignment horizontal="center"/>
    </xf>
    <xf numFmtId="0" fontId="14" fillId="5" borderId="15" xfId="0" applyFont="1" applyFill="1" applyBorder="1" applyAlignment="1">
      <alignment horizontal="center"/>
    </xf>
    <xf numFmtId="0" fontId="16" fillId="5" borderId="22" xfId="0" applyFont="1" applyFill="1" applyBorder="1" applyAlignment="1">
      <alignment horizontal="center"/>
    </xf>
    <xf numFmtId="0" fontId="16" fillId="5" borderId="21" xfId="0" applyFont="1" applyFill="1" applyBorder="1" applyAlignment="1">
      <alignment horizontal="center"/>
    </xf>
    <xf numFmtId="0" fontId="16" fillId="5" borderId="23" xfId="0" applyFont="1" applyFill="1" applyBorder="1" applyAlignment="1">
      <alignment horizontal="center"/>
    </xf>
    <xf numFmtId="0" fontId="14" fillId="5" borderId="21" xfId="0" applyFont="1" applyFill="1" applyBorder="1" applyAlignment="1">
      <alignment horizontal="center"/>
    </xf>
    <xf numFmtId="0" fontId="14" fillId="5" borderId="22" xfId="0" applyFont="1" applyFill="1" applyBorder="1" applyAlignment="1">
      <alignment horizontal="center"/>
    </xf>
    <xf numFmtId="0" fontId="14" fillId="5" borderId="23" xfId="0" applyFont="1" applyFill="1" applyBorder="1" applyAlignment="1">
      <alignment horizontal="center"/>
    </xf>
    <xf numFmtId="0" fontId="2" fillId="5" borderId="25" xfId="0" applyFont="1" applyFill="1" applyBorder="1" applyAlignment="1">
      <alignment horizontal="center" vertical="center"/>
    </xf>
    <xf numFmtId="0" fontId="2" fillId="5" borderId="59" xfId="0" applyFont="1" applyFill="1" applyBorder="1" applyAlignment="1">
      <alignment horizontal="center" vertical="center"/>
    </xf>
    <xf numFmtId="0" fontId="16" fillId="5" borderId="81" xfId="0" applyFont="1" applyFill="1" applyBorder="1" applyAlignment="1">
      <alignment horizontal="center"/>
    </xf>
    <xf numFmtId="0" fontId="2" fillId="5" borderId="66" xfId="0" applyFont="1" applyFill="1" applyBorder="1" applyAlignment="1">
      <alignment horizontal="left" vertical="center"/>
    </xf>
    <xf numFmtId="0" fontId="2" fillId="5" borderId="62" xfId="0" applyFont="1" applyFill="1" applyBorder="1" applyAlignment="1">
      <alignment horizontal="left" vertical="center"/>
    </xf>
    <xf numFmtId="0" fontId="16" fillId="5" borderId="90" xfId="0" applyFont="1" applyFill="1" applyBorder="1" applyAlignment="1">
      <alignment horizontal="center"/>
    </xf>
    <xf numFmtId="0" fontId="16" fillId="5" borderId="75" xfId="0" applyFont="1" applyFill="1" applyBorder="1" applyAlignment="1">
      <alignment horizontal="center"/>
    </xf>
    <xf numFmtId="0" fontId="16" fillId="5" borderId="87" xfId="0" applyFont="1" applyFill="1" applyBorder="1" applyAlignment="1">
      <alignment horizontal="center"/>
    </xf>
    <xf numFmtId="0" fontId="15" fillId="5" borderId="97" xfId="0" applyFont="1" applyFill="1" applyBorder="1" applyAlignment="1">
      <alignment horizontal="center" vertical="center"/>
    </xf>
    <xf numFmtId="0" fontId="15" fillId="5" borderId="98" xfId="0" applyFont="1" applyFill="1" applyBorder="1" applyAlignment="1">
      <alignment horizontal="center" vertical="center"/>
    </xf>
    <xf numFmtId="0" fontId="14" fillId="5" borderId="42" xfId="0" applyFont="1" applyFill="1" applyBorder="1" applyAlignment="1">
      <alignment horizontal="center" vertical="center"/>
    </xf>
    <xf numFmtId="0" fontId="14" fillId="5" borderId="43" xfId="0" applyFont="1" applyFill="1" applyBorder="1" applyAlignment="1">
      <alignment horizontal="center" vertical="center"/>
    </xf>
    <xf numFmtId="0" fontId="14" fillId="5" borderId="44" xfId="0" applyFont="1" applyFill="1" applyBorder="1" applyAlignment="1">
      <alignment horizontal="center" vertical="center"/>
    </xf>
    <xf numFmtId="0" fontId="14" fillId="5" borderId="45" xfId="0" applyFont="1" applyFill="1" applyBorder="1" applyAlignment="1">
      <alignment horizontal="center" vertical="center"/>
    </xf>
    <xf numFmtId="0" fontId="14" fillId="5" borderId="36" xfId="0" applyFont="1" applyFill="1" applyBorder="1" applyAlignment="1">
      <alignment horizontal="left" vertical="center"/>
    </xf>
    <xf numFmtId="0" fontId="14" fillId="5" borderId="94" xfId="0" applyFont="1" applyFill="1" applyBorder="1" applyAlignment="1">
      <alignment horizontal="left" vertical="center"/>
    </xf>
    <xf numFmtId="0" fontId="14" fillId="5" borderId="35" xfId="0" applyFont="1" applyFill="1" applyBorder="1" applyAlignment="1">
      <alignment horizontal="center" vertical="center"/>
    </xf>
    <xf numFmtId="0" fontId="14" fillId="5" borderId="32" xfId="0" applyFont="1" applyFill="1" applyBorder="1" applyAlignment="1">
      <alignment horizontal="center" vertical="center"/>
    </xf>
    <xf numFmtId="0" fontId="14" fillId="5" borderId="38" xfId="0" applyFont="1" applyFill="1" applyBorder="1" applyAlignment="1">
      <alignment horizontal="center" vertical="center"/>
    </xf>
    <xf numFmtId="0" fontId="17" fillId="5" borderId="12" xfId="0" applyFont="1" applyFill="1" applyBorder="1" applyAlignment="1">
      <alignment horizontal="center"/>
    </xf>
    <xf numFmtId="0" fontId="14" fillId="5" borderId="12" xfId="0" applyFont="1" applyFill="1" applyBorder="1" applyAlignment="1">
      <alignment horizontal="center" vertical="center"/>
    </xf>
    <xf numFmtId="0" fontId="14" fillId="5" borderId="12" xfId="0" applyFont="1" applyFill="1" applyBorder="1" applyAlignment="1">
      <alignment horizontal="center" wrapText="1"/>
    </xf>
    <xf numFmtId="0" fontId="29" fillId="5" borderId="46" xfId="0" applyFont="1" applyFill="1" applyBorder="1" applyAlignment="1">
      <alignment horizontal="center"/>
    </xf>
    <xf numFmtId="0" fontId="13" fillId="5" borderId="46" xfId="0" applyFont="1" applyFill="1" applyBorder="1" applyAlignment="1">
      <alignment horizontal="center"/>
    </xf>
    <xf numFmtId="0" fontId="14" fillId="2" borderId="36" xfId="0" applyFont="1" applyFill="1" applyBorder="1" applyAlignment="1">
      <alignment horizontal="center" vertical="center"/>
    </xf>
    <xf numFmtId="0" fontId="14" fillId="2" borderId="100" xfId="0" applyFont="1" applyFill="1" applyBorder="1" applyAlignment="1">
      <alignment horizontal="center" vertical="center"/>
    </xf>
    <xf numFmtId="0" fontId="14" fillId="2" borderId="94" xfId="0" applyFont="1" applyFill="1" applyBorder="1" applyAlignment="1">
      <alignment horizontal="center" vertical="center"/>
    </xf>
    <xf numFmtId="0" fontId="16" fillId="2" borderId="9" xfId="0" applyFont="1" applyFill="1" applyBorder="1" applyAlignment="1">
      <alignment horizontal="center"/>
    </xf>
    <xf numFmtId="0" fontId="16" fillId="2" borderId="10" xfId="0" applyFont="1" applyFill="1" applyBorder="1" applyAlignment="1">
      <alignment horizontal="center"/>
    </xf>
    <xf numFmtId="0" fontId="16" fillId="2" borderId="11" xfId="0" applyFont="1" applyFill="1" applyBorder="1" applyAlignment="1">
      <alignment horizontal="center"/>
    </xf>
    <xf numFmtId="0" fontId="16" fillId="2" borderId="7" xfId="0" applyFont="1" applyFill="1" applyBorder="1" applyAlignment="1">
      <alignment horizontal="center"/>
    </xf>
    <xf numFmtId="0" fontId="16" fillId="2" borderId="0" xfId="0" applyFont="1" applyFill="1" applyAlignment="1">
      <alignment horizontal="center"/>
    </xf>
    <xf numFmtId="0" fontId="16" fillId="2" borderId="112" xfId="0" applyFont="1" applyFill="1" applyBorder="1" applyAlignment="1">
      <alignment horizontal="center"/>
    </xf>
    <xf numFmtId="0" fontId="16" fillId="2" borderId="113" xfId="0" applyFont="1" applyFill="1" applyBorder="1" applyAlignment="1">
      <alignment horizontal="center"/>
    </xf>
    <xf numFmtId="0" fontId="16" fillId="2" borderId="114" xfId="0" applyFont="1" applyFill="1" applyBorder="1" applyAlignment="1">
      <alignment horizontal="center"/>
    </xf>
    <xf numFmtId="0" fontId="16" fillId="2" borderId="115" xfId="0" applyFont="1" applyFill="1" applyBorder="1" applyAlignment="1">
      <alignment horizontal="center"/>
    </xf>
    <xf numFmtId="0" fontId="16" fillId="2" borderId="111" xfId="0" applyFont="1" applyFill="1" applyBorder="1" applyAlignment="1">
      <alignment horizontal="center"/>
    </xf>
  </cellXfs>
  <cellStyles count="8">
    <cellStyle name="Comma" xfId="3" builtinId="3"/>
    <cellStyle name="Hyperlink" xfId="4" builtinId="8"/>
    <cellStyle name="Normal" xfId="0" builtinId="0"/>
    <cellStyle name="Normal 2" xfId="5" xr:uid="{15512665-DDD6-4A69-A163-A219A70A5823}"/>
    <cellStyle name="Normal 3" xfId="2" xr:uid="{F56FC39D-E331-4EE4-BAD7-EE17C7BEE3F7}"/>
    <cellStyle name="Normal 4" xfId="7" xr:uid="{AF562B6D-0E2C-45BC-B3D1-F4413DC1B5C8}"/>
    <cellStyle name="Percent" xfId="1" builtinId="5"/>
    <cellStyle name="Percent 2" xfId="6" xr:uid="{FDFDE59A-8D42-4500-B312-149B9AFA0E04}"/>
  </cellStyles>
  <dxfs count="0"/>
  <tableStyles count="0" defaultTableStyle="TableStyleMedium2" defaultPivotStyle="PivotStyleLight16"/>
  <colors>
    <mruColors>
      <color rgb="FF33CCCC"/>
      <color rgb="FFFF7C80"/>
      <color rgb="FFCCCC00"/>
      <color rgb="FFFFFF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Figure</a:t>
            </a:r>
            <a:r>
              <a:rPr lang="en-US" baseline="0"/>
              <a:t> 1a: Percentage of live births by place of delivery and usual residence of mother, Q1, 2026</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'Table 4'!$E$5</c:f>
              <c:strCache>
                <c:ptCount val="1"/>
                <c:pt idx="0">
                  <c:v>Place of occurence same as mother's usual residence (%)</c:v>
                </c:pt>
              </c:strCache>
            </c:strRef>
          </c:tx>
          <c:spPr>
            <a:solidFill>
              <a:srgbClr val="33CCCC"/>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4'!$A$6:$A$28</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4'!$E$6:$E$28</c:f>
              <c:numCache>
                <c:formatCode>0%</c:formatCode>
                <c:ptCount val="23"/>
                <c:pt idx="0">
                  <c:v>0.55428571428571427</c:v>
                </c:pt>
                <c:pt idx="1">
                  <c:v>0.6216530849825378</c:v>
                </c:pt>
                <c:pt idx="2">
                  <c:v>0.39617486338797814</c:v>
                </c:pt>
                <c:pt idx="3">
                  <c:v>0.21428571428571427</c:v>
                </c:pt>
                <c:pt idx="4">
                  <c:v>0.35555555555555557</c:v>
                </c:pt>
                <c:pt idx="5">
                  <c:v>0.6</c:v>
                </c:pt>
                <c:pt idx="6">
                  <c:v>0.8</c:v>
                </c:pt>
                <c:pt idx="7">
                  <c:v>0.10909090909090909</c:v>
                </c:pt>
                <c:pt idx="8">
                  <c:v>0.54545454545454541</c:v>
                </c:pt>
                <c:pt idx="9">
                  <c:v>0.54545454545454541</c:v>
                </c:pt>
                <c:pt idx="10" formatCode="_(* #,##0_);_(* \(#,##0\);_(* &quot;-&quot;??_);_(@_)">
                  <c:v>0</c:v>
                </c:pt>
                <c:pt idx="11">
                  <c:v>0</c:v>
                </c:pt>
                <c:pt idx="12">
                  <c:v>0.5714285714285714</c:v>
                </c:pt>
                <c:pt idx="13" formatCode="_(* #,##0_);_(* \(#,##0\);_(* &quot;-&quot;??_);_(@_)">
                  <c:v>0</c:v>
                </c:pt>
                <c:pt idx="14">
                  <c:v>0.33333333333333331</c:v>
                </c:pt>
                <c:pt idx="15">
                  <c:v>0.72727272727272729</c:v>
                </c:pt>
                <c:pt idx="16">
                  <c:v>0.66666666666666663</c:v>
                </c:pt>
                <c:pt idx="17">
                  <c:v>0.5</c:v>
                </c:pt>
                <c:pt idx="18">
                  <c:v>0.36666666666666664</c:v>
                </c:pt>
                <c:pt idx="19">
                  <c:v>0</c:v>
                </c:pt>
                <c:pt idx="20">
                  <c:v>0.42424242424242425</c:v>
                </c:pt>
                <c:pt idx="21">
                  <c:v>0.84615384615384615</c:v>
                </c:pt>
                <c:pt idx="22">
                  <c:v>0.46551724137931033</c:v>
                </c:pt>
              </c:numCache>
            </c:numRef>
          </c:val>
          <c:extLst>
            <c:ext xmlns:c16="http://schemas.microsoft.com/office/drawing/2014/chart" uri="{C3380CC4-5D6E-409C-BE32-E72D297353CC}">
              <c16:uniqueId val="{00000000-219D-4496-85F5-7FE9120D2472}"/>
            </c:ext>
          </c:extLst>
        </c:ser>
        <c:ser>
          <c:idx val="1"/>
          <c:order val="1"/>
          <c:tx>
            <c:strRef>
              <c:f>'Table 4'!$F$5</c:f>
              <c:strCache>
                <c:ptCount val="1"/>
                <c:pt idx="0">
                  <c:v>Place of occurence different from mother's usual residence (%)</c:v>
                </c:pt>
              </c:strCache>
            </c:strRef>
          </c:tx>
          <c:spPr>
            <a:solidFill>
              <a:srgbClr val="FFC00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4'!$A$6:$A$28</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4'!$F$6:$F$28</c:f>
              <c:numCache>
                <c:formatCode>0%</c:formatCode>
                <c:ptCount val="23"/>
                <c:pt idx="0">
                  <c:v>0.44571428571428573</c:v>
                </c:pt>
                <c:pt idx="1">
                  <c:v>0.37834691501746215</c:v>
                </c:pt>
                <c:pt idx="2">
                  <c:v>0.60382513661202186</c:v>
                </c:pt>
                <c:pt idx="3">
                  <c:v>0.7857142857142857</c:v>
                </c:pt>
                <c:pt idx="4">
                  <c:v>0.64444444444444449</c:v>
                </c:pt>
                <c:pt idx="5">
                  <c:v>0.4</c:v>
                </c:pt>
                <c:pt idx="6">
                  <c:v>0.2</c:v>
                </c:pt>
                <c:pt idx="7">
                  <c:v>0.89090909090909087</c:v>
                </c:pt>
                <c:pt idx="8">
                  <c:v>0.45454545454545453</c:v>
                </c:pt>
                <c:pt idx="9">
                  <c:v>0.45454545454545453</c:v>
                </c:pt>
                <c:pt idx="10" formatCode="_(* #,##0_);_(* \(#,##0\);_(* &quot;-&quot;??_);_(@_)">
                  <c:v>0</c:v>
                </c:pt>
                <c:pt idx="11">
                  <c:v>1</c:v>
                </c:pt>
                <c:pt idx="12">
                  <c:v>0.42857142857142855</c:v>
                </c:pt>
                <c:pt idx="13" formatCode="_(* #,##0_);_(* \(#,##0\);_(* &quot;-&quot;??_);_(@_)">
                  <c:v>0</c:v>
                </c:pt>
                <c:pt idx="14">
                  <c:v>0.66666666666666663</c:v>
                </c:pt>
                <c:pt idx="15">
                  <c:v>0.27272727272727271</c:v>
                </c:pt>
                <c:pt idx="16">
                  <c:v>0.33333333333333331</c:v>
                </c:pt>
                <c:pt idx="17">
                  <c:v>0.5</c:v>
                </c:pt>
                <c:pt idx="18">
                  <c:v>0.6333333333333333</c:v>
                </c:pt>
                <c:pt idx="19">
                  <c:v>1</c:v>
                </c:pt>
                <c:pt idx="20">
                  <c:v>0.5757575757575758</c:v>
                </c:pt>
                <c:pt idx="21">
                  <c:v>0.15384615384615385</c:v>
                </c:pt>
                <c:pt idx="22">
                  <c:v>0.53448275862068961</c:v>
                </c:pt>
              </c:numCache>
            </c:numRef>
          </c:val>
          <c:extLst>
            <c:ext xmlns:c16="http://schemas.microsoft.com/office/drawing/2014/chart" uri="{C3380CC4-5D6E-409C-BE32-E72D297353CC}">
              <c16:uniqueId val="{00000001-219D-4496-85F5-7FE9120D2472}"/>
            </c:ext>
          </c:extLst>
        </c:ser>
        <c:dLbls>
          <c:showLegendKey val="0"/>
          <c:showVal val="0"/>
          <c:showCatName val="0"/>
          <c:showSerName val="0"/>
          <c:showPercent val="0"/>
          <c:showBubbleSize val="0"/>
        </c:dLbls>
        <c:gapWidth val="150"/>
        <c:overlap val="100"/>
        <c:axId val="618095903"/>
        <c:axId val="618101183"/>
      </c:barChart>
      <c:catAx>
        <c:axId val="6180959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8101183"/>
        <c:crosses val="autoZero"/>
        <c:auto val="1"/>
        <c:lblAlgn val="ctr"/>
        <c:lblOffset val="100"/>
        <c:noMultiLvlLbl val="0"/>
      </c:catAx>
      <c:valAx>
        <c:axId val="618101183"/>
        <c:scaling>
          <c:orientation val="minMax"/>
          <c:max val="1"/>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Births in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80959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2">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Figure 1b: Percentage of live births by place of delivery and usual residence of mother, Q2,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'Table 4'!$J$5</c:f>
              <c:strCache>
                <c:ptCount val="1"/>
                <c:pt idx="0">
                  <c:v>Place of occurence same as mother's usual residence (%)</c:v>
                </c:pt>
              </c:strCache>
            </c:strRef>
          </c:tx>
          <c:spPr>
            <a:solidFill>
              <a:srgbClr val="33CCCC"/>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4'!$A$6:$A$28</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4'!$J$6:$J$28</c:f>
              <c:numCache>
                <c:formatCode>0%</c:formatCode>
                <c:ptCount val="23"/>
                <c:pt idx="0">
                  <c:v>0.55369383092155366</c:v>
                </c:pt>
                <c:pt idx="1">
                  <c:v>0.62270270270270267</c:v>
                </c:pt>
                <c:pt idx="2">
                  <c:v>0.38917525773195877</c:v>
                </c:pt>
                <c:pt idx="3">
                  <c:v>0.45454545454545453</c:v>
                </c:pt>
                <c:pt idx="4">
                  <c:v>0.28985507246376813</c:v>
                </c:pt>
                <c:pt idx="5">
                  <c:v>0.36363636363636365</c:v>
                </c:pt>
                <c:pt idx="6">
                  <c:v>0.2857142857142857</c:v>
                </c:pt>
                <c:pt idx="7">
                  <c:v>0.16176470588235295</c:v>
                </c:pt>
                <c:pt idx="8">
                  <c:v>0.18181818181818182</c:v>
                </c:pt>
                <c:pt idx="9">
                  <c:v>0.6875</c:v>
                </c:pt>
                <c:pt idx="10" formatCode="_(* #,##0_);_(* \(#,##0\);_(* &quot;-&quot;??_);_(@_)">
                  <c:v>0</c:v>
                </c:pt>
                <c:pt idx="11">
                  <c:v>0.25</c:v>
                </c:pt>
                <c:pt idx="12">
                  <c:v>0.66666666666666663</c:v>
                </c:pt>
                <c:pt idx="13" formatCode="_(* #,##0_);_(* \(#,##0\);_(* &quot;-&quot;??_);_(@_)">
                  <c:v>0</c:v>
                </c:pt>
                <c:pt idx="14">
                  <c:v>0</c:v>
                </c:pt>
                <c:pt idx="15">
                  <c:v>0.16666666666666666</c:v>
                </c:pt>
                <c:pt idx="16">
                  <c:v>0.53846153846153844</c:v>
                </c:pt>
                <c:pt idx="17">
                  <c:v>0.5</c:v>
                </c:pt>
                <c:pt idx="18">
                  <c:v>0.3888888888888889</c:v>
                </c:pt>
                <c:pt idx="19">
                  <c:v>0.25</c:v>
                </c:pt>
                <c:pt idx="20">
                  <c:v>0.47058823529411764</c:v>
                </c:pt>
                <c:pt idx="21">
                  <c:v>0.95652173913043481</c:v>
                </c:pt>
                <c:pt idx="22">
                  <c:v>0.45614035087719296</c:v>
                </c:pt>
              </c:numCache>
            </c:numRef>
          </c:val>
          <c:extLst>
            <c:ext xmlns:c16="http://schemas.microsoft.com/office/drawing/2014/chart" uri="{C3380CC4-5D6E-409C-BE32-E72D297353CC}">
              <c16:uniqueId val="{00000000-D97A-4781-8892-C2627CD3AD22}"/>
            </c:ext>
          </c:extLst>
        </c:ser>
        <c:ser>
          <c:idx val="1"/>
          <c:order val="1"/>
          <c:tx>
            <c:strRef>
              <c:f>'Table 4'!$K$5</c:f>
              <c:strCache>
                <c:ptCount val="1"/>
                <c:pt idx="0">
                  <c:v>Place of occurence different from mother's usual residence (%)</c:v>
                </c:pt>
              </c:strCache>
            </c:strRef>
          </c:tx>
          <c:spPr>
            <a:solidFill>
              <a:srgbClr val="FFC00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4'!$A$6:$A$28</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4'!$K$6:$K$28</c:f>
              <c:numCache>
                <c:formatCode>0%</c:formatCode>
                <c:ptCount val="23"/>
                <c:pt idx="0">
                  <c:v>0.44630616907844628</c:v>
                </c:pt>
                <c:pt idx="1">
                  <c:v>0.37729729729729727</c:v>
                </c:pt>
                <c:pt idx="2">
                  <c:v>0.61082474226804129</c:v>
                </c:pt>
                <c:pt idx="3">
                  <c:v>0.54545454545454541</c:v>
                </c:pt>
                <c:pt idx="4">
                  <c:v>0.71014492753623193</c:v>
                </c:pt>
                <c:pt idx="5">
                  <c:v>0.63636363636363635</c:v>
                </c:pt>
                <c:pt idx="6">
                  <c:v>0.7142857142857143</c:v>
                </c:pt>
                <c:pt idx="7">
                  <c:v>0.83823529411764708</c:v>
                </c:pt>
                <c:pt idx="8">
                  <c:v>0.81818181818181823</c:v>
                </c:pt>
                <c:pt idx="9">
                  <c:v>0.3125</c:v>
                </c:pt>
                <c:pt idx="10" formatCode="_(* #,##0_);_(* \(#,##0\);_(* &quot;-&quot;??_);_(@_)">
                  <c:v>0</c:v>
                </c:pt>
                <c:pt idx="11">
                  <c:v>0.75</c:v>
                </c:pt>
                <c:pt idx="12">
                  <c:v>0.33333333333333331</c:v>
                </c:pt>
                <c:pt idx="13" formatCode="_(* #,##0_);_(* \(#,##0\);_(* &quot;-&quot;??_);_(@_)">
                  <c:v>0</c:v>
                </c:pt>
                <c:pt idx="14">
                  <c:v>1</c:v>
                </c:pt>
                <c:pt idx="15">
                  <c:v>0.83333333333333337</c:v>
                </c:pt>
                <c:pt idx="16">
                  <c:v>0.46153846153846156</c:v>
                </c:pt>
                <c:pt idx="17">
                  <c:v>0.5</c:v>
                </c:pt>
                <c:pt idx="18">
                  <c:v>0.61111111111111116</c:v>
                </c:pt>
                <c:pt idx="19">
                  <c:v>0.75</c:v>
                </c:pt>
                <c:pt idx="20">
                  <c:v>0.52941176470588236</c:v>
                </c:pt>
                <c:pt idx="21">
                  <c:v>4.3478260869565216E-2</c:v>
                </c:pt>
                <c:pt idx="22">
                  <c:v>0.54385964912280704</c:v>
                </c:pt>
              </c:numCache>
            </c:numRef>
          </c:val>
          <c:extLst>
            <c:ext xmlns:c16="http://schemas.microsoft.com/office/drawing/2014/chart" uri="{C3380CC4-5D6E-409C-BE32-E72D297353CC}">
              <c16:uniqueId val="{00000001-D97A-4781-8892-C2627CD3AD22}"/>
            </c:ext>
          </c:extLst>
        </c:ser>
        <c:dLbls>
          <c:showLegendKey val="0"/>
          <c:showVal val="0"/>
          <c:showCatName val="0"/>
          <c:showSerName val="0"/>
          <c:showPercent val="0"/>
          <c:showBubbleSize val="0"/>
        </c:dLbls>
        <c:gapWidth val="150"/>
        <c:overlap val="100"/>
        <c:axId val="618124223"/>
        <c:axId val="618126143"/>
      </c:barChart>
      <c:catAx>
        <c:axId val="618124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8126143"/>
        <c:crosses val="autoZero"/>
        <c:auto val="1"/>
        <c:lblAlgn val="ctr"/>
        <c:lblOffset val="100"/>
        <c:noMultiLvlLbl val="0"/>
      </c:catAx>
      <c:valAx>
        <c:axId val="618126143"/>
        <c:scaling>
          <c:orientation val="minMax"/>
          <c:max val="1"/>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Births in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81242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2">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mn-lt"/>
                <a:ea typeface="+mn-ea"/>
                <a:cs typeface="+mn-cs"/>
              </a:defRPr>
            </a:pPr>
            <a:r>
              <a:rPr lang="en-US" sz="1400" b="0" i="0" u="none" strike="noStrike" kern="1200" spc="0" baseline="0">
                <a:solidFill>
                  <a:schemeClr val="tx1"/>
                </a:solidFill>
              </a:rPr>
              <a:t>Figure 2: Live births by age of mother, Q1-Q2, 2026</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tx>
            <c:strRef>
              <c:f>'Table 5'!$C$3</c:f>
              <c:strCache>
                <c:ptCount val="1"/>
                <c:pt idx="0">
                  <c:v>Q1</c:v>
                </c:pt>
              </c:strCache>
            </c:strRef>
          </c:tx>
          <c:spPr>
            <a:ln w="28575" cap="rnd">
              <a:solidFill>
                <a:srgbClr val="C00000"/>
              </a:solidFill>
              <a:round/>
            </a:ln>
            <a:effectLst/>
          </c:spPr>
          <c:marker>
            <c:symbol val="none"/>
          </c:marker>
          <c:cat>
            <c:strRef>
              <c:f>'Table 5'!$B$4:$B$11</c:f>
              <c:strCache>
                <c:ptCount val="8"/>
                <c:pt idx="0">
                  <c:v>15-19</c:v>
                </c:pt>
                <c:pt idx="1">
                  <c:v>20-24</c:v>
                </c:pt>
                <c:pt idx="2">
                  <c:v>25-29</c:v>
                </c:pt>
                <c:pt idx="3">
                  <c:v>30-34</c:v>
                </c:pt>
                <c:pt idx="4">
                  <c:v>35-39</c:v>
                </c:pt>
                <c:pt idx="5">
                  <c:v>40-44</c:v>
                </c:pt>
                <c:pt idx="6">
                  <c:v>45-49</c:v>
                </c:pt>
                <c:pt idx="7">
                  <c:v>50+</c:v>
                </c:pt>
              </c:strCache>
            </c:strRef>
          </c:cat>
          <c:val>
            <c:numRef>
              <c:f>'Table 5'!$C$4:$C$11</c:f>
              <c:numCache>
                <c:formatCode>_(* #,##0_);_(* \(#,##0\);_(* "-"??_);_(@_)</c:formatCode>
                <c:ptCount val="8"/>
                <c:pt idx="0">
                  <c:v>15</c:v>
                </c:pt>
                <c:pt idx="1">
                  <c:v>162</c:v>
                </c:pt>
                <c:pt idx="2">
                  <c:v>359</c:v>
                </c:pt>
                <c:pt idx="3">
                  <c:v>380</c:v>
                </c:pt>
                <c:pt idx="4">
                  <c:v>237</c:v>
                </c:pt>
                <c:pt idx="5">
                  <c:v>67</c:v>
                </c:pt>
                <c:pt idx="6">
                  <c:v>5</c:v>
                </c:pt>
                <c:pt idx="7">
                  <c:v>0</c:v>
                </c:pt>
              </c:numCache>
            </c:numRef>
          </c:val>
          <c:smooth val="0"/>
          <c:extLst>
            <c:ext xmlns:c16="http://schemas.microsoft.com/office/drawing/2014/chart" uri="{C3380CC4-5D6E-409C-BE32-E72D297353CC}">
              <c16:uniqueId val="{00000000-CE1F-4D48-A29F-4941A75253B8}"/>
            </c:ext>
          </c:extLst>
        </c:ser>
        <c:ser>
          <c:idx val="1"/>
          <c:order val="1"/>
          <c:tx>
            <c:strRef>
              <c:f>'Table 5'!$D$3</c:f>
              <c:strCache>
                <c:ptCount val="1"/>
                <c:pt idx="0">
                  <c:v>Q2</c:v>
                </c:pt>
              </c:strCache>
            </c:strRef>
          </c:tx>
          <c:spPr>
            <a:ln w="28575" cap="rnd">
              <a:solidFill>
                <a:srgbClr val="00B050"/>
              </a:solidFill>
              <a:round/>
            </a:ln>
            <a:effectLst/>
          </c:spPr>
          <c:marker>
            <c:symbol val="none"/>
          </c:marker>
          <c:cat>
            <c:strRef>
              <c:f>'Table 5'!$B$4:$B$11</c:f>
              <c:strCache>
                <c:ptCount val="8"/>
                <c:pt idx="0">
                  <c:v>15-19</c:v>
                </c:pt>
                <c:pt idx="1">
                  <c:v>20-24</c:v>
                </c:pt>
                <c:pt idx="2">
                  <c:v>25-29</c:v>
                </c:pt>
                <c:pt idx="3">
                  <c:v>30-34</c:v>
                </c:pt>
                <c:pt idx="4">
                  <c:v>35-39</c:v>
                </c:pt>
                <c:pt idx="5">
                  <c:v>40-44</c:v>
                </c:pt>
                <c:pt idx="6">
                  <c:v>45-49</c:v>
                </c:pt>
                <c:pt idx="7">
                  <c:v>50+</c:v>
                </c:pt>
              </c:strCache>
            </c:strRef>
          </c:cat>
          <c:val>
            <c:numRef>
              <c:f>'Table 5'!$D$4:$D$11</c:f>
              <c:numCache>
                <c:formatCode>_(* #,##0_);_(* \(#,##0\);_(* "-"??_);_(@_)</c:formatCode>
                <c:ptCount val="8"/>
                <c:pt idx="0">
                  <c:v>15</c:v>
                </c:pt>
                <c:pt idx="1">
                  <c:v>176</c:v>
                </c:pt>
                <c:pt idx="2">
                  <c:v>329</c:v>
                </c:pt>
                <c:pt idx="3">
                  <c:v>438</c:v>
                </c:pt>
                <c:pt idx="4">
                  <c:v>257</c:v>
                </c:pt>
                <c:pt idx="5">
                  <c:v>95</c:v>
                </c:pt>
                <c:pt idx="6">
                  <c:v>2</c:v>
                </c:pt>
                <c:pt idx="7">
                  <c:v>1</c:v>
                </c:pt>
              </c:numCache>
            </c:numRef>
          </c:val>
          <c:smooth val="0"/>
          <c:extLst>
            <c:ext xmlns:c16="http://schemas.microsoft.com/office/drawing/2014/chart" uri="{C3380CC4-5D6E-409C-BE32-E72D297353CC}">
              <c16:uniqueId val="{00000001-CE1F-4D48-A29F-4941A75253B8}"/>
            </c:ext>
          </c:extLst>
        </c:ser>
        <c:ser>
          <c:idx val="2"/>
          <c:order val="2"/>
          <c:tx>
            <c:strRef>
              <c:f>'Table 5'!$E$3</c:f>
              <c:strCache>
                <c:ptCount val="1"/>
                <c:pt idx="0">
                  <c:v>Total (Q1-Q2)</c:v>
                </c:pt>
              </c:strCache>
            </c:strRef>
          </c:tx>
          <c:spPr>
            <a:ln w="28575" cap="rnd">
              <a:solidFill>
                <a:srgbClr val="FFC000"/>
              </a:solidFill>
              <a:round/>
            </a:ln>
            <a:effectLst/>
          </c:spPr>
          <c:marker>
            <c:symbol val="none"/>
          </c:marker>
          <c:cat>
            <c:strRef>
              <c:f>'Table 5'!$B$4:$B$11</c:f>
              <c:strCache>
                <c:ptCount val="8"/>
                <c:pt idx="0">
                  <c:v>15-19</c:v>
                </c:pt>
                <c:pt idx="1">
                  <c:v>20-24</c:v>
                </c:pt>
                <c:pt idx="2">
                  <c:v>25-29</c:v>
                </c:pt>
                <c:pt idx="3">
                  <c:v>30-34</c:v>
                </c:pt>
                <c:pt idx="4">
                  <c:v>35-39</c:v>
                </c:pt>
                <c:pt idx="5">
                  <c:v>40-44</c:v>
                </c:pt>
                <c:pt idx="6">
                  <c:v>45-49</c:v>
                </c:pt>
                <c:pt idx="7">
                  <c:v>50+</c:v>
                </c:pt>
              </c:strCache>
            </c:strRef>
          </c:cat>
          <c:val>
            <c:numRef>
              <c:f>'Table 5'!$E$4:$E$11</c:f>
              <c:numCache>
                <c:formatCode>_(* #,##0_);_(* \(#,##0\);_(* "-"??_);_(@_)</c:formatCode>
                <c:ptCount val="8"/>
                <c:pt idx="0">
                  <c:v>30</c:v>
                </c:pt>
                <c:pt idx="1">
                  <c:v>338</c:v>
                </c:pt>
                <c:pt idx="2">
                  <c:v>688</c:v>
                </c:pt>
                <c:pt idx="3">
                  <c:v>818</c:v>
                </c:pt>
                <c:pt idx="4">
                  <c:v>494</c:v>
                </c:pt>
                <c:pt idx="5">
                  <c:v>162</c:v>
                </c:pt>
                <c:pt idx="6">
                  <c:v>7</c:v>
                </c:pt>
                <c:pt idx="7">
                  <c:v>1</c:v>
                </c:pt>
              </c:numCache>
            </c:numRef>
          </c:val>
          <c:smooth val="0"/>
          <c:extLst>
            <c:ext xmlns:c16="http://schemas.microsoft.com/office/drawing/2014/chart" uri="{C3380CC4-5D6E-409C-BE32-E72D297353CC}">
              <c16:uniqueId val="{00000002-CE1F-4D48-A29F-4941A75253B8}"/>
            </c:ext>
          </c:extLst>
        </c:ser>
        <c:dLbls>
          <c:showLegendKey val="0"/>
          <c:showVal val="0"/>
          <c:showCatName val="0"/>
          <c:showSerName val="0"/>
          <c:showPercent val="0"/>
          <c:showBubbleSize val="0"/>
        </c:dLbls>
        <c:smooth val="0"/>
        <c:axId val="1983057327"/>
        <c:axId val="1983057807"/>
        <c:extLst/>
      </c:lineChart>
      <c:catAx>
        <c:axId val="1983057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3057807"/>
        <c:crosses val="autoZero"/>
        <c:auto val="1"/>
        <c:lblAlgn val="ctr"/>
        <c:lblOffset val="100"/>
        <c:noMultiLvlLbl val="0"/>
      </c:catAx>
      <c:valAx>
        <c:axId val="1983057807"/>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Live births (in numbers)</a:t>
                </a:r>
              </a:p>
            </c:rich>
          </c:tx>
          <c:layout>
            <c:manualLayout>
              <c:xMode val="edge"/>
              <c:yMode val="edge"/>
              <c:x val="1.1420413990007138E-2"/>
              <c:y val="0.2621775019758217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30573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Figure 3a: Percentage of deaths by place of occurence and usual residence of the deceased, Q1,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'Table 11'!$F$6</c:f>
              <c:strCache>
                <c:ptCount val="1"/>
                <c:pt idx="0">
                  <c:v>Place of occurence same as deceased's usual residence (%)</c:v>
                </c:pt>
              </c:strCache>
            </c:strRef>
          </c:tx>
          <c:spPr>
            <a:solidFill>
              <a:srgbClr val="FF7C8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11'!$A$7:$A$29</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11'!$F$7:$F$29</c:f>
              <c:numCache>
                <c:formatCode>0%</c:formatCode>
                <c:ptCount val="23"/>
                <c:pt idx="0">
                  <c:v>0.52815013404825739</c:v>
                </c:pt>
                <c:pt idx="1">
                  <c:v>0.4039408866995074</c:v>
                </c:pt>
                <c:pt idx="2">
                  <c:v>0.67647058823529416</c:v>
                </c:pt>
                <c:pt idx="3">
                  <c:v>0.88888888888888884</c:v>
                </c:pt>
                <c:pt idx="4">
                  <c:v>0.70588235294117652</c:v>
                </c:pt>
                <c:pt idx="5">
                  <c:v>0.66666666666666663</c:v>
                </c:pt>
                <c:pt idx="6">
                  <c:v>1</c:v>
                </c:pt>
                <c:pt idx="7">
                  <c:v>0.5</c:v>
                </c:pt>
                <c:pt idx="8">
                  <c:v>0.625</c:v>
                </c:pt>
                <c:pt idx="9">
                  <c:v>0.8</c:v>
                </c:pt>
                <c:pt idx="10">
                  <c:v>0.42857142857142855</c:v>
                </c:pt>
                <c:pt idx="11">
                  <c:v>0.63636363636363635</c:v>
                </c:pt>
                <c:pt idx="12">
                  <c:v>0.41666666666666669</c:v>
                </c:pt>
                <c:pt idx="13">
                  <c:v>0</c:v>
                </c:pt>
                <c:pt idx="14">
                  <c:v>0.8571428571428571</c:v>
                </c:pt>
                <c:pt idx="15">
                  <c:v>1</c:v>
                </c:pt>
                <c:pt idx="16">
                  <c:v>1</c:v>
                </c:pt>
                <c:pt idx="17">
                  <c:v>0.5714285714285714</c:v>
                </c:pt>
                <c:pt idx="18">
                  <c:v>0.88888888888888884</c:v>
                </c:pt>
                <c:pt idx="19">
                  <c:v>1</c:v>
                </c:pt>
                <c:pt idx="20">
                  <c:v>0.69230769230769229</c:v>
                </c:pt>
                <c:pt idx="21">
                  <c:v>1</c:v>
                </c:pt>
                <c:pt idx="22">
                  <c:v>0.59259259259259256</c:v>
                </c:pt>
              </c:numCache>
            </c:numRef>
          </c:val>
          <c:extLst>
            <c:ext xmlns:c16="http://schemas.microsoft.com/office/drawing/2014/chart" uri="{C3380CC4-5D6E-409C-BE32-E72D297353CC}">
              <c16:uniqueId val="{00000000-E982-4071-8D7D-F63343FC4BD0}"/>
            </c:ext>
          </c:extLst>
        </c:ser>
        <c:ser>
          <c:idx val="1"/>
          <c:order val="1"/>
          <c:tx>
            <c:strRef>
              <c:f>'Table 11'!$G$6</c:f>
              <c:strCache>
                <c:ptCount val="1"/>
                <c:pt idx="0">
                  <c:v>Place of occurence different from deceased's usual residence (%)</c:v>
                </c:pt>
              </c:strCache>
            </c:strRef>
          </c:tx>
          <c:spPr>
            <a:solidFill>
              <a:srgbClr val="33CCCC"/>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bg2">
                        <a:lumMod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11'!$A$7:$A$29</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11'!$G$7:$G$29</c:f>
              <c:numCache>
                <c:formatCode>0%</c:formatCode>
                <c:ptCount val="23"/>
                <c:pt idx="0">
                  <c:v>0.44504021447721182</c:v>
                </c:pt>
                <c:pt idx="1">
                  <c:v>0.55172413793103448</c:v>
                </c:pt>
                <c:pt idx="2">
                  <c:v>0.31764705882352939</c:v>
                </c:pt>
                <c:pt idx="3">
                  <c:v>0</c:v>
                </c:pt>
                <c:pt idx="4">
                  <c:v>0.29411764705882354</c:v>
                </c:pt>
                <c:pt idx="5">
                  <c:v>0.33333333333333331</c:v>
                </c:pt>
                <c:pt idx="6">
                  <c:v>0</c:v>
                </c:pt>
                <c:pt idx="7">
                  <c:v>0.5</c:v>
                </c:pt>
                <c:pt idx="8">
                  <c:v>0.375</c:v>
                </c:pt>
                <c:pt idx="9">
                  <c:v>0.2</c:v>
                </c:pt>
                <c:pt idx="10">
                  <c:v>0.5714285714285714</c:v>
                </c:pt>
                <c:pt idx="11">
                  <c:v>0.36363636363636365</c:v>
                </c:pt>
                <c:pt idx="12">
                  <c:v>0.58333333333333337</c:v>
                </c:pt>
                <c:pt idx="13">
                  <c:v>1</c:v>
                </c:pt>
                <c:pt idx="14">
                  <c:v>0.14285714285714285</c:v>
                </c:pt>
                <c:pt idx="15">
                  <c:v>0</c:v>
                </c:pt>
                <c:pt idx="16">
                  <c:v>0</c:v>
                </c:pt>
                <c:pt idx="17">
                  <c:v>0.42857142857142855</c:v>
                </c:pt>
                <c:pt idx="18">
                  <c:v>0.1111111111111111</c:v>
                </c:pt>
                <c:pt idx="19">
                  <c:v>0</c:v>
                </c:pt>
                <c:pt idx="20">
                  <c:v>0.30769230769230771</c:v>
                </c:pt>
                <c:pt idx="21">
                  <c:v>0</c:v>
                </c:pt>
                <c:pt idx="22">
                  <c:v>0.40740740740740738</c:v>
                </c:pt>
              </c:numCache>
            </c:numRef>
          </c:val>
          <c:extLst>
            <c:ext xmlns:c16="http://schemas.microsoft.com/office/drawing/2014/chart" uri="{C3380CC4-5D6E-409C-BE32-E72D297353CC}">
              <c16:uniqueId val="{00000001-E982-4071-8D7D-F63343FC4BD0}"/>
            </c:ext>
          </c:extLst>
        </c:ser>
        <c:dLbls>
          <c:showLegendKey val="0"/>
          <c:showVal val="0"/>
          <c:showCatName val="0"/>
          <c:showSerName val="0"/>
          <c:showPercent val="0"/>
          <c:showBubbleSize val="0"/>
        </c:dLbls>
        <c:gapWidth val="150"/>
        <c:overlap val="100"/>
        <c:axId val="2039669791"/>
        <c:axId val="2039670271"/>
      </c:barChart>
      <c:catAx>
        <c:axId val="2039669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9670271"/>
        <c:crosses val="autoZero"/>
        <c:auto val="1"/>
        <c:lblAlgn val="ctr"/>
        <c:lblOffset val="100"/>
        <c:noMultiLvlLbl val="0"/>
      </c:catAx>
      <c:valAx>
        <c:axId val="2039670271"/>
        <c:scaling>
          <c:orientation val="minMax"/>
          <c:max val="1"/>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in %</a:t>
                </a:r>
              </a:p>
            </c:rich>
          </c:tx>
          <c:layout>
            <c:manualLayout>
              <c:xMode val="edge"/>
              <c:yMode val="edge"/>
              <c:x val="2.7063520814889004E-2"/>
              <c:y val="0.3453413806110901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96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2">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Figure 3b: Percentage of deaths by place of occurence and usual residence of the deceased, Q2,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'Table 11'!$L$6</c:f>
              <c:strCache>
                <c:ptCount val="1"/>
                <c:pt idx="0">
                  <c:v>Place of occurence same as deceased's usual residence (%)</c:v>
                </c:pt>
              </c:strCache>
            </c:strRef>
          </c:tx>
          <c:spPr>
            <a:solidFill>
              <a:srgbClr val="FF7C8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11'!$A$7:$A$29</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11'!$L$7:$L$29</c:f>
              <c:numCache>
                <c:formatCode>0%</c:formatCode>
                <c:ptCount val="23"/>
                <c:pt idx="0">
                  <c:v>0.51428571428571423</c:v>
                </c:pt>
                <c:pt idx="1">
                  <c:v>0.38461538461538464</c:v>
                </c:pt>
                <c:pt idx="2">
                  <c:v>0.69942196531791911</c:v>
                </c:pt>
                <c:pt idx="3">
                  <c:v>1</c:v>
                </c:pt>
                <c:pt idx="4">
                  <c:v>0.72727272727272729</c:v>
                </c:pt>
                <c:pt idx="5">
                  <c:v>1</c:v>
                </c:pt>
                <c:pt idx="6">
                  <c:v>0.88888888888888884</c:v>
                </c:pt>
                <c:pt idx="7">
                  <c:v>0.5</c:v>
                </c:pt>
                <c:pt idx="8">
                  <c:v>0.6</c:v>
                </c:pt>
                <c:pt idx="9">
                  <c:v>1</c:v>
                </c:pt>
                <c:pt idx="10">
                  <c:v>0.5</c:v>
                </c:pt>
                <c:pt idx="11">
                  <c:v>0.5</c:v>
                </c:pt>
                <c:pt idx="12">
                  <c:v>0.5</c:v>
                </c:pt>
                <c:pt idx="13">
                  <c:v>0.33333333333333331</c:v>
                </c:pt>
                <c:pt idx="14">
                  <c:v>0.66666666666666663</c:v>
                </c:pt>
                <c:pt idx="15">
                  <c:v>0.8571428571428571</c:v>
                </c:pt>
                <c:pt idx="16">
                  <c:v>0.5</c:v>
                </c:pt>
                <c:pt idx="17">
                  <c:v>0.75</c:v>
                </c:pt>
                <c:pt idx="18">
                  <c:v>0.44444444444444442</c:v>
                </c:pt>
                <c:pt idx="19">
                  <c:v>1</c:v>
                </c:pt>
                <c:pt idx="20">
                  <c:v>0.8</c:v>
                </c:pt>
                <c:pt idx="21">
                  <c:v>1</c:v>
                </c:pt>
                <c:pt idx="22">
                  <c:v>0.8125</c:v>
                </c:pt>
              </c:numCache>
            </c:numRef>
          </c:val>
          <c:extLst>
            <c:ext xmlns:c16="http://schemas.microsoft.com/office/drawing/2014/chart" uri="{C3380CC4-5D6E-409C-BE32-E72D297353CC}">
              <c16:uniqueId val="{00000000-F709-4578-A621-FC05D6DD86EA}"/>
            </c:ext>
          </c:extLst>
        </c:ser>
        <c:ser>
          <c:idx val="1"/>
          <c:order val="1"/>
          <c:tx>
            <c:strRef>
              <c:f>'Table 11'!$M$6</c:f>
              <c:strCache>
                <c:ptCount val="1"/>
                <c:pt idx="0">
                  <c:v>Place of occurence different from deceased's usual residence (%)</c:v>
                </c:pt>
              </c:strCache>
            </c:strRef>
          </c:tx>
          <c:spPr>
            <a:solidFill>
              <a:srgbClr val="33CCCC"/>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11'!$A$7:$A$29</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11'!$M$7:$M$29</c:f>
              <c:numCache>
                <c:formatCode>0%</c:formatCode>
                <c:ptCount val="23"/>
                <c:pt idx="0">
                  <c:v>0.45476190476190476</c:v>
                </c:pt>
                <c:pt idx="1">
                  <c:v>0.56275303643724695</c:v>
                </c:pt>
                <c:pt idx="2">
                  <c:v>0.30057803468208094</c:v>
                </c:pt>
                <c:pt idx="3">
                  <c:v>0</c:v>
                </c:pt>
                <c:pt idx="4">
                  <c:v>0.27272727272727271</c:v>
                </c:pt>
                <c:pt idx="5">
                  <c:v>0</c:v>
                </c:pt>
                <c:pt idx="6">
                  <c:v>0.1111111111111111</c:v>
                </c:pt>
                <c:pt idx="7">
                  <c:v>0.5</c:v>
                </c:pt>
                <c:pt idx="8">
                  <c:v>0.4</c:v>
                </c:pt>
                <c:pt idx="9">
                  <c:v>0</c:v>
                </c:pt>
                <c:pt idx="10">
                  <c:v>0.5</c:v>
                </c:pt>
                <c:pt idx="11">
                  <c:v>0.5</c:v>
                </c:pt>
                <c:pt idx="12">
                  <c:v>0.5</c:v>
                </c:pt>
                <c:pt idx="13">
                  <c:v>0.66666666666666663</c:v>
                </c:pt>
                <c:pt idx="14">
                  <c:v>0.33333333333333331</c:v>
                </c:pt>
                <c:pt idx="15">
                  <c:v>0.14285714285714285</c:v>
                </c:pt>
                <c:pt idx="16">
                  <c:v>0.5</c:v>
                </c:pt>
                <c:pt idx="17">
                  <c:v>0.25</c:v>
                </c:pt>
                <c:pt idx="18">
                  <c:v>0.55555555555555558</c:v>
                </c:pt>
                <c:pt idx="19">
                  <c:v>0</c:v>
                </c:pt>
                <c:pt idx="20">
                  <c:v>0.2</c:v>
                </c:pt>
                <c:pt idx="21">
                  <c:v>0</c:v>
                </c:pt>
                <c:pt idx="22">
                  <c:v>0.1875</c:v>
                </c:pt>
              </c:numCache>
            </c:numRef>
          </c:val>
          <c:extLst>
            <c:ext xmlns:c16="http://schemas.microsoft.com/office/drawing/2014/chart" uri="{C3380CC4-5D6E-409C-BE32-E72D297353CC}">
              <c16:uniqueId val="{00000001-F709-4578-A621-FC05D6DD86EA}"/>
            </c:ext>
          </c:extLst>
        </c:ser>
        <c:dLbls>
          <c:showLegendKey val="0"/>
          <c:showVal val="0"/>
          <c:showCatName val="0"/>
          <c:showSerName val="0"/>
          <c:showPercent val="0"/>
          <c:showBubbleSize val="0"/>
        </c:dLbls>
        <c:gapWidth val="150"/>
        <c:overlap val="100"/>
        <c:axId val="1702089391"/>
        <c:axId val="1702085551"/>
      </c:barChart>
      <c:catAx>
        <c:axId val="1702089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2085551"/>
        <c:crosses val="autoZero"/>
        <c:auto val="1"/>
        <c:lblAlgn val="ctr"/>
        <c:lblOffset val="100"/>
        <c:noMultiLvlLbl val="0"/>
      </c:catAx>
      <c:valAx>
        <c:axId val="1702085551"/>
        <c:scaling>
          <c:orientation val="minMax"/>
          <c:max val="1"/>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in %</a:t>
                </a:r>
              </a:p>
            </c:rich>
          </c:tx>
          <c:layout>
            <c:manualLayout>
              <c:xMode val="edge"/>
              <c:yMode val="edge"/>
              <c:x val="1.720108043681844E-2"/>
              <c:y val="0.3205743826219810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20893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146050</xdr:colOff>
      <xdr:row>37</xdr:row>
      <xdr:rowOff>181888</xdr:rowOff>
    </xdr:to>
    <xdr:pic>
      <xdr:nvPicPr>
        <xdr:cNvPr id="2" name="Picture 1">
          <a:extLst>
            <a:ext uri="{FF2B5EF4-FFF2-40B4-BE49-F238E27FC236}">
              <a16:creationId xmlns:a16="http://schemas.microsoft.com/office/drawing/2014/main" id="{E2EC77E3-07B3-7F9F-3B9F-C0007F067DC4}"/>
            </a:ext>
          </a:extLst>
        </xdr:cNvPr>
        <xdr:cNvPicPr>
          <a:picLocks noChangeAspect="1"/>
        </xdr:cNvPicPr>
      </xdr:nvPicPr>
      <xdr:blipFill>
        <a:blip xmlns:r="http://schemas.openxmlformats.org/officeDocument/2006/relationships" r:embed="rId1"/>
        <a:stretch>
          <a:fillRect/>
        </a:stretch>
      </xdr:blipFill>
      <xdr:spPr>
        <a:xfrm>
          <a:off x="0" y="368300"/>
          <a:ext cx="5022850" cy="66271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253094</xdr:colOff>
      <xdr:row>2</xdr:row>
      <xdr:rowOff>24492</xdr:rowOff>
    </xdr:from>
    <xdr:to>
      <xdr:col>9</xdr:col>
      <xdr:colOff>456890</xdr:colOff>
      <xdr:row>22</xdr:row>
      <xdr:rowOff>139390</xdr:rowOff>
    </xdr:to>
    <xdr:graphicFrame macro="">
      <xdr:nvGraphicFramePr>
        <xdr:cNvPr id="2" name="Chart 2">
          <a:extLst>
            <a:ext uri="{FF2B5EF4-FFF2-40B4-BE49-F238E27FC236}">
              <a16:creationId xmlns:a16="http://schemas.microsoft.com/office/drawing/2014/main" id="{BBA47BBF-8599-4805-C6D1-9435404768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365866</xdr:colOff>
      <xdr:row>2</xdr:row>
      <xdr:rowOff>54207</xdr:rowOff>
    </xdr:from>
    <xdr:to>
      <xdr:col>20</xdr:col>
      <xdr:colOff>232316</xdr:colOff>
      <xdr:row>23</xdr:row>
      <xdr:rowOff>0</xdr:rowOff>
    </xdr:to>
    <xdr:graphicFrame macro="">
      <xdr:nvGraphicFramePr>
        <xdr:cNvPr id="3" name="Chart 3">
          <a:extLst>
            <a:ext uri="{FF2B5EF4-FFF2-40B4-BE49-F238E27FC236}">
              <a16:creationId xmlns:a16="http://schemas.microsoft.com/office/drawing/2014/main" id="{585A4FB9-0FEC-4200-6B98-0A04A59A17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31750</xdr:colOff>
      <xdr:row>2</xdr:row>
      <xdr:rowOff>12698</xdr:rowOff>
    </xdr:from>
    <xdr:to>
      <xdr:col>10</xdr:col>
      <xdr:colOff>492125</xdr:colOff>
      <xdr:row>18</xdr:row>
      <xdr:rowOff>126999</xdr:rowOff>
    </xdr:to>
    <xdr:graphicFrame macro="">
      <xdr:nvGraphicFramePr>
        <xdr:cNvPr id="2" name="Chart 1">
          <a:extLst>
            <a:ext uri="{FF2B5EF4-FFF2-40B4-BE49-F238E27FC236}">
              <a16:creationId xmlns:a16="http://schemas.microsoft.com/office/drawing/2014/main" id="{E6D3D49A-3E76-696E-A3F9-248C34E47E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343520</xdr:colOff>
      <xdr:row>1</xdr:row>
      <xdr:rowOff>182446</xdr:rowOff>
    </xdr:from>
    <xdr:to>
      <xdr:col>9</xdr:col>
      <xdr:colOff>19050</xdr:colOff>
      <xdr:row>21</xdr:row>
      <xdr:rowOff>88900</xdr:rowOff>
    </xdr:to>
    <xdr:graphicFrame macro="">
      <xdr:nvGraphicFramePr>
        <xdr:cNvPr id="2" name="Chart 1">
          <a:extLst>
            <a:ext uri="{FF2B5EF4-FFF2-40B4-BE49-F238E27FC236}">
              <a16:creationId xmlns:a16="http://schemas.microsoft.com/office/drawing/2014/main" id="{F4F98861-2FFF-E211-BF2F-2F2B30BD76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172070</xdr:colOff>
      <xdr:row>2</xdr:row>
      <xdr:rowOff>4646</xdr:rowOff>
    </xdr:from>
    <xdr:to>
      <xdr:col>18</xdr:col>
      <xdr:colOff>463550</xdr:colOff>
      <xdr:row>21</xdr:row>
      <xdr:rowOff>95250</xdr:rowOff>
    </xdr:to>
    <xdr:graphicFrame macro="">
      <xdr:nvGraphicFramePr>
        <xdr:cNvPr id="3" name="Chart 2">
          <a:extLst>
            <a:ext uri="{FF2B5EF4-FFF2-40B4-BE49-F238E27FC236}">
              <a16:creationId xmlns:a16="http://schemas.microsoft.com/office/drawing/2014/main" id="{4AD4E8FA-0B62-4CD7-915A-B33090EDE7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tatisticsmaldives.gov.mv/" TargetMode="External"/><Relationship Id="rId1" Type="http://schemas.openxmlformats.org/officeDocument/2006/relationships/hyperlink" Target="mailto:info@nisra.gov.uk"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A365C-5FE5-4874-85AF-1491E7644615}">
  <dimension ref="A1:E15"/>
  <sheetViews>
    <sheetView tabSelected="1" workbookViewId="0">
      <selection activeCell="A17" sqref="A17"/>
    </sheetView>
  </sheetViews>
  <sheetFormatPr defaultColWidth="8.7109375" defaultRowHeight="15" x14ac:dyDescent="0.25"/>
  <cols>
    <col min="1" max="1" width="131.5703125" style="4" customWidth="1"/>
    <col min="2" max="16384" width="8.7109375" style="4"/>
  </cols>
  <sheetData>
    <row r="1" spans="1:5" ht="20.25" thickBot="1" x14ac:dyDescent="0.35">
      <c r="A1" s="5" t="s">
        <v>132</v>
      </c>
      <c r="B1" s="6"/>
      <c r="C1" s="6"/>
      <c r="D1" s="6"/>
      <c r="E1" s="6"/>
    </row>
    <row r="2" spans="1:5" ht="42" customHeight="1" thickTop="1" x14ac:dyDescent="0.25">
      <c r="A2" s="15" t="s">
        <v>166</v>
      </c>
    </row>
    <row r="3" spans="1:5" ht="16.5" customHeight="1" x14ac:dyDescent="0.25">
      <c r="A3" s="2" t="s">
        <v>165</v>
      </c>
    </row>
    <row r="4" spans="1:5" ht="15.75" x14ac:dyDescent="0.25">
      <c r="A4" s="231" t="s">
        <v>167</v>
      </c>
    </row>
    <row r="5" spans="1:5" ht="6.6" customHeight="1" x14ac:dyDescent="0.25">
      <c r="A5" s="2"/>
    </row>
    <row r="6" spans="1:5" ht="15.75" x14ac:dyDescent="0.25">
      <c r="A6" s="3" t="s">
        <v>90</v>
      </c>
    </row>
    <row r="7" spans="1:5" ht="15.75" x14ac:dyDescent="0.25">
      <c r="A7" s="153" t="s">
        <v>153</v>
      </c>
    </row>
    <row r="9" spans="1:5" ht="20.25" thickBot="1" x14ac:dyDescent="0.35">
      <c r="A9" s="5" t="s">
        <v>89</v>
      </c>
    </row>
    <row r="10" spans="1:5" ht="16.5" thickTop="1" x14ac:dyDescent="0.25">
      <c r="A10" s="2" t="s">
        <v>91</v>
      </c>
    </row>
    <row r="11" spans="1:5" ht="15.75" x14ac:dyDescent="0.25">
      <c r="A11" s="2" t="s">
        <v>92</v>
      </c>
    </row>
    <row r="12" spans="1:5" ht="15.75" x14ac:dyDescent="0.25">
      <c r="A12" s="2" t="s">
        <v>93</v>
      </c>
    </row>
    <row r="13" spans="1:5" ht="15.75" x14ac:dyDescent="0.25">
      <c r="A13" s="2" t="s">
        <v>94</v>
      </c>
    </row>
    <row r="14" spans="1:5" ht="15.75" x14ac:dyDescent="0.25">
      <c r="A14" s="153" t="s">
        <v>95</v>
      </c>
    </row>
    <row r="15" spans="1:5" ht="15.75" x14ac:dyDescent="0.25">
      <c r="A15" s="2"/>
    </row>
  </sheetData>
  <hyperlinks>
    <hyperlink ref="A14" r:id="rId1" display="mailto:info@nisra.gov.uk" xr:uid="{5F82E572-5EE1-4616-9E35-7F9CFA7DCA98}"/>
    <hyperlink ref="A7" r:id="rId2" xr:uid="{EE323368-2D85-4988-9F6A-737CBF281E4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6BE17-AA39-4C7D-BC24-F2A27DF21B0C}">
  <dimension ref="B1:S25"/>
  <sheetViews>
    <sheetView topLeftCell="B1" workbookViewId="0">
      <selection activeCell="B3" sqref="B3:D11"/>
    </sheetView>
  </sheetViews>
  <sheetFormatPr defaultColWidth="8.7109375" defaultRowHeight="15" x14ac:dyDescent="0.25"/>
  <cols>
    <col min="1" max="1" width="3.5703125" style="4" customWidth="1"/>
    <col min="2" max="2" width="17.5703125" style="4" customWidth="1"/>
    <col min="3" max="4" width="9.140625" style="4" bestFit="1" customWidth="1"/>
    <col min="5" max="5" width="13.85546875" style="4" customWidth="1"/>
    <col min="6" max="16384" width="8.7109375" style="4"/>
  </cols>
  <sheetData>
    <row r="1" spans="2:5" ht="18.75" x14ac:dyDescent="0.3">
      <c r="B1" s="18" t="s">
        <v>171</v>
      </c>
    </row>
    <row r="3" spans="2:5" ht="30.75" customHeight="1" x14ac:dyDescent="0.25">
      <c r="B3" s="76" t="s">
        <v>114</v>
      </c>
      <c r="C3" s="77" t="s">
        <v>41</v>
      </c>
      <c r="D3" s="76" t="s">
        <v>42</v>
      </c>
      <c r="E3" s="166" t="s">
        <v>192</v>
      </c>
    </row>
    <row r="4" spans="2:5" x14ac:dyDescent="0.25">
      <c r="B4" s="48" t="s">
        <v>115</v>
      </c>
      <c r="C4" s="79">
        <v>15</v>
      </c>
      <c r="D4" s="80">
        <v>15</v>
      </c>
      <c r="E4" s="167">
        <f>C4+D4</f>
        <v>30</v>
      </c>
    </row>
    <row r="5" spans="2:5" x14ac:dyDescent="0.25">
      <c r="B5" s="48" t="s">
        <v>116</v>
      </c>
      <c r="C5" s="79">
        <v>162</v>
      </c>
      <c r="D5" s="80">
        <v>176</v>
      </c>
      <c r="E5" s="167">
        <f t="shared" ref="E5:E11" si="0">C5+D5</f>
        <v>338</v>
      </c>
    </row>
    <row r="6" spans="2:5" x14ac:dyDescent="0.25">
      <c r="B6" s="48" t="s">
        <v>117</v>
      </c>
      <c r="C6" s="79">
        <v>359</v>
      </c>
      <c r="D6" s="80">
        <v>329</v>
      </c>
      <c r="E6" s="167">
        <f t="shared" si="0"/>
        <v>688</v>
      </c>
    </row>
    <row r="7" spans="2:5" x14ac:dyDescent="0.25">
      <c r="B7" s="48" t="s">
        <v>118</v>
      </c>
      <c r="C7" s="79">
        <v>380</v>
      </c>
      <c r="D7" s="80">
        <v>438</v>
      </c>
      <c r="E7" s="167">
        <f t="shared" si="0"/>
        <v>818</v>
      </c>
    </row>
    <row r="8" spans="2:5" x14ac:dyDescent="0.25">
      <c r="B8" s="48" t="s">
        <v>119</v>
      </c>
      <c r="C8" s="79">
        <v>237</v>
      </c>
      <c r="D8" s="80">
        <v>257</v>
      </c>
      <c r="E8" s="167">
        <f t="shared" si="0"/>
        <v>494</v>
      </c>
    </row>
    <row r="9" spans="2:5" x14ac:dyDescent="0.25">
      <c r="B9" s="48" t="s">
        <v>120</v>
      </c>
      <c r="C9" s="79">
        <v>67</v>
      </c>
      <c r="D9" s="80">
        <v>95</v>
      </c>
      <c r="E9" s="167">
        <f t="shared" si="0"/>
        <v>162</v>
      </c>
    </row>
    <row r="10" spans="2:5" x14ac:dyDescent="0.25">
      <c r="B10" s="48" t="s">
        <v>121</v>
      </c>
      <c r="C10" s="79">
        <v>5</v>
      </c>
      <c r="D10" s="80">
        <v>2</v>
      </c>
      <c r="E10" s="167">
        <f t="shared" si="0"/>
        <v>7</v>
      </c>
    </row>
    <row r="11" spans="2:5" x14ac:dyDescent="0.25">
      <c r="B11" s="48" t="s">
        <v>161</v>
      </c>
      <c r="C11" s="79">
        <v>0</v>
      </c>
      <c r="D11" s="80">
        <v>1</v>
      </c>
      <c r="E11" s="167">
        <f t="shared" si="0"/>
        <v>1</v>
      </c>
    </row>
    <row r="12" spans="2:5" x14ac:dyDescent="0.25">
      <c r="B12" s="73" t="s">
        <v>72</v>
      </c>
      <c r="C12" s="78">
        <f>SUM(C4:C11)</f>
        <v>1225</v>
      </c>
      <c r="D12" s="78">
        <f t="shared" ref="D12:E12" si="1">SUM(D4:D11)</f>
        <v>1313</v>
      </c>
      <c r="E12" s="168">
        <f t="shared" si="1"/>
        <v>2538</v>
      </c>
    </row>
    <row r="18" spans="2:19" x14ac:dyDescent="0.25">
      <c r="R18" s="74"/>
      <c r="S18" s="74"/>
    </row>
    <row r="19" spans="2:19" x14ac:dyDescent="0.25">
      <c r="R19" s="74"/>
      <c r="S19" s="74"/>
    </row>
    <row r="20" spans="2:19" x14ac:dyDescent="0.25">
      <c r="B20" s="75"/>
      <c r="R20" s="74"/>
      <c r="S20" s="74"/>
    </row>
    <row r="21" spans="2:19" x14ac:dyDescent="0.25">
      <c r="R21" s="74"/>
      <c r="S21" s="74"/>
    </row>
    <row r="22" spans="2:19" x14ac:dyDescent="0.25">
      <c r="R22" s="74"/>
      <c r="S22" s="74"/>
    </row>
    <row r="23" spans="2:19" x14ac:dyDescent="0.25">
      <c r="R23" s="74"/>
      <c r="S23" s="74"/>
    </row>
    <row r="24" spans="2:19" x14ac:dyDescent="0.25">
      <c r="R24" s="74"/>
      <c r="S24" s="74"/>
    </row>
    <row r="25" spans="2:19" x14ac:dyDescent="0.25">
      <c r="R25" s="74"/>
      <c r="S25" s="74"/>
    </row>
  </sheetData>
  <phoneticPr fontId="1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C7E3-0F2B-46B5-AE2D-323454351A9F}">
  <dimension ref="A1"/>
  <sheetViews>
    <sheetView workbookViewId="0">
      <selection activeCell="M12" sqref="M12"/>
    </sheetView>
  </sheetViews>
  <sheetFormatPr defaultColWidth="8.7109375" defaultRowHeight="15" x14ac:dyDescent="0.25"/>
  <cols>
    <col min="1" max="16384" width="8.7109375" style="4"/>
  </cols>
  <sheetData>
    <row r="1" spans="1:1" ht="18.75" x14ac:dyDescent="0.3">
      <c r="A1" s="18" t="s">
        <v>175</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DD0A8-CC71-4D11-B066-92FCA67435E8}">
  <dimension ref="A1:P19"/>
  <sheetViews>
    <sheetView zoomScale="92" zoomScaleNormal="92" workbookViewId="0">
      <selection activeCell="R15" sqref="R15"/>
    </sheetView>
  </sheetViews>
  <sheetFormatPr defaultColWidth="8.7109375" defaultRowHeight="15" x14ac:dyDescent="0.25"/>
  <cols>
    <col min="1" max="1" width="25.28515625" style="4" customWidth="1"/>
    <col min="2" max="2" width="11.42578125" style="4" customWidth="1"/>
    <col min="3" max="3" width="10.5703125" style="4" customWidth="1"/>
    <col min="4" max="4" width="10.140625" style="4" customWidth="1"/>
    <col min="5" max="5" width="11.5703125" style="4" customWidth="1"/>
    <col min="6" max="6" width="11.85546875" style="4" customWidth="1"/>
    <col min="7" max="7" width="11.5703125" style="4" customWidth="1"/>
    <col min="8" max="16384" width="8.7109375" style="4"/>
  </cols>
  <sheetData>
    <row r="1" spans="1:16" ht="18.75" x14ac:dyDescent="0.3">
      <c r="A1" s="18" t="s">
        <v>176</v>
      </c>
    </row>
    <row r="2" spans="1:16" ht="15.75" thickBot="1" x14ac:dyDescent="0.3"/>
    <row r="3" spans="1:16" ht="21.75" thickBot="1" x14ac:dyDescent="0.4">
      <c r="A3" s="268" t="s">
        <v>64</v>
      </c>
      <c r="B3" s="276" t="s">
        <v>41</v>
      </c>
      <c r="C3" s="276"/>
      <c r="D3" s="276"/>
      <c r="E3" s="277" t="s">
        <v>42</v>
      </c>
      <c r="F3" s="276"/>
      <c r="G3" s="278"/>
    </row>
    <row r="4" spans="1:16" ht="15.75" x14ac:dyDescent="0.25">
      <c r="A4" s="269"/>
      <c r="B4" s="271" t="s">
        <v>65</v>
      </c>
      <c r="C4" s="272"/>
      <c r="D4" s="273"/>
      <c r="E4" s="274" t="s">
        <v>65</v>
      </c>
      <c r="F4" s="272"/>
      <c r="G4" s="275"/>
    </row>
    <row r="5" spans="1:16" ht="16.5" thickBot="1" x14ac:dyDescent="0.3">
      <c r="A5" s="270"/>
      <c r="B5" s="174" t="s">
        <v>66</v>
      </c>
      <c r="C5" s="88" t="s">
        <v>39</v>
      </c>
      <c r="D5" s="181" t="s">
        <v>40</v>
      </c>
      <c r="E5" s="87" t="s">
        <v>66</v>
      </c>
      <c r="F5" s="88" t="s">
        <v>39</v>
      </c>
      <c r="G5" s="89" t="s">
        <v>40</v>
      </c>
    </row>
    <row r="6" spans="1:16" ht="21" customHeight="1" x14ac:dyDescent="0.25">
      <c r="A6" s="177" t="s">
        <v>67</v>
      </c>
      <c r="B6" s="175">
        <v>0.14040816326530611</v>
      </c>
      <c r="C6" s="85">
        <v>0.15177065767284992</v>
      </c>
      <c r="D6" s="182">
        <v>0.12974683544303797</v>
      </c>
      <c r="E6" s="186">
        <v>0.146991622239147</v>
      </c>
      <c r="F6" s="85">
        <v>0.16981132075471697</v>
      </c>
      <c r="G6" s="86">
        <v>0.12555391432791729</v>
      </c>
    </row>
    <row r="7" spans="1:16" ht="21" customHeight="1" x14ac:dyDescent="0.25">
      <c r="A7" s="178" t="s">
        <v>68</v>
      </c>
      <c r="B7" s="173">
        <v>0.82775510204081637</v>
      </c>
      <c r="C7" s="162">
        <v>0.82293423271500843</v>
      </c>
      <c r="D7" s="183">
        <v>0.83227848101265822</v>
      </c>
      <c r="E7" s="187">
        <v>0.83092155369383092</v>
      </c>
      <c r="F7" s="81">
        <v>0.81132075471698117</v>
      </c>
      <c r="G7" s="82">
        <v>0.84933530280649927</v>
      </c>
      <c r="O7" s="84"/>
      <c r="P7" s="84"/>
    </row>
    <row r="8" spans="1:16" ht="21" customHeight="1" x14ac:dyDescent="0.25">
      <c r="A8" s="178" t="s">
        <v>69</v>
      </c>
      <c r="B8" s="176">
        <v>3.1836734693877551E-2</v>
      </c>
      <c r="C8" s="163">
        <v>2.5295109612141653E-2</v>
      </c>
      <c r="D8" s="184">
        <v>3.7974683544303799E-2</v>
      </c>
      <c r="E8" s="187">
        <v>2.2086824067022087E-2</v>
      </c>
      <c r="F8" s="81">
        <v>1.8867924528301886E-2</v>
      </c>
      <c r="G8" s="82">
        <v>2.5110782865583457E-2</v>
      </c>
      <c r="O8" s="84"/>
      <c r="P8" s="84"/>
    </row>
    <row r="9" spans="1:16" ht="21" customHeight="1" x14ac:dyDescent="0.25">
      <c r="A9" s="179" t="s">
        <v>72</v>
      </c>
      <c r="B9" s="176">
        <v>3.1836734693877551E-2</v>
      </c>
      <c r="C9" s="163">
        <v>2.5295109612141653E-2</v>
      </c>
      <c r="D9" s="184">
        <v>3.7974683544303799E-2</v>
      </c>
      <c r="E9" s="187">
        <v>2.2086824067022087E-2</v>
      </c>
      <c r="F9" s="81">
        <v>1.8867924528301886E-2</v>
      </c>
      <c r="G9" s="82">
        <v>2.5110782865583457E-2</v>
      </c>
      <c r="O9" s="84"/>
      <c r="P9" s="84"/>
    </row>
    <row r="10" spans="1:16" ht="21" customHeight="1" thickBot="1" x14ac:dyDescent="0.3">
      <c r="A10" s="180" t="s">
        <v>70</v>
      </c>
      <c r="B10" s="170">
        <v>3021.2277551020406</v>
      </c>
      <c r="C10" s="170">
        <v>2987.4789207419899</v>
      </c>
      <c r="D10" s="185">
        <v>3052.8939873417721</v>
      </c>
      <c r="E10" s="188">
        <v>2973.044935262757</v>
      </c>
      <c r="F10" s="171">
        <v>3002.954209748892</v>
      </c>
      <c r="G10" s="172">
        <v>2941.2075471698113</v>
      </c>
      <c r="O10" s="84"/>
      <c r="P10" s="84"/>
    </row>
    <row r="12" spans="1:16" ht="15.75" x14ac:dyDescent="0.25">
      <c r="A12" s="83"/>
    </row>
    <row r="16" spans="1:16" x14ac:dyDescent="0.25">
      <c r="B16" s="84"/>
      <c r="C16" s="84"/>
      <c r="D16" s="84"/>
      <c r="E16" s="84"/>
      <c r="F16" s="84"/>
      <c r="G16" s="84"/>
    </row>
    <row r="17" spans="2:7" x14ac:dyDescent="0.25">
      <c r="B17" s="84"/>
      <c r="C17" s="84"/>
      <c r="D17" s="84"/>
      <c r="E17" s="84"/>
      <c r="F17" s="84"/>
      <c r="G17" s="84"/>
    </row>
    <row r="18" spans="2:7" x14ac:dyDescent="0.25">
      <c r="B18" s="84"/>
      <c r="C18" s="84"/>
      <c r="D18" s="84"/>
      <c r="E18" s="84"/>
      <c r="F18" s="84"/>
      <c r="G18" s="84"/>
    </row>
    <row r="19" spans="2:7" x14ac:dyDescent="0.25">
      <c r="B19" s="84"/>
      <c r="C19" s="84"/>
      <c r="D19" s="84"/>
      <c r="E19" s="84"/>
      <c r="F19" s="84"/>
      <c r="G19" s="84"/>
    </row>
  </sheetData>
  <mergeCells count="5">
    <mergeCell ref="A3:A5"/>
    <mergeCell ref="B4:D4"/>
    <mergeCell ref="E4:G4"/>
    <mergeCell ref="B3:D3"/>
    <mergeCell ref="E3:G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D4EE9-6443-4A35-805C-4B8F1D8998EF}">
  <dimension ref="A1:K30"/>
  <sheetViews>
    <sheetView zoomScale="92" zoomScaleNormal="92" workbookViewId="0">
      <selection activeCell="N30" sqref="N29:N30"/>
    </sheetView>
  </sheetViews>
  <sheetFormatPr defaultColWidth="8.7109375" defaultRowHeight="15" x14ac:dyDescent="0.25"/>
  <cols>
    <col min="1" max="1" width="16.5703125" style="4" customWidth="1"/>
    <col min="2" max="2" width="11.140625" style="4" customWidth="1"/>
    <col min="3" max="3" width="12.7109375" style="4" customWidth="1"/>
    <col min="4" max="4" width="11.28515625" style="4" customWidth="1"/>
    <col min="5" max="5" width="12" style="4" customWidth="1"/>
    <col min="6" max="6" width="11.85546875" style="4" customWidth="1"/>
    <col min="7" max="7" width="11.140625" style="4" customWidth="1"/>
    <col min="8" max="8" width="9.140625" style="4" bestFit="1" customWidth="1"/>
    <col min="9" max="9" width="12.140625" style="4" customWidth="1"/>
    <col min="10" max="10" width="11.5703125" style="4" customWidth="1"/>
    <col min="11" max="16384" width="8.7109375" style="4"/>
  </cols>
  <sheetData>
    <row r="1" spans="1:11" ht="18.75" x14ac:dyDescent="0.3">
      <c r="A1" s="18" t="s">
        <v>190</v>
      </c>
    </row>
    <row r="2" spans="1:11" ht="15.75" thickBot="1" x14ac:dyDescent="0.3"/>
    <row r="3" spans="1:11" ht="16.5" thickBot="1" x14ac:dyDescent="0.3">
      <c r="A3" s="282" t="s">
        <v>71</v>
      </c>
      <c r="B3" s="279" t="s">
        <v>41</v>
      </c>
      <c r="C3" s="280"/>
      <c r="D3" s="281"/>
      <c r="E3" s="279" t="s">
        <v>42</v>
      </c>
      <c r="F3" s="280"/>
      <c r="G3" s="281"/>
      <c r="H3" s="279" t="s">
        <v>192</v>
      </c>
      <c r="I3" s="280"/>
      <c r="J3" s="281"/>
    </row>
    <row r="4" spans="1:11" ht="18" customHeight="1" thickBot="1" x14ac:dyDescent="0.3">
      <c r="A4" s="283"/>
      <c r="B4" s="103" t="s">
        <v>72</v>
      </c>
      <c r="C4" s="104" t="s">
        <v>73</v>
      </c>
      <c r="D4" s="105" t="s">
        <v>74</v>
      </c>
      <c r="E4" s="103" t="s">
        <v>72</v>
      </c>
      <c r="F4" s="104" t="s">
        <v>73</v>
      </c>
      <c r="G4" s="105" t="s">
        <v>74</v>
      </c>
      <c r="H4" s="103" t="s">
        <v>72</v>
      </c>
      <c r="I4" s="104" t="s">
        <v>73</v>
      </c>
      <c r="J4" s="105" t="s">
        <v>74</v>
      </c>
    </row>
    <row r="5" spans="1:11" ht="23.25" customHeight="1" x14ac:dyDescent="0.25">
      <c r="A5" s="91" t="s">
        <v>75</v>
      </c>
      <c r="B5" s="92">
        <f t="shared" ref="B5:G5" si="0">B6+B9</f>
        <v>1280</v>
      </c>
      <c r="C5" s="93">
        <f t="shared" si="0"/>
        <v>1264</v>
      </c>
      <c r="D5" s="94">
        <f t="shared" si="0"/>
        <v>16</v>
      </c>
      <c r="E5" s="92">
        <f t="shared" si="0"/>
        <v>1337</v>
      </c>
      <c r="F5" s="93">
        <f t="shared" si="0"/>
        <v>1318</v>
      </c>
      <c r="G5" s="94">
        <f t="shared" si="0"/>
        <v>19</v>
      </c>
      <c r="H5" s="92">
        <f>B5+E5</f>
        <v>2617</v>
      </c>
      <c r="I5" s="93">
        <f>C5+F5</f>
        <v>2582</v>
      </c>
      <c r="J5" s="94">
        <f>D5+G5</f>
        <v>35</v>
      </c>
      <c r="K5" s="42"/>
    </row>
    <row r="6" spans="1:11" ht="23.25" customHeight="1" x14ac:dyDescent="0.25">
      <c r="A6" s="95" t="s">
        <v>43</v>
      </c>
      <c r="B6" s="96">
        <v>1225</v>
      </c>
      <c r="C6" s="97">
        <f>C7+C8</f>
        <v>1209</v>
      </c>
      <c r="D6" s="98">
        <f>D7+D8</f>
        <v>16</v>
      </c>
      <c r="E6" s="96">
        <v>1313</v>
      </c>
      <c r="F6" s="97">
        <f>F7+F8</f>
        <v>1294</v>
      </c>
      <c r="G6" s="98">
        <f>G7+G8</f>
        <v>19</v>
      </c>
      <c r="H6" s="92">
        <f t="shared" ref="H6:H9" si="1">B6+E6</f>
        <v>2538</v>
      </c>
      <c r="I6" s="93">
        <f t="shared" ref="I6:I9" si="2">C6+F6</f>
        <v>2503</v>
      </c>
      <c r="J6" s="94">
        <f t="shared" ref="J6:J9" si="3">D6+G6</f>
        <v>35</v>
      </c>
    </row>
    <row r="7" spans="1:11" ht="23.25" customHeight="1" x14ac:dyDescent="0.25">
      <c r="A7" s="95" t="s">
        <v>76</v>
      </c>
      <c r="B7" s="96">
        <f>C7+D7</f>
        <v>859</v>
      </c>
      <c r="C7" s="97">
        <v>846</v>
      </c>
      <c r="D7" s="98">
        <v>13</v>
      </c>
      <c r="E7" s="96">
        <f>F7+G7</f>
        <v>925</v>
      </c>
      <c r="F7" s="97">
        <v>912</v>
      </c>
      <c r="G7" s="98">
        <v>13</v>
      </c>
      <c r="H7" s="92">
        <f t="shared" si="1"/>
        <v>1784</v>
      </c>
      <c r="I7" s="93">
        <f>C7+F7</f>
        <v>1758</v>
      </c>
      <c r="J7" s="94">
        <f>D7+G7</f>
        <v>26</v>
      </c>
    </row>
    <row r="8" spans="1:11" ht="23.25" customHeight="1" x14ac:dyDescent="0.25">
      <c r="A8" s="95" t="s">
        <v>77</v>
      </c>
      <c r="B8" s="96">
        <f>C8+D8</f>
        <v>366</v>
      </c>
      <c r="C8" s="97">
        <v>363</v>
      </c>
      <c r="D8" s="98">
        <v>3</v>
      </c>
      <c r="E8" s="96">
        <f>F8+G8</f>
        <v>388</v>
      </c>
      <c r="F8" s="97">
        <v>382</v>
      </c>
      <c r="G8" s="98">
        <v>6</v>
      </c>
      <c r="H8" s="92">
        <f t="shared" si="1"/>
        <v>754</v>
      </c>
      <c r="I8" s="93">
        <f t="shared" si="2"/>
        <v>745</v>
      </c>
      <c r="J8" s="94">
        <f>D8+G8</f>
        <v>9</v>
      </c>
    </row>
    <row r="9" spans="1:11" ht="23.25" customHeight="1" thickBot="1" x14ac:dyDescent="0.3">
      <c r="A9" s="99" t="s">
        <v>162</v>
      </c>
      <c r="B9" s="100">
        <f>C9+D9</f>
        <v>55</v>
      </c>
      <c r="C9" s="101">
        <v>55</v>
      </c>
      <c r="D9" s="102">
        <v>0</v>
      </c>
      <c r="E9" s="100">
        <f>F9+G9</f>
        <v>24</v>
      </c>
      <c r="F9" s="101">
        <v>24</v>
      </c>
      <c r="G9" s="102">
        <v>0</v>
      </c>
      <c r="H9" s="189">
        <f t="shared" si="1"/>
        <v>79</v>
      </c>
      <c r="I9" s="190">
        <f t="shared" si="2"/>
        <v>79</v>
      </c>
      <c r="J9" s="191">
        <f t="shared" si="3"/>
        <v>0</v>
      </c>
    </row>
    <row r="30" spans="9:9" ht="18.75" x14ac:dyDescent="0.3">
      <c r="I30" s="18"/>
    </row>
  </sheetData>
  <mergeCells count="4">
    <mergeCell ref="B3:D3"/>
    <mergeCell ref="E3:G3"/>
    <mergeCell ref="A3:A4"/>
    <mergeCell ref="H3:J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DBC1D-310D-4315-949D-3BED924A53BA}">
  <dimension ref="A1:M9"/>
  <sheetViews>
    <sheetView zoomScale="90" zoomScaleNormal="90" workbookViewId="0">
      <selection activeCell="L16" sqref="L16"/>
    </sheetView>
  </sheetViews>
  <sheetFormatPr defaultColWidth="8.7109375" defaultRowHeight="15" x14ac:dyDescent="0.25"/>
  <cols>
    <col min="1" max="1" width="18.5703125" style="4" customWidth="1"/>
    <col min="2" max="2" width="11.5703125" style="4" customWidth="1"/>
    <col min="3" max="3" width="14" style="4" customWidth="1"/>
    <col min="4" max="6" width="11.85546875" style="4" customWidth="1"/>
    <col min="7" max="7" width="13.7109375" style="4" customWidth="1"/>
    <col min="8" max="9" width="12.140625" style="4" customWidth="1"/>
    <col min="10" max="10" width="10.85546875" style="4" customWidth="1"/>
    <col min="11" max="12" width="13.42578125" style="4" customWidth="1"/>
    <col min="13" max="13" width="11.140625" style="4" customWidth="1"/>
    <col min="14" max="16384" width="8.7109375" style="4"/>
  </cols>
  <sheetData>
    <row r="1" spans="1:13" ht="18.75" x14ac:dyDescent="0.3">
      <c r="A1" s="18" t="s">
        <v>191</v>
      </c>
    </row>
    <row r="2" spans="1:13" ht="15.75" thickBot="1" x14ac:dyDescent="0.3"/>
    <row r="3" spans="1:13" ht="21" x14ac:dyDescent="0.35">
      <c r="A3" s="285" t="s">
        <v>71</v>
      </c>
      <c r="B3" s="287" t="s">
        <v>41</v>
      </c>
      <c r="C3" s="288"/>
      <c r="D3" s="288"/>
      <c r="E3" s="289"/>
      <c r="F3" s="287" t="s">
        <v>42</v>
      </c>
      <c r="G3" s="288"/>
      <c r="H3" s="288"/>
      <c r="I3" s="289"/>
      <c r="J3" s="254" t="s">
        <v>192</v>
      </c>
      <c r="K3" s="255"/>
      <c r="L3" s="284"/>
      <c r="M3" s="256"/>
    </row>
    <row r="4" spans="1:13" ht="15.75" thickBot="1" x14ac:dyDescent="0.3">
      <c r="A4" s="286"/>
      <c r="B4" s="117" t="s">
        <v>72</v>
      </c>
      <c r="C4" s="118" t="s">
        <v>73</v>
      </c>
      <c r="D4" s="119" t="s">
        <v>74</v>
      </c>
      <c r="E4" s="192" t="s">
        <v>163</v>
      </c>
      <c r="F4" s="117" t="s">
        <v>72</v>
      </c>
      <c r="G4" s="118" t="s">
        <v>73</v>
      </c>
      <c r="H4" s="119" t="s">
        <v>74</v>
      </c>
      <c r="I4" s="192" t="s">
        <v>163</v>
      </c>
      <c r="J4" s="117" t="s">
        <v>72</v>
      </c>
      <c r="K4" s="118" t="s">
        <v>73</v>
      </c>
      <c r="L4" s="119" t="s">
        <v>74</v>
      </c>
      <c r="M4" s="119" t="s">
        <v>163</v>
      </c>
    </row>
    <row r="5" spans="1:13" ht="21.75" customHeight="1" x14ac:dyDescent="0.25">
      <c r="A5" s="91" t="s">
        <v>79</v>
      </c>
      <c r="B5" s="110">
        <f>C5+D5+E5</f>
        <v>386</v>
      </c>
      <c r="C5" s="107">
        <f>C6+C9</f>
        <v>342</v>
      </c>
      <c r="D5" s="107">
        <f t="shared" ref="D5:E5" si="0">D6+D9</f>
        <v>43</v>
      </c>
      <c r="E5" s="108">
        <f t="shared" si="0"/>
        <v>1</v>
      </c>
      <c r="F5" s="106">
        <f>G5+H5+I5</f>
        <v>427</v>
      </c>
      <c r="G5" s="107">
        <f>G6+G9</f>
        <v>380</v>
      </c>
      <c r="H5" s="107">
        <f>H6+H9</f>
        <v>46</v>
      </c>
      <c r="I5" s="195">
        <f>I6+I9</f>
        <v>1</v>
      </c>
      <c r="J5" s="197">
        <f>B5+F5</f>
        <v>813</v>
      </c>
      <c r="K5" s="109">
        <f t="shared" ref="K5:M5" si="1">C5+G5</f>
        <v>722</v>
      </c>
      <c r="L5" s="109">
        <f t="shared" si="1"/>
        <v>89</v>
      </c>
      <c r="M5" s="198">
        <f t="shared" si="1"/>
        <v>2</v>
      </c>
    </row>
    <row r="6" spans="1:13" ht="21.75" customHeight="1" x14ac:dyDescent="0.25">
      <c r="A6" s="95" t="s">
        <v>43</v>
      </c>
      <c r="B6" s="110">
        <f t="shared" ref="B6:B9" si="2">C6+D6+E6</f>
        <v>373</v>
      </c>
      <c r="C6" s="111">
        <f>C7+C8</f>
        <v>329</v>
      </c>
      <c r="D6" s="111">
        <f>D7+D8</f>
        <v>43</v>
      </c>
      <c r="E6" s="193">
        <f>E7+E8</f>
        <v>1</v>
      </c>
      <c r="F6" s="106">
        <f t="shared" ref="F6:F9" si="3">G6+H6+I6</f>
        <v>420</v>
      </c>
      <c r="G6" s="111">
        <f>G7+G8</f>
        <v>373</v>
      </c>
      <c r="H6" s="111">
        <f>H7+H8</f>
        <v>46</v>
      </c>
      <c r="I6" s="193">
        <f>I7+I8</f>
        <v>1</v>
      </c>
      <c r="J6" s="197">
        <f t="shared" ref="J6:J9" si="4">B6+F6</f>
        <v>793</v>
      </c>
      <c r="K6" s="112">
        <f t="shared" ref="K6:K9" si="5">C6+G6</f>
        <v>702</v>
      </c>
      <c r="L6" s="112">
        <f t="shared" ref="L6:L9" si="6">D6+H6</f>
        <v>89</v>
      </c>
      <c r="M6" s="198">
        <f t="shared" ref="M6:M9" si="7">E6+I6</f>
        <v>2</v>
      </c>
    </row>
    <row r="7" spans="1:13" ht="21.75" customHeight="1" x14ac:dyDescent="0.25">
      <c r="A7" s="95" t="s">
        <v>76</v>
      </c>
      <c r="B7" s="110">
        <f t="shared" si="2"/>
        <v>203</v>
      </c>
      <c r="C7" s="111">
        <v>185</v>
      </c>
      <c r="D7" s="111">
        <v>17</v>
      </c>
      <c r="E7" s="193">
        <v>1</v>
      </c>
      <c r="F7" s="106">
        <f t="shared" si="3"/>
        <v>247</v>
      </c>
      <c r="G7" s="111">
        <v>222</v>
      </c>
      <c r="H7" s="111">
        <v>24</v>
      </c>
      <c r="I7" s="193">
        <v>1</v>
      </c>
      <c r="J7" s="197">
        <f t="shared" si="4"/>
        <v>450</v>
      </c>
      <c r="K7" s="112">
        <f t="shared" si="5"/>
        <v>407</v>
      </c>
      <c r="L7" s="112">
        <f t="shared" si="6"/>
        <v>41</v>
      </c>
      <c r="M7" s="198">
        <f t="shared" si="7"/>
        <v>2</v>
      </c>
    </row>
    <row r="8" spans="1:13" ht="21.75" customHeight="1" x14ac:dyDescent="0.25">
      <c r="A8" s="95" t="s">
        <v>77</v>
      </c>
      <c r="B8" s="110">
        <f t="shared" si="2"/>
        <v>170</v>
      </c>
      <c r="C8" s="111">
        <v>144</v>
      </c>
      <c r="D8" s="111">
        <v>26</v>
      </c>
      <c r="E8" s="193">
        <v>0</v>
      </c>
      <c r="F8" s="106">
        <f t="shared" si="3"/>
        <v>173</v>
      </c>
      <c r="G8" s="111">
        <v>151</v>
      </c>
      <c r="H8" s="111">
        <v>22</v>
      </c>
      <c r="I8" s="193">
        <v>0</v>
      </c>
      <c r="J8" s="197">
        <f t="shared" si="4"/>
        <v>343</v>
      </c>
      <c r="K8" s="112">
        <f t="shared" si="5"/>
        <v>295</v>
      </c>
      <c r="L8" s="112">
        <f t="shared" si="6"/>
        <v>48</v>
      </c>
      <c r="M8" s="198">
        <f t="shared" si="7"/>
        <v>0</v>
      </c>
    </row>
    <row r="9" spans="1:13" ht="21.75" customHeight="1" thickBot="1" x14ac:dyDescent="0.3">
      <c r="A9" s="99" t="s">
        <v>144</v>
      </c>
      <c r="B9" s="113">
        <f t="shared" si="2"/>
        <v>13</v>
      </c>
      <c r="C9" s="114">
        <v>13</v>
      </c>
      <c r="D9" s="114">
        <v>0</v>
      </c>
      <c r="E9" s="194">
        <v>0</v>
      </c>
      <c r="F9" s="196">
        <f t="shared" si="3"/>
        <v>7</v>
      </c>
      <c r="G9" s="114">
        <v>7</v>
      </c>
      <c r="H9" s="114">
        <v>0</v>
      </c>
      <c r="I9" s="194">
        <v>0</v>
      </c>
      <c r="J9" s="199">
        <f t="shared" si="4"/>
        <v>20</v>
      </c>
      <c r="K9" s="116">
        <f t="shared" si="5"/>
        <v>20</v>
      </c>
      <c r="L9" s="116">
        <f t="shared" si="6"/>
        <v>0</v>
      </c>
      <c r="M9" s="200">
        <f t="shared" si="7"/>
        <v>0</v>
      </c>
    </row>
  </sheetData>
  <mergeCells count="4">
    <mergeCell ref="J3:M3"/>
    <mergeCell ref="A3:A4"/>
    <mergeCell ref="B3:E3"/>
    <mergeCell ref="F3:I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FD370-888D-452B-9B4C-FAAA9D3428C3}">
  <dimension ref="A1:J15"/>
  <sheetViews>
    <sheetView topLeftCell="A13" zoomScale="93" zoomScaleNormal="93" workbookViewId="0">
      <selection activeCell="N10" sqref="N10"/>
    </sheetView>
  </sheetViews>
  <sheetFormatPr defaultColWidth="8.7109375" defaultRowHeight="15" x14ac:dyDescent="0.25"/>
  <cols>
    <col min="1" max="1" width="27.7109375" style="4" customWidth="1"/>
    <col min="2" max="5" width="10.85546875" style="4" customWidth="1"/>
    <col min="6" max="9" width="10.7109375" style="4" customWidth="1"/>
    <col min="10" max="10" width="17.85546875" style="4" customWidth="1"/>
    <col min="11" max="13" width="8.7109375" style="4"/>
    <col min="14" max="14" width="17.28515625" style="4" customWidth="1"/>
    <col min="15" max="16384" width="8.7109375" style="4"/>
  </cols>
  <sheetData>
    <row r="1" spans="1:10" ht="18.75" x14ac:dyDescent="0.3">
      <c r="A1" s="18" t="s">
        <v>193</v>
      </c>
      <c r="B1" s="18"/>
      <c r="C1" s="18"/>
      <c r="D1" s="18"/>
      <c r="E1" s="18"/>
    </row>
    <row r="2" spans="1:10" ht="15.75" thickBot="1" x14ac:dyDescent="0.3"/>
    <row r="3" spans="1:10" ht="18.95" customHeight="1" thickBot="1" x14ac:dyDescent="0.3">
      <c r="A3" s="296" t="s">
        <v>71</v>
      </c>
      <c r="B3" s="292" t="s">
        <v>41</v>
      </c>
      <c r="C3" s="293"/>
      <c r="D3" s="293"/>
      <c r="E3" s="294"/>
      <c r="F3" s="295" t="s">
        <v>42</v>
      </c>
      <c r="G3" s="293"/>
      <c r="H3" s="293"/>
      <c r="I3" s="294"/>
      <c r="J3" s="290" t="s">
        <v>192</v>
      </c>
    </row>
    <row r="4" spans="1:10" ht="21.6" customHeight="1" thickBot="1" x14ac:dyDescent="0.3">
      <c r="A4" s="297"/>
      <c r="B4" s="208" t="s">
        <v>83</v>
      </c>
      <c r="C4" s="126" t="s">
        <v>84</v>
      </c>
      <c r="D4" s="126" t="s">
        <v>85</v>
      </c>
      <c r="E4" s="127" t="s">
        <v>124</v>
      </c>
      <c r="F4" s="209" t="s">
        <v>31</v>
      </c>
      <c r="G4" s="210" t="s">
        <v>32</v>
      </c>
      <c r="H4" s="210" t="s">
        <v>33</v>
      </c>
      <c r="I4" s="211" t="s">
        <v>124</v>
      </c>
      <c r="J4" s="291"/>
    </row>
    <row r="5" spans="1:10" ht="21.75" customHeight="1" x14ac:dyDescent="0.25">
      <c r="A5" s="120" t="s">
        <v>80</v>
      </c>
      <c r="B5" s="201">
        <f>B6+B7+B8</f>
        <v>136</v>
      </c>
      <c r="C5" s="207">
        <f t="shared" ref="C5:D5" si="0">C6+C7+C8</f>
        <v>107</v>
      </c>
      <c r="D5" s="207">
        <f t="shared" si="0"/>
        <v>130</v>
      </c>
      <c r="E5" s="122">
        <f>B5+C5+D5</f>
        <v>373</v>
      </c>
      <c r="F5" s="201">
        <f>F6+F7+F8</f>
        <v>134</v>
      </c>
      <c r="G5" s="207">
        <f t="shared" ref="G5:H5" si="1">G6+G7+G8</f>
        <v>144</v>
      </c>
      <c r="H5" s="207">
        <f t="shared" si="1"/>
        <v>142</v>
      </c>
      <c r="I5" s="195">
        <f>F5+G5+H5</f>
        <v>420</v>
      </c>
      <c r="J5" s="212">
        <f>E5+I5</f>
        <v>793</v>
      </c>
    </row>
    <row r="6" spans="1:10" ht="21.75" customHeight="1" x14ac:dyDescent="0.25">
      <c r="A6" s="123" t="s">
        <v>39</v>
      </c>
      <c r="B6" s="202">
        <v>58</v>
      </c>
      <c r="C6" s="206">
        <v>42</v>
      </c>
      <c r="D6" s="206">
        <v>46</v>
      </c>
      <c r="E6" s="122">
        <f>B6+C6+D6</f>
        <v>146</v>
      </c>
      <c r="F6" s="202">
        <v>49</v>
      </c>
      <c r="G6" s="206">
        <v>57</v>
      </c>
      <c r="H6" s="206">
        <v>49</v>
      </c>
      <c r="I6" s="195">
        <f t="shared" ref="I6:I8" si="2">F6+G6+H6</f>
        <v>155</v>
      </c>
      <c r="J6" s="212">
        <f t="shared" ref="J6:J15" si="3">E6+I6</f>
        <v>301</v>
      </c>
    </row>
    <row r="7" spans="1:10" ht="21.75" customHeight="1" x14ac:dyDescent="0.25">
      <c r="A7" s="123" t="s">
        <v>40</v>
      </c>
      <c r="B7" s="202">
        <v>77</v>
      </c>
      <c r="C7" s="206">
        <v>65</v>
      </c>
      <c r="D7" s="206">
        <v>84</v>
      </c>
      <c r="E7" s="122">
        <f t="shared" ref="E7:E8" si="4">B7+C7+D7</f>
        <v>226</v>
      </c>
      <c r="F7" s="202">
        <v>84</v>
      </c>
      <c r="G7" s="206">
        <v>87</v>
      </c>
      <c r="H7" s="206">
        <v>93</v>
      </c>
      <c r="I7" s="195">
        <f t="shared" si="2"/>
        <v>264</v>
      </c>
      <c r="J7" s="212">
        <f t="shared" si="3"/>
        <v>490</v>
      </c>
    </row>
    <row r="8" spans="1:10" ht="21.75" customHeight="1" x14ac:dyDescent="0.25">
      <c r="A8" s="123" t="s">
        <v>81</v>
      </c>
      <c r="B8" s="202">
        <v>1</v>
      </c>
      <c r="C8" s="206">
        <v>0</v>
      </c>
      <c r="D8" s="206">
        <v>0</v>
      </c>
      <c r="E8" s="122">
        <f t="shared" si="4"/>
        <v>1</v>
      </c>
      <c r="F8" s="202">
        <v>1</v>
      </c>
      <c r="G8" s="206">
        <v>0</v>
      </c>
      <c r="H8" s="206">
        <v>0</v>
      </c>
      <c r="I8" s="195">
        <f t="shared" si="2"/>
        <v>1</v>
      </c>
      <c r="J8" s="212">
        <f t="shared" si="3"/>
        <v>2</v>
      </c>
    </row>
    <row r="9" spans="1:10" ht="21.75" customHeight="1" x14ac:dyDescent="0.25">
      <c r="A9" s="124" t="s">
        <v>5</v>
      </c>
      <c r="B9" s="202">
        <f>B10+B11</f>
        <v>4</v>
      </c>
      <c r="C9" s="206">
        <f t="shared" ref="C9:D9" si="5">C10+C11</f>
        <v>3</v>
      </c>
      <c r="D9" s="206">
        <f t="shared" si="5"/>
        <v>5</v>
      </c>
      <c r="E9" s="193">
        <f>B9+C9+D9</f>
        <v>12</v>
      </c>
      <c r="F9" s="202">
        <f>F10+F11</f>
        <v>4</v>
      </c>
      <c r="G9" s="206">
        <f t="shared" ref="G9:H9" si="6">G10+G11</f>
        <v>4</v>
      </c>
      <c r="H9" s="206">
        <f t="shared" si="6"/>
        <v>6</v>
      </c>
      <c r="I9" s="193">
        <f>I10+I11</f>
        <v>14</v>
      </c>
      <c r="J9" s="212">
        <f>E9+I9</f>
        <v>26</v>
      </c>
    </row>
    <row r="10" spans="1:10" ht="21.75" customHeight="1" x14ac:dyDescent="0.25">
      <c r="A10" s="123" t="s">
        <v>39</v>
      </c>
      <c r="B10" s="202">
        <v>2</v>
      </c>
      <c r="C10" s="206">
        <v>0</v>
      </c>
      <c r="D10" s="206">
        <v>3</v>
      </c>
      <c r="E10" s="193">
        <f>B10+C10+D10</f>
        <v>5</v>
      </c>
      <c r="F10" s="202">
        <v>1</v>
      </c>
      <c r="G10" s="206">
        <v>2</v>
      </c>
      <c r="H10" s="206">
        <v>2</v>
      </c>
      <c r="I10" s="193">
        <f>H10+G10+F10</f>
        <v>5</v>
      </c>
      <c r="J10" s="212">
        <f>E10+I10</f>
        <v>10</v>
      </c>
    </row>
    <row r="11" spans="1:10" ht="21.75" customHeight="1" x14ac:dyDescent="0.25">
      <c r="A11" s="123" t="s">
        <v>40</v>
      </c>
      <c r="B11" s="202">
        <v>2</v>
      </c>
      <c r="C11" s="206">
        <v>3</v>
      </c>
      <c r="D11" s="206">
        <v>2</v>
      </c>
      <c r="E11" s="193">
        <f>B11+C11+D11</f>
        <v>7</v>
      </c>
      <c r="F11" s="202">
        <v>3</v>
      </c>
      <c r="G11" s="206">
        <v>2</v>
      </c>
      <c r="H11" s="206">
        <v>4</v>
      </c>
      <c r="I11" s="193">
        <f>H11+G11+F11</f>
        <v>9</v>
      </c>
      <c r="J11" s="212">
        <f>E11+I11</f>
        <v>16</v>
      </c>
    </row>
    <row r="12" spans="1:10" ht="21.75" customHeight="1" x14ac:dyDescent="0.25">
      <c r="A12" s="235" t="s">
        <v>82</v>
      </c>
      <c r="B12" s="236">
        <f>B13+B14</f>
        <v>4</v>
      </c>
      <c r="C12" s="237">
        <f t="shared" ref="C12:D12" si="7">C13+C14</f>
        <v>4</v>
      </c>
      <c r="D12" s="237">
        <f t="shared" si="7"/>
        <v>6</v>
      </c>
      <c r="E12" s="238">
        <f t="shared" ref="E12" si="8">B12+C12+D12</f>
        <v>14</v>
      </c>
      <c r="F12" s="236">
        <f>F13+F14</f>
        <v>4</v>
      </c>
      <c r="G12" s="237">
        <f t="shared" ref="G12:H12" si="9">G13+G14</f>
        <v>6</v>
      </c>
      <c r="H12" s="237">
        <f t="shared" si="9"/>
        <v>6</v>
      </c>
      <c r="I12" s="238">
        <f t="shared" ref="I12:I15" si="10">H12+G12+F12</f>
        <v>16</v>
      </c>
      <c r="J12" s="239">
        <f t="shared" si="3"/>
        <v>30</v>
      </c>
    </row>
    <row r="13" spans="1:10" ht="21.75" customHeight="1" x14ac:dyDescent="0.25">
      <c r="A13" s="123" t="s">
        <v>39</v>
      </c>
      <c r="B13" s="203">
        <v>2</v>
      </c>
      <c r="C13" s="206">
        <v>1</v>
      </c>
      <c r="D13" s="206">
        <v>3</v>
      </c>
      <c r="E13" s="204">
        <f>B13+C13+D13</f>
        <v>6</v>
      </c>
      <c r="F13" s="203">
        <v>1</v>
      </c>
      <c r="G13" s="206">
        <v>3</v>
      </c>
      <c r="H13" s="206">
        <v>2</v>
      </c>
      <c r="I13" s="193">
        <f>H13+G13+F13</f>
        <v>6</v>
      </c>
      <c r="J13" s="212">
        <f t="shared" si="3"/>
        <v>12</v>
      </c>
    </row>
    <row r="14" spans="1:10" ht="21.75" customHeight="1" x14ac:dyDescent="0.25">
      <c r="A14" s="123" t="s">
        <v>40</v>
      </c>
      <c r="B14" s="203">
        <v>2</v>
      </c>
      <c r="C14" s="206">
        <v>3</v>
      </c>
      <c r="D14" s="206">
        <v>3</v>
      </c>
      <c r="E14" s="204">
        <f>B14+C14+D14</f>
        <v>8</v>
      </c>
      <c r="F14" s="203">
        <v>3</v>
      </c>
      <c r="G14" s="206">
        <v>3</v>
      </c>
      <c r="H14" s="206">
        <v>4</v>
      </c>
      <c r="I14" s="193">
        <f>H14+G14+F14</f>
        <v>10</v>
      </c>
      <c r="J14" s="212">
        <f t="shared" si="3"/>
        <v>18</v>
      </c>
    </row>
    <row r="15" spans="1:10" ht="21.75" customHeight="1" thickBot="1" x14ac:dyDescent="0.3">
      <c r="A15" s="125" t="s">
        <v>9</v>
      </c>
      <c r="B15" s="113">
        <v>0</v>
      </c>
      <c r="C15" s="205">
        <v>0</v>
      </c>
      <c r="D15" s="205">
        <v>0</v>
      </c>
      <c r="E15" s="115">
        <v>0</v>
      </c>
      <c r="F15" s="113">
        <v>0</v>
      </c>
      <c r="G15" s="205">
        <v>0</v>
      </c>
      <c r="H15" s="205">
        <v>0</v>
      </c>
      <c r="I15" s="115">
        <f t="shared" si="10"/>
        <v>0</v>
      </c>
      <c r="J15" s="213">
        <f t="shared" si="3"/>
        <v>0</v>
      </c>
    </row>
  </sheetData>
  <mergeCells count="4">
    <mergeCell ref="J3:J4"/>
    <mergeCell ref="B3:E3"/>
    <mergeCell ref="F3:I3"/>
    <mergeCell ref="A3:A4"/>
  </mergeCells>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CC614-DB0B-4A1E-BB1B-F69B2FBFE3DA}">
  <dimension ref="A1:R29"/>
  <sheetViews>
    <sheetView zoomScale="75" zoomScaleNormal="75" workbookViewId="0">
      <selection activeCell="T24" sqref="T24"/>
    </sheetView>
  </sheetViews>
  <sheetFormatPr defaultColWidth="8.7109375" defaultRowHeight="15" x14ac:dyDescent="0.25"/>
  <cols>
    <col min="1" max="1" width="18.85546875" style="4" customWidth="1"/>
    <col min="2" max="5" width="11.85546875" style="4" customWidth="1"/>
    <col min="6" max="6" width="15.85546875" style="4" customWidth="1"/>
    <col min="7" max="10" width="12.7109375" style="4" customWidth="1"/>
    <col min="11" max="11" width="17.140625" style="4" customWidth="1"/>
    <col min="12" max="12" width="12.140625" style="4" customWidth="1"/>
    <col min="13" max="14" width="12.42578125" style="4" customWidth="1"/>
    <col min="15" max="15" width="12.7109375" style="4" customWidth="1"/>
    <col min="16" max="16" width="15.5703125" style="4" customWidth="1"/>
    <col min="17" max="17" width="8.140625" style="4" customWidth="1"/>
    <col min="18" max="18" width="8.7109375" style="4" hidden="1" customWidth="1"/>
    <col min="19" max="16384" width="8.7109375" style="4"/>
  </cols>
  <sheetData>
    <row r="1" spans="1:16" ht="18.75" x14ac:dyDescent="0.3">
      <c r="A1" s="18" t="s">
        <v>194</v>
      </c>
    </row>
    <row r="4" spans="1:16" ht="23.25" x14ac:dyDescent="0.35">
      <c r="A4" s="298" t="s">
        <v>86</v>
      </c>
      <c r="B4" s="301" t="s">
        <v>41</v>
      </c>
      <c r="C4" s="301"/>
      <c r="D4" s="301"/>
      <c r="E4" s="301"/>
      <c r="F4" s="301"/>
      <c r="G4" s="301" t="s">
        <v>42</v>
      </c>
      <c r="H4" s="301"/>
      <c r="I4" s="301"/>
      <c r="J4" s="301"/>
      <c r="K4" s="301"/>
      <c r="L4" s="301" t="s">
        <v>192</v>
      </c>
      <c r="M4" s="301"/>
      <c r="N4" s="301"/>
      <c r="O4" s="301"/>
      <c r="P4" s="301"/>
    </row>
    <row r="5" spans="1:16" ht="30" customHeight="1" x14ac:dyDescent="0.25">
      <c r="A5" s="299"/>
      <c r="B5" s="302" t="s">
        <v>87</v>
      </c>
      <c r="C5" s="302"/>
      <c r="D5" s="302"/>
      <c r="E5" s="135"/>
      <c r="F5" s="303" t="s">
        <v>88</v>
      </c>
      <c r="G5" s="302" t="s">
        <v>87</v>
      </c>
      <c r="H5" s="302"/>
      <c r="I5" s="302"/>
      <c r="J5" s="135"/>
      <c r="K5" s="303" t="s">
        <v>88</v>
      </c>
      <c r="L5" s="302" t="s">
        <v>87</v>
      </c>
      <c r="M5" s="302"/>
      <c r="N5" s="302"/>
      <c r="O5" s="302"/>
      <c r="P5" s="303" t="s">
        <v>88</v>
      </c>
    </row>
    <row r="6" spans="1:16" ht="23.25" customHeight="1" x14ac:dyDescent="0.25">
      <c r="A6" s="300"/>
      <c r="B6" s="135" t="s">
        <v>38</v>
      </c>
      <c r="C6" s="135" t="s">
        <v>39</v>
      </c>
      <c r="D6" s="135" t="s">
        <v>40</v>
      </c>
      <c r="E6" s="135" t="s">
        <v>164</v>
      </c>
      <c r="F6" s="303"/>
      <c r="G6" s="135" t="s">
        <v>38</v>
      </c>
      <c r="H6" s="135" t="s">
        <v>39</v>
      </c>
      <c r="I6" s="135" t="s">
        <v>40</v>
      </c>
      <c r="J6" s="135" t="s">
        <v>81</v>
      </c>
      <c r="K6" s="303"/>
      <c r="L6" s="135" t="s">
        <v>38</v>
      </c>
      <c r="M6" s="135" t="s">
        <v>39</v>
      </c>
      <c r="N6" s="135" t="s">
        <v>40</v>
      </c>
      <c r="O6" s="135" t="s">
        <v>81</v>
      </c>
      <c r="P6" s="303"/>
    </row>
    <row r="7" spans="1:16" x14ac:dyDescent="0.25">
      <c r="A7" s="128" t="s">
        <v>43</v>
      </c>
      <c r="B7" s="129">
        <f>C7+D7+E7</f>
        <v>373</v>
      </c>
      <c r="C7" s="214">
        <f>C8+C9</f>
        <v>146</v>
      </c>
      <c r="D7" s="214">
        <f>D8+D9</f>
        <v>226</v>
      </c>
      <c r="E7" s="214">
        <f>E8+E9</f>
        <v>1</v>
      </c>
      <c r="F7" s="136">
        <f>B7/B$7</f>
        <v>1</v>
      </c>
      <c r="G7" s="129">
        <f>H7+I7+J7</f>
        <v>420</v>
      </c>
      <c r="H7" s="214">
        <f>H8+H9</f>
        <v>155</v>
      </c>
      <c r="I7" s="214">
        <f>I8+I9</f>
        <v>264</v>
      </c>
      <c r="J7" s="214">
        <f>J8+J9</f>
        <v>1</v>
      </c>
      <c r="K7" s="136">
        <f>G7/G$7</f>
        <v>1</v>
      </c>
      <c r="L7" s="129">
        <f>B7+G7</f>
        <v>793</v>
      </c>
      <c r="M7" s="214">
        <f t="shared" ref="M7:O7" si="0">C7+H7</f>
        <v>301</v>
      </c>
      <c r="N7" s="214">
        <f t="shared" si="0"/>
        <v>490</v>
      </c>
      <c r="O7" s="215">
        <f t="shared" si="0"/>
        <v>2</v>
      </c>
      <c r="P7" s="136">
        <f>L7/L$7</f>
        <v>1</v>
      </c>
    </row>
    <row r="8" spans="1:16" x14ac:dyDescent="0.25">
      <c r="A8" s="130" t="s">
        <v>44</v>
      </c>
      <c r="B8" s="131">
        <f t="shared" ref="B8:B29" si="1">C8+D8+E8</f>
        <v>203</v>
      </c>
      <c r="C8" s="19">
        <v>81</v>
      </c>
      <c r="D8" s="19">
        <v>121</v>
      </c>
      <c r="E8" s="19">
        <v>1</v>
      </c>
      <c r="F8" s="137">
        <f t="shared" ref="F8:F29" si="2">B8/B$7</f>
        <v>0.5442359249329759</v>
      </c>
      <c r="G8" s="131">
        <f t="shared" ref="G8:G29" si="3">H8+I8+J8</f>
        <v>247</v>
      </c>
      <c r="H8" s="19">
        <v>99</v>
      </c>
      <c r="I8" s="19">
        <v>147</v>
      </c>
      <c r="J8" s="19">
        <v>1</v>
      </c>
      <c r="K8" s="137">
        <f t="shared" ref="K8:K29" si="4">G8/G$7</f>
        <v>0.58809523809523812</v>
      </c>
      <c r="L8" s="131">
        <f t="shared" ref="L8:L29" si="5">B8+G8</f>
        <v>450</v>
      </c>
      <c r="M8" s="19">
        <f t="shared" ref="M8:M29" si="6">C8+H8</f>
        <v>180</v>
      </c>
      <c r="N8" s="19">
        <f t="shared" ref="N8:N29" si="7">D8+I8</f>
        <v>268</v>
      </c>
      <c r="O8" s="216">
        <f t="shared" ref="O8:O29" si="8">E8+J8</f>
        <v>2</v>
      </c>
      <c r="P8" s="137">
        <f t="shared" ref="P8:P29" si="9">L8/L$7</f>
        <v>0.56746532156368223</v>
      </c>
    </row>
    <row r="9" spans="1:16" x14ac:dyDescent="0.25">
      <c r="A9" s="130" t="s">
        <v>1</v>
      </c>
      <c r="B9" s="131">
        <f t="shared" si="1"/>
        <v>170</v>
      </c>
      <c r="C9" s="19">
        <f>SUM(C10:C29)</f>
        <v>65</v>
      </c>
      <c r="D9" s="19">
        <f>SUM(D10:D29)</f>
        <v>105</v>
      </c>
      <c r="E9" s="19">
        <f>SUM(E10:E29)</f>
        <v>0</v>
      </c>
      <c r="F9" s="137">
        <f t="shared" si="2"/>
        <v>0.45576407506702415</v>
      </c>
      <c r="G9" s="131">
        <f t="shared" si="3"/>
        <v>173</v>
      </c>
      <c r="H9" s="19">
        <f>SUM(H10:H29)</f>
        <v>56</v>
      </c>
      <c r="I9" s="19">
        <f>SUM(I10:I29)</f>
        <v>117</v>
      </c>
      <c r="J9" s="19">
        <f>SUM(J10:J29)</f>
        <v>0</v>
      </c>
      <c r="K9" s="137">
        <f t="shared" si="4"/>
        <v>0.41190476190476188</v>
      </c>
      <c r="L9" s="131">
        <f t="shared" si="5"/>
        <v>343</v>
      </c>
      <c r="M9" s="19">
        <f t="shared" si="6"/>
        <v>121</v>
      </c>
      <c r="N9" s="19">
        <f t="shared" si="7"/>
        <v>222</v>
      </c>
      <c r="O9" s="216">
        <f t="shared" si="8"/>
        <v>0</v>
      </c>
      <c r="P9" s="137">
        <f t="shared" si="9"/>
        <v>0.43253467843631777</v>
      </c>
    </row>
    <row r="10" spans="1:16" x14ac:dyDescent="0.25">
      <c r="A10" s="130" t="s">
        <v>45</v>
      </c>
      <c r="B10" s="131">
        <f t="shared" si="1"/>
        <v>9</v>
      </c>
      <c r="C10" s="19">
        <v>4</v>
      </c>
      <c r="D10" s="19">
        <v>5</v>
      </c>
      <c r="E10" s="19">
        <v>0</v>
      </c>
      <c r="F10" s="137">
        <f t="shared" si="2"/>
        <v>2.4128686327077747E-2</v>
      </c>
      <c r="G10" s="131">
        <f t="shared" si="3"/>
        <v>5</v>
      </c>
      <c r="H10" s="19">
        <v>2</v>
      </c>
      <c r="I10" s="19">
        <v>3</v>
      </c>
      <c r="J10" s="19">
        <v>0</v>
      </c>
      <c r="K10" s="137">
        <f t="shared" si="4"/>
        <v>1.1904761904761904E-2</v>
      </c>
      <c r="L10" s="131">
        <f t="shared" si="5"/>
        <v>14</v>
      </c>
      <c r="M10" s="19">
        <f t="shared" si="6"/>
        <v>6</v>
      </c>
      <c r="N10" s="19">
        <f t="shared" si="7"/>
        <v>8</v>
      </c>
      <c r="O10" s="216">
        <f t="shared" si="8"/>
        <v>0</v>
      </c>
      <c r="P10" s="137">
        <f t="shared" si="9"/>
        <v>1.7654476670870115E-2</v>
      </c>
    </row>
    <row r="11" spans="1:16" x14ac:dyDescent="0.25">
      <c r="A11" s="130" t="s">
        <v>46</v>
      </c>
      <c r="B11" s="131">
        <f t="shared" si="1"/>
        <v>17</v>
      </c>
      <c r="C11" s="19">
        <v>8</v>
      </c>
      <c r="D11" s="19">
        <v>9</v>
      </c>
      <c r="E11" s="19">
        <v>0</v>
      </c>
      <c r="F11" s="137">
        <f t="shared" si="2"/>
        <v>4.5576407506702415E-2</v>
      </c>
      <c r="G11" s="131">
        <f t="shared" si="3"/>
        <v>22</v>
      </c>
      <c r="H11" s="19">
        <v>12</v>
      </c>
      <c r="I11" s="19">
        <v>10</v>
      </c>
      <c r="J11" s="19">
        <v>0</v>
      </c>
      <c r="K11" s="137">
        <f t="shared" si="4"/>
        <v>5.2380952380952382E-2</v>
      </c>
      <c r="L11" s="131">
        <f t="shared" si="5"/>
        <v>39</v>
      </c>
      <c r="M11" s="19">
        <f t="shared" si="6"/>
        <v>20</v>
      </c>
      <c r="N11" s="19">
        <f t="shared" si="7"/>
        <v>19</v>
      </c>
      <c r="O11" s="216">
        <f t="shared" si="8"/>
        <v>0</v>
      </c>
      <c r="P11" s="137">
        <f t="shared" si="9"/>
        <v>4.9180327868852458E-2</v>
      </c>
    </row>
    <row r="12" spans="1:16" x14ac:dyDescent="0.25">
      <c r="A12" s="130" t="s">
        <v>47</v>
      </c>
      <c r="B12" s="131">
        <f t="shared" si="1"/>
        <v>3</v>
      </c>
      <c r="C12" s="19">
        <v>1</v>
      </c>
      <c r="D12" s="19">
        <v>2</v>
      </c>
      <c r="E12" s="19">
        <v>0</v>
      </c>
      <c r="F12" s="137">
        <f t="shared" si="2"/>
        <v>8.0428954423592495E-3</v>
      </c>
      <c r="G12" s="131">
        <f t="shared" si="3"/>
        <v>8</v>
      </c>
      <c r="H12" s="19">
        <v>5</v>
      </c>
      <c r="I12" s="19">
        <v>3</v>
      </c>
      <c r="J12" s="19">
        <v>0</v>
      </c>
      <c r="K12" s="137">
        <f t="shared" si="4"/>
        <v>1.9047619047619049E-2</v>
      </c>
      <c r="L12" s="131">
        <f t="shared" si="5"/>
        <v>11</v>
      </c>
      <c r="M12" s="19">
        <f t="shared" si="6"/>
        <v>6</v>
      </c>
      <c r="N12" s="19">
        <f t="shared" si="7"/>
        <v>5</v>
      </c>
      <c r="O12" s="216">
        <f t="shared" si="8"/>
        <v>0</v>
      </c>
      <c r="P12" s="137">
        <f t="shared" si="9"/>
        <v>1.3871374527112233E-2</v>
      </c>
    </row>
    <row r="13" spans="1:16" x14ac:dyDescent="0.25">
      <c r="A13" s="130" t="s">
        <v>48</v>
      </c>
      <c r="B13" s="131">
        <f t="shared" si="1"/>
        <v>4</v>
      </c>
      <c r="C13" s="19">
        <v>3</v>
      </c>
      <c r="D13" s="19">
        <v>1</v>
      </c>
      <c r="E13" s="19">
        <v>0</v>
      </c>
      <c r="F13" s="137">
        <f t="shared" si="2"/>
        <v>1.0723860589812333E-2</v>
      </c>
      <c r="G13" s="131">
        <f t="shared" si="3"/>
        <v>9</v>
      </c>
      <c r="H13" s="19">
        <v>3</v>
      </c>
      <c r="I13" s="19">
        <v>6</v>
      </c>
      <c r="J13" s="19">
        <v>0</v>
      </c>
      <c r="K13" s="137">
        <f t="shared" si="4"/>
        <v>2.1428571428571429E-2</v>
      </c>
      <c r="L13" s="131">
        <f t="shared" si="5"/>
        <v>13</v>
      </c>
      <c r="M13" s="19">
        <f t="shared" si="6"/>
        <v>6</v>
      </c>
      <c r="N13" s="19">
        <f t="shared" si="7"/>
        <v>7</v>
      </c>
      <c r="O13" s="216">
        <f t="shared" si="8"/>
        <v>0</v>
      </c>
      <c r="P13" s="137">
        <f t="shared" si="9"/>
        <v>1.6393442622950821E-2</v>
      </c>
    </row>
    <row r="14" spans="1:16" x14ac:dyDescent="0.25">
      <c r="A14" s="130" t="s">
        <v>49</v>
      </c>
      <c r="B14" s="131">
        <f t="shared" si="1"/>
        <v>16</v>
      </c>
      <c r="C14" s="19">
        <v>8</v>
      </c>
      <c r="D14" s="19">
        <v>8</v>
      </c>
      <c r="E14" s="19">
        <v>0</v>
      </c>
      <c r="F14" s="137">
        <f t="shared" si="2"/>
        <v>4.2895442359249331E-2</v>
      </c>
      <c r="G14" s="131">
        <f t="shared" si="3"/>
        <v>20</v>
      </c>
      <c r="H14" s="19">
        <v>5</v>
      </c>
      <c r="I14" s="19">
        <v>15</v>
      </c>
      <c r="J14" s="19">
        <v>0</v>
      </c>
      <c r="K14" s="137">
        <f t="shared" si="4"/>
        <v>4.7619047619047616E-2</v>
      </c>
      <c r="L14" s="131">
        <f t="shared" si="5"/>
        <v>36</v>
      </c>
      <c r="M14" s="19">
        <f t="shared" si="6"/>
        <v>13</v>
      </c>
      <c r="N14" s="19">
        <f t="shared" si="7"/>
        <v>23</v>
      </c>
      <c r="O14" s="216">
        <f t="shared" si="8"/>
        <v>0</v>
      </c>
      <c r="P14" s="137">
        <f t="shared" si="9"/>
        <v>4.5397225725094581E-2</v>
      </c>
    </row>
    <row r="15" spans="1:16" x14ac:dyDescent="0.25">
      <c r="A15" s="130" t="s">
        <v>50</v>
      </c>
      <c r="B15" s="131">
        <f t="shared" si="1"/>
        <v>8</v>
      </c>
      <c r="C15" s="19">
        <v>2</v>
      </c>
      <c r="D15" s="19">
        <v>6</v>
      </c>
      <c r="E15" s="19">
        <v>0</v>
      </c>
      <c r="F15" s="137">
        <f t="shared" si="2"/>
        <v>2.1447721179624665E-2</v>
      </c>
      <c r="G15" s="131">
        <f t="shared" si="3"/>
        <v>10</v>
      </c>
      <c r="H15" s="19">
        <v>5</v>
      </c>
      <c r="I15" s="19">
        <v>5</v>
      </c>
      <c r="J15" s="19">
        <v>0</v>
      </c>
      <c r="K15" s="137">
        <f t="shared" si="4"/>
        <v>2.3809523809523808E-2</v>
      </c>
      <c r="L15" s="131">
        <f t="shared" si="5"/>
        <v>18</v>
      </c>
      <c r="M15" s="19">
        <f t="shared" si="6"/>
        <v>7</v>
      </c>
      <c r="N15" s="19">
        <f t="shared" si="7"/>
        <v>11</v>
      </c>
      <c r="O15" s="216">
        <f t="shared" si="8"/>
        <v>0</v>
      </c>
      <c r="P15" s="137">
        <f t="shared" si="9"/>
        <v>2.269861286254729E-2</v>
      </c>
    </row>
    <row r="16" spans="1:16" x14ac:dyDescent="0.25">
      <c r="A16" s="130" t="s">
        <v>51</v>
      </c>
      <c r="B16" s="131">
        <f t="shared" si="1"/>
        <v>5</v>
      </c>
      <c r="C16" s="19">
        <v>1</v>
      </c>
      <c r="D16" s="19">
        <v>4</v>
      </c>
      <c r="E16" s="19">
        <v>0</v>
      </c>
      <c r="F16" s="137">
        <f t="shared" si="2"/>
        <v>1.3404825737265416E-2</v>
      </c>
      <c r="G16" s="131">
        <f t="shared" si="3"/>
        <v>3</v>
      </c>
      <c r="H16" s="19">
        <v>0</v>
      </c>
      <c r="I16" s="19">
        <v>3</v>
      </c>
      <c r="J16" s="19">
        <v>0</v>
      </c>
      <c r="K16" s="137">
        <f t="shared" si="4"/>
        <v>7.1428571428571426E-3</v>
      </c>
      <c r="L16" s="131">
        <f t="shared" si="5"/>
        <v>8</v>
      </c>
      <c r="M16" s="19">
        <f t="shared" si="6"/>
        <v>1</v>
      </c>
      <c r="N16" s="19">
        <f t="shared" si="7"/>
        <v>7</v>
      </c>
      <c r="O16" s="216">
        <f t="shared" si="8"/>
        <v>0</v>
      </c>
      <c r="P16" s="137">
        <f t="shared" si="9"/>
        <v>1.0088272383354351E-2</v>
      </c>
    </row>
    <row r="17" spans="1:16" x14ac:dyDescent="0.25">
      <c r="A17" s="130" t="s">
        <v>52</v>
      </c>
      <c r="B17" s="131">
        <f t="shared" si="1"/>
        <v>7</v>
      </c>
      <c r="C17" s="19">
        <v>3</v>
      </c>
      <c r="D17" s="19">
        <v>4</v>
      </c>
      <c r="E17" s="19">
        <v>0</v>
      </c>
      <c r="F17" s="137">
        <f t="shared" si="2"/>
        <v>1.876675603217158E-2</v>
      </c>
      <c r="G17" s="131">
        <f t="shared" si="3"/>
        <v>10</v>
      </c>
      <c r="H17" s="19">
        <v>1</v>
      </c>
      <c r="I17" s="19">
        <v>9</v>
      </c>
      <c r="J17" s="19">
        <v>0</v>
      </c>
      <c r="K17" s="137">
        <f t="shared" si="4"/>
        <v>2.3809523809523808E-2</v>
      </c>
      <c r="L17" s="131">
        <f t="shared" si="5"/>
        <v>17</v>
      </c>
      <c r="M17" s="19">
        <f t="shared" si="6"/>
        <v>4</v>
      </c>
      <c r="N17" s="19">
        <f t="shared" si="7"/>
        <v>13</v>
      </c>
      <c r="O17" s="216">
        <f t="shared" si="8"/>
        <v>0</v>
      </c>
      <c r="P17" s="137">
        <f t="shared" si="9"/>
        <v>2.1437578814627996E-2</v>
      </c>
    </row>
    <row r="18" spans="1:16" x14ac:dyDescent="0.25">
      <c r="A18" s="130" t="s">
        <v>53</v>
      </c>
      <c r="B18" s="131">
        <f t="shared" si="1"/>
        <v>11</v>
      </c>
      <c r="C18" s="19">
        <v>1</v>
      </c>
      <c r="D18" s="19">
        <v>10</v>
      </c>
      <c r="E18" s="19">
        <v>0</v>
      </c>
      <c r="F18" s="137">
        <f t="shared" si="2"/>
        <v>2.9490616621983913E-2</v>
      </c>
      <c r="G18" s="131">
        <f t="shared" si="3"/>
        <v>6</v>
      </c>
      <c r="H18" s="19">
        <v>2</v>
      </c>
      <c r="I18" s="19">
        <v>4</v>
      </c>
      <c r="J18" s="19">
        <v>0</v>
      </c>
      <c r="K18" s="137">
        <f t="shared" si="4"/>
        <v>1.4285714285714285E-2</v>
      </c>
      <c r="L18" s="131">
        <f t="shared" si="5"/>
        <v>17</v>
      </c>
      <c r="M18" s="19">
        <f t="shared" si="6"/>
        <v>3</v>
      </c>
      <c r="N18" s="19">
        <f t="shared" si="7"/>
        <v>14</v>
      </c>
      <c r="O18" s="216">
        <f t="shared" si="8"/>
        <v>0</v>
      </c>
      <c r="P18" s="137">
        <f t="shared" si="9"/>
        <v>2.1437578814627996E-2</v>
      </c>
    </row>
    <row r="19" spans="1:16" x14ac:dyDescent="0.25">
      <c r="A19" s="130" t="s">
        <v>54</v>
      </c>
      <c r="B19" s="131">
        <f t="shared" si="1"/>
        <v>12</v>
      </c>
      <c r="C19" s="19">
        <v>0</v>
      </c>
      <c r="D19" s="19">
        <v>12</v>
      </c>
      <c r="E19" s="19">
        <v>0</v>
      </c>
      <c r="F19" s="137">
        <f t="shared" si="2"/>
        <v>3.2171581769436998E-2</v>
      </c>
      <c r="G19" s="131">
        <f t="shared" si="3"/>
        <v>8</v>
      </c>
      <c r="H19" s="19">
        <v>2</v>
      </c>
      <c r="I19" s="19">
        <v>6</v>
      </c>
      <c r="J19" s="19">
        <v>0</v>
      </c>
      <c r="K19" s="137">
        <f t="shared" si="4"/>
        <v>1.9047619047619049E-2</v>
      </c>
      <c r="L19" s="131">
        <f t="shared" si="5"/>
        <v>20</v>
      </c>
      <c r="M19" s="19">
        <f t="shared" si="6"/>
        <v>2</v>
      </c>
      <c r="N19" s="19">
        <f t="shared" si="7"/>
        <v>18</v>
      </c>
      <c r="O19" s="216">
        <f t="shared" si="8"/>
        <v>0</v>
      </c>
      <c r="P19" s="137">
        <f t="shared" si="9"/>
        <v>2.5220680958385876E-2</v>
      </c>
    </row>
    <row r="20" spans="1:16" x14ac:dyDescent="0.25">
      <c r="A20" s="130" t="s">
        <v>78</v>
      </c>
      <c r="B20" s="131">
        <f t="shared" si="1"/>
        <v>1</v>
      </c>
      <c r="C20" s="19">
        <v>0</v>
      </c>
      <c r="D20" s="19">
        <v>1</v>
      </c>
      <c r="E20" s="19">
        <v>0</v>
      </c>
      <c r="F20" s="137">
        <f t="shared" si="2"/>
        <v>2.6809651474530832E-3</v>
      </c>
      <c r="G20" s="131">
        <f t="shared" si="3"/>
        <v>3</v>
      </c>
      <c r="H20" s="19">
        <v>0</v>
      </c>
      <c r="I20" s="19">
        <v>3</v>
      </c>
      <c r="J20" s="19">
        <v>0</v>
      </c>
      <c r="K20" s="137">
        <f t="shared" si="4"/>
        <v>7.1428571428571426E-3</v>
      </c>
      <c r="L20" s="131">
        <f t="shared" si="5"/>
        <v>4</v>
      </c>
      <c r="M20" s="19">
        <f t="shared" si="6"/>
        <v>0</v>
      </c>
      <c r="N20" s="19">
        <f t="shared" si="7"/>
        <v>4</v>
      </c>
      <c r="O20" s="216">
        <f t="shared" si="8"/>
        <v>0</v>
      </c>
      <c r="P20" s="137">
        <f t="shared" si="9"/>
        <v>5.0441361916771753E-3</v>
      </c>
    </row>
    <row r="21" spans="1:16" x14ac:dyDescent="0.25">
      <c r="A21" s="130" t="s">
        <v>55</v>
      </c>
      <c r="B21" s="131">
        <f t="shared" si="1"/>
        <v>7</v>
      </c>
      <c r="C21" s="19">
        <v>5</v>
      </c>
      <c r="D21" s="19">
        <v>2</v>
      </c>
      <c r="E21" s="19">
        <v>0</v>
      </c>
      <c r="F21" s="137">
        <f t="shared" si="2"/>
        <v>1.876675603217158E-2</v>
      </c>
      <c r="G21" s="131">
        <f t="shared" si="3"/>
        <v>3</v>
      </c>
      <c r="H21" s="19">
        <v>1</v>
      </c>
      <c r="I21" s="19">
        <v>2</v>
      </c>
      <c r="J21" s="19">
        <v>0</v>
      </c>
      <c r="K21" s="137">
        <f t="shared" si="4"/>
        <v>7.1428571428571426E-3</v>
      </c>
      <c r="L21" s="131">
        <f t="shared" si="5"/>
        <v>10</v>
      </c>
      <c r="M21" s="19">
        <f t="shared" si="6"/>
        <v>6</v>
      </c>
      <c r="N21" s="19">
        <f t="shared" si="7"/>
        <v>4</v>
      </c>
      <c r="O21" s="216">
        <f t="shared" si="8"/>
        <v>0</v>
      </c>
      <c r="P21" s="137">
        <f t="shared" si="9"/>
        <v>1.2610340479192938E-2</v>
      </c>
    </row>
    <row r="22" spans="1:16" x14ac:dyDescent="0.25">
      <c r="A22" s="130" t="s">
        <v>56</v>
      </c>
      <c r="B22" s="131">
        <f t="shared" si="1"/>
        <v>4</v>
      </c>
      <c r="C22" s="19">
        <v>3</v>
      </c>
      <c r="D22" s="19">
        <v>1</v>
      </c>
      <c r="E22" s="19">
        <v>0</v>
      </c>
      <c r="F22" s="137">
        <f t="shared" si="2"/>
        <v>1.0723860589812333E-2</v>
      </c>
      <c r="G22" s="131">
        <f t="shared" si="3"/>
        <v>7</v>
      </c>
      <c r="H22" s="19">
        <v>4</v>
      </c>
      <c r="I22" s="19">
        <v>3</v>
      </c>
      <c r="J22" s="19">
        <v>0</v>
      </c>
      <c r="K22" s="137">
        <f t="shared" si="4"/>
        <v>1.6666666666666666E-2</v>
      </c>
      <c r="L22" s="131">
        <f t="shared" si="5"/>
        <v>11</v>
      </c>
      <c r="M22" s="19">
        <f t="shared" si="6"/>
        <v>7</v>
      </c>
      <c r="N22" s="19">
        <f t="shared" si="7"/>
        <v>4</v>
      </c>
      <c r="O22" s="216">
        <f t="shared" si="8"/>
        <v>0</v>
      </c>
      <c r="P22" s="137">
        <f t="shared" si="9"/>
        <v>1.3871374527112233E-2</v>
      </c>
    </row>
    <row r="23" spans="1:16" x14ac:dyDescent="0.25">
      <c r="A23" s="130" t="s">
        <v>57</v>
      </c>
      <c r="B23" s="131">
        <f t="shared" si="1"/>
        <v>1</v>
      </c>
      <c r="C23" s="19">
        <v>0</v>
      </c>
      <c r="D23" s="19">
        <v>1</v>
      </c>
      <c r="E23" s="19">
        <v>0</v>
      </c>
      <c r="F23" s="137">
        <f t="shared" si="2"/>
        <v>2.6809651474530832E-3</v>
      </c>
      <c r="G23" s="131">
        <f t="shared" si="3"/>
        <v>6</v>
      </c>
      <c r="H23" s="19">
        <v>0</v>
      </c>
      <c r="I23" s="19">
        <v>6</v>
      </c>
      <c r="J23" s="19">
        <v>0</v>
      </c>
      <c r="K23" s="137">
        <f t="shared" si="4"/>
        <v>1.4285714285714285E-2</v>
      </c>
      <c r="L23" s="131">
        <f t="shared" si="5"/>
        <v>7</v>
      </c>
      <c r="M23" s="19">
        <f t="shared" si="6"/>
        <v>0</v>
      </c>
      <c r="N23" s="19">
        <f t="shared" si="7"/>
        <v>7</v>
      </c>
      <c r="O23" s="216">
        <f t="shared" si="8"/>
        <v>0</v>
      </c>
      <c r="P23" s="137">
        <f t="shared" si="9"/>
        <v>8.8272383354350576E-3</v>
      </c>
    </row>
    <row r="24" spans="1:16" x14ac:dyDescent="0.25">
      <c r="A24" s="130" t="s">
        <v>58</v>
      </c>
      <c r="B24" s="131">
        <f t="shared" si="1"/>
        <v>7</v>
      </c>
      <c r="C24" s="19">
        <v>6</v>
      </c>
      <c r="D24" s="19">
        <v>1</v>
      </c>
      <c r="E24" s="19">
        <v>0</v>
      </c>
      <c r="F24" s="137">
        <f t="shared" si="2"/>
        <v>1.876675603217158E-2</v>
      </c>
      <c r="G24" s="131">
        <f t="shared" si="3"/>
        <v>4</v>
      </c>
      <c r="H24" s="19">
        <v>1</v>
      </c>
      <c r="I24" s="19">
        <v>3</v>
      </c>
      <c r="J24" s="19">
        <v>0</v>
      </c>
      <c r="K24" s="137">
        <f t="shared" si="4"/>
        <v>9.5238095238095247E-3</v>
      </c>
      <c r="L24" s="131">
        <f t="shared" si="5"/>
        <v>11</v>
      </c>
      <c r="M24" s="19">
        <f t="shared" si="6"/>
        <v>7</v>
      </c>
      <c r="N24" s="19">
        <f t="shared" si="7"/>
        <v>4</v>
      </c>
      <c r="O24" s="216">
        <f t="shared" si="8"/>
        <v>0</v>
      </c>
      <c r="P24" s="137">
        <f t="shared" si="9"/>
        <v>1.3871374527112233E-2</v>
      </c>
    </row>
    <row r="25" spans="1:16" x14ac:dyDescent="0.25">
      <c r="A25" s="130" t="s">
        <v>59</v>
      </c>
      <c r="B25" s="131">
        <f t="shared" si="1"/>
        <v>9</v>
      </c>
      <c r="C25" s="19">
        <v>5</v>
      </c>
      <c r="D25" s="19">
        <v>4</v>
      </c>
      <c r="E25" s="19">
        <v>0</v>
      </c>
      <c r="F25" s="137">
        <f t="shared" si="2"/>
        <v>2.4128686327077747E-2</v>
      </c>
      <c r="G25" s="131">
        <f t="shared" si="3"/>
        <v>9</v>
      </c>
      <c r="H25" s="19">
        <v>0</v>
      </c>
      <c r="I25" s="19">
        <v>9</v>
      </c>
      <c r="J25" s="19">
        <v>0</v>
      </c>
      <c r="K25" s="137">
        <f t="shared" si="4"/>
        <v>2.1428571428571429E-2</v>
      </c>
      <c r="L25" s="131">
        <f t="shared" si="5"/>
        <v>18</v>
      </c>
      <c r="M25" s="19">
        <f t="shared" si="6"/>
        <v>5</v>
      </c>
      <c r="N25" s="19">
        <f t="shared" si="7"/>
        <v>13</v>
      </c>
      <c r="O25" s="216">
        <f t="shared" si="8"/>
        <v>0</v>
      </c>
      <c r="P25" s="137">
        <f t="shared" si="9"/>
        <v>2.269861286254729E-2</v>
      </c>
    </row>
    <row r="26" spans="1:16" x14ac:dyDescent="0.25">
      <c r="A26" s="130" t="s">
        <v>60</v>
      </c>
      <c r="B26" s="131">
        <f t="shared" si="1"/>
        <v>2</v>
      </c>
      <c r="C26" s="19">
        <v>1</v>
      </c>
      <c r="D26" s="19">
        <v>1</v>
      </c>
      <c r="E26" s="19">
        <v>0</v>
      </c>
      <c r="F26" s="137">
        <f t="shared" si="2"/>
        <v>5.3619302949061663E-3</v>
      </c>
      <c r="G26" s="131">
        <f t="shared" si="3"/>
        <v>2</v>
      </c>
      <c r="H26" s="19">
        <v>0</v>
      </c>
      <c r="I26" s="19">
        <v>2</v>
      </c>
      <c r="J26" s="19">
        <v>0</v>
      </c>
      <c r="K26" s="137">
        <f t="shared" si="4"/>
        <v>4.7619047619047623E-3</v>
      </c>
      <c r="L26" s="131">
        <f t="shared" si="5"/>
        <v>4</v>
      </c>
      <c r="M26" s="19">
        <f t="shared" si="6"/>
        <v>1</v>
      </c>
      <c r="N26" s="19">
        <f t="shared" si="7"/>
        <v>3</v>
      </c>
      <c r="O26" s="216">
        <f t="shared" si="8"/>
        <v>0</v>
      </c>
      <c r="P26" s="137">
        <f t="shared" si="9"/>
        <v>5.0441361916771753E-3</v>
      </c>
    </row>
    <row r="27" spans="1:16" x14ac:dyDescent="0.25">
      <c r="A27" s="130" t="s">
        <v>61</v>
      </c>
      <c r="B27" s="131">
        <f t="shared" si="1"/>
        <v>13</v>
      </c>
      <c r="C27" s="19">
        <v>3</v>
      </c>
      <c r="D27" s="19">
        <v>10</v>
      </c>
      <c r="E27" s="19">
        <v>0</v>
      </c>
      <c r="F27" s="137">
        <f t="shared" si="2"/>
        <v>3.4852546916890083E-2</v>
      </c>
      <c r="G27" s="131">
        <f t="shared" si="3"/>
        <v>15</v>
      </c>
      <c r="H27" s="19">
        <v>4</v>
      </c>
      <c r="I27" s="19">
        <v>11</v>
      </c>
      <c r="J27" s="19">
        <v>0</v>
      </c>
      <c r="K27" s="137">
        <f t="shared" si="4"/>
        <v>3.5714285714285712E-2</v>
      </c>
      <c r="L27" s="131">
        <f t="shared" si="5"/>
        <v>28</v>
      </c>
      <c r="M27" s="19">
        <f t="shared" si="6"/>
        <v>7</v>
      </c>
      <c r="N27" s="19">
        <f t="shared" si="7"/>
        <v>21</v>
      </c>
      <c r="O27" s="216">
        <f t="shared" si="8"/>
        <v>0</v>
      </c>
      <c r="P27" s="137">
        <f t="shared" si="9"/>
        <v>3.530895334174023E-2</v>
      </c>
    </row>
    <row r="28" spans="1:16" x14ac:dyDescent="0.25">
      <c r="A28" s="130" t="s">
        <v>62</v>
      </c>
      <c r="B28" s="131">
        <f t="shared" si="1"/>
        <v>7</v>
      </c>
      <c r="C28" s="19">
        <v>3</v>
      </c>
      <c r="D28" s="19">
        <v>4</v>
      </c>
      <c r="E28" s="19">
        <v>0</v>
      </c>
      <c r="F28" s="137">
        <f t="shared" si="2"/>
        <v>1.876675603217158E-2</v>
      </c>
      <c r="G28" s="131">
        <f t="shared" si="3"/>
        <v>7</v>
      </c>
      <c r="H28" s="19">
        <v>3</v>
      </c>
      <c r="I28" s="19">
        <v>4</v>
      </c>
      <c r="J28" s="19">
        <v>0</v>
      </c>
      <c r="K28" s="137">
        <f t="shared" si="4"/>
        <v>1.6666666666666666E-2</v>
      </c>
      <c r="L28" s="131">
        <f t="shared" si="5"/>
        <v>14</v>
      </c>
      <c r="M28" s="19">
        <f t="shared" si="6"/>
        <v>6</v>
      </c>
      <c r="N28" s="19">
        <f t="shared" si="7"/>
        <v>8</v>
      </c>
      <c r="O28" s="216">
        <f t="shared" si="8"/>
        <v>0</v>
      </c>
      <c r="P28" s="137">
        <f t="shared" si="9"/>
        <v>1.7654476670870115E-2</v>
      </c>
    </row>
    <row r="29" spans="1:16" x14ac:dyDescent="0.25">
      <c r="A29" s="133" t="s">
        <v>63</v>
      </c>
      <c r="B29" s="121">
        <f t="shared" si="1"/>
        <v>27</v>
      </c>
      <c r="C29" s="134">
        <v>8</v>
      </c>
      <c r="D29" s="134">
        <v>19</v>
      </c>
      <c r="E29" s="134">
        <v>0</v>
      </c>
      <c r="F29" s="138">
        <f t="shared" si="2"/>
        <v>7.2386058981233251E-2</v>
      </c>
      <c r="G29" s="121">
        <f t="shared" si="3"/>
        <v>16</v>
      </c>
      <c r="H29" s="134">
        <v>6</v>
      </c>
      <c r="I29" s="134">
        <v>10</v>
      </c>
      <c r="J29" s="134">
        <v>0</v>
      </c>
      <c r="K29" s="138">
        <f t="shared" si="4"/>
        <v>3.8095238095238099E-2</v>
      </c>
      <c r="L29" s="121">
        <f t="shared" si="5"/>
        <v>43</v>
      </c>
      <c r="M29" s="134">
        <f t="shared" si="6"/>
        <v>14</v>
      </c>
      <c r="N29" s="134">
        <f t="shared" si="7"/>
        <v>29</v>
      </c>
      <c r="O29" s="122">
        <f t="shared" si="8"/>
        <v>0</v>
      </c>
      <c r="P29" s="138">
        <f t="shared" si="9"/>
        <v>5.4224464060529637E-2</v>
      </c>
    </row>
  </sheetData>
  <mergeCells count="10">
    <mergeCell ref="A4:A6"/>
    <mergeCell ref="L4:P4"/>
    <mergeCell ref="L5:O5"/>
    <mergeCell ref="P5:P6"/>
    <mergeCell ref="B5:D5"/>
    <mergeCell ref="F5:F6"/>
    <mergeCell ref="B4:F4"/>
    <mergeCell ref="G4:K4"/>
    <mergeCell ref="G5:I5"/>
    <mergeCell ref="K5:K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B672-F614-485A-BDE8-1A401CB88FC5}">
  <dimension ref="A1:M29"/>
  <sheetViews>
    <sheetView topLeftCell="A11" zoomScale="80" zoomScaleNormal="80" workbookViewId="0">
      <selection activeCell="Q20" sqref="Q20"/>
    </sheetView>
  </sheetViews>
  <sheetFormatPr defaultColWidth="8.7109375" defaultRowHeight="15" x14ac:dyDescent="0.25"/>
  <cols>
    <col min="1" max="1" width="10.85546875" style="141" customWidth="1"/>
    <col min="2" max="2" width="10.28515625" style="141" customWidth="1"/>
    <col min="3" max="3" width="12.28515625" style="141" customWidth="1"/>
    <col min="4" max="5" width="10.7109375" style="141" customWidth="1"/>
    <col min="6" max="6" width="10.5703125" style="141" customWidth="1"/>
    <col min="7" max="7" width="10.85546875" style="141" customWidth="1"/>
    <col min="8" max="8" width="10.28515625" style="141" customWidth="1"/>
    <col min="9" max="9" width="11.28515625" style="141" customWidth="1"/>
    <col min="10" max="13" width="9.7109375" style="141" customWidth="1"/>
    <col min="14" max="16384" width="8.7109375" style="141"/>
  </cols>
  <sheetData>
    <row r="1" spans="1:13" ht="18.75" x14ac:dyDescent="0.3">
      <c r="A1" s="18" t="s">
        <v>195</v>
      </c>
    </row>
    <row r="4" spans="1:13" ht="21" x14ac:dyDescent="0.35">
      <c r="A4" s="147"/>
      <c r="B4" s="304" t="s">
        <v>41</v>
      </c>
      <c r="C4" s="304"/>
      <c r="D4" s="304"/>
      <c r="E4" s="304"/>
      <c r="F4" s="304"/>
      <c r="G4" s="304"/>
      <c r="H4" s="304" t="s">
        <v>42</v>
      </c>
      <c r="I4" s="304"/>
      <c r="J4" s="304"/>
      <c r="K4" s="304"/>
      <c r="L4" s="304"/>
      <c r="M4" s="304"/>
    </row>
    <row r="5" spans="1:13" x14ac:dyDescent="0.25">
      <c r="A5" s="148"/>
      <c r="B5" s="305" t="s">
        <v>87</v>
      </c>
      <c r="C5" s="305"/>
      <c r="D5" s="305"/>
      <c r="E5" s="305"/>
      <c r="F5" s="305"/>
      <c r="G5" s="305"/>
      <c r="H5" s="305" t="s">
        <v>87</v>
      </c>
      <c r="I5" s="305"/>
      <c r="J5" s="305"/>
      <c r="K5" s="305"/>
      <c r="L5" s="305"/>
      <c r="M5" s="305"/>
    </row>
    <row r="6" spans="1:13" ht="135" x14ac:dyDescent="0.25">
      <c r="A6" s="149" t="s">
        <v>12</v>
      </c>
      <c r="B6" s="150" t="s">
        <v>38</v>
      </c>
      <c r="C6" s="151" t="s">
        <v>146</v>
      </c>
      <c r="D6" s="151" t="s">
        <v>147</v>
      </c>
      <c r="E6" s="151" t="s">
        <v>81</v>
      </c>
      <c r="F6" s="151" t="s">
        <v>148</v>
      </c>
      <c r="G6" s="151" t="s">
        <v>149</v>
      </c>
      <c r="H6" s="150" t="s">
        <v>38</v>
      </c>
      <c r="I6" s="151" t="s">
        <v>146</v>
      </c>
      <c r="J6" s="151" t="s">
        <v>147</v>
      </c>
      <c r="K6" s="151" t="s">
        <v>81</v>
      </c>
      <c r="L6" s="151" t="s">
        <v>148</v>
      </c>
      <c r="M6" s="151" t="s">
        <v>149</v>
      </c>
    </row>
    <row r="7" spans="1:13" x14ac:dyDescent="0.25">
      <c r="A7" s="139" t="s">
        <v>43</v>
      </c>
      <c r="B7" s="142">
        <f>B8+B9</f>
        <v>373</v>
      </c>
      <c r="C7" s="143">
        <f t="shared" ref="C7:E7" si="0">C8+C9</f>
        <v>197</v>
      </c>
      <c r="D7" s="143">
        <f t="shared" si="0"/>
        <v>166</v>
      </c>
      <c r="E7" s="143">
        <f t="shared" si="0"/>
        <v>10</v>
      </c>
      <c r="F7" s="44">
        <f>C7/B7</f>
        <v>0.52815013404825739</v>
      </c>
      <c r="G7" s="44">
        <f>D7/B7</f>
        <v>0.44504021447721182</v>
      </c>
      <c r="H7" s="142">
        <f>I7+J7+K7</f>
        <v>420</v>
      </c>
      <c r="I7" s="143">
        <f>I8+I9</f>
        <v>216</v>
      </c>
      <c r="J7" s="143">
        <f>J8+J9</f>
        <v>191</v>
      </c>
      <c r="K7" s="143">
        <f>K8+K9</f>
        <v>13</v>
      </c>
      <c r="L7" s="59">
        <f>I7/H7</f>
        <v>0.51428571428571423</v>
      </c>
      <c r="M7" s="65">
        <f>J7/H7</f>
        <v>0.45476190476190476</v>
      </c>
    </row>
    <row r="8" spans="1:13" x14ac:dyDescent="0.25">
      <c r="A8" s="139" t="s">
        <v>44</v>
      </c>
      <c r="B8" s="144">
        <v>203</v>
      </c>
      <c r="C8" s="132">
        <v>82</v>
      </c>
      <c r="D8" s="132">
        <v>112</v>
      </c>
      <c r="E8" s="132">
        <v>9</v>
      </c>
      <c r="F8" s="44">
        <f t="shared" ref="F8:F29" si="1">C8/B8</f>
        <v>0.4039408866995074</v>
      </c>
      <c r="G8" s="44">
        <f t="shared" ref="G8:G29" si="2">D8/B8</f>
        <v>0.55172413793103448</v>
      </c>
      <c r="H8" s="144">
        <f>I8+J8+K8</f>
        <v>247</v>
      </c>
      <c r="I8" s="132">
        <v>95</v>
      </c>
      <c r="J8" s="132">
        <v>139</v>
      </c>
      <c r="K8" s="132">
        <v>13</v>
      </c>
      <c r="L8" s="46">
        <f t="shared" ref="L8:L29" si="3">I8/H8</f>
        <v>0.38461538461538464</v>
      </c>
      <c r="M8" s="66">
        <f t="shared" ref="M8:M29" si="4">J8/H8</f>
        <v>0.56275303643724695</v>
      </c>
    </row>
    <row r="9" spans="1:13" x14ac:dyDescent="0.25">
      <c r="A9" s="139" t="s">
        <v>1</v>
      </c>
      <c r="B9" s="144">
        <f>SUM(B10:B29)</f>
        <v>170</v>
      </c>
      <c r="C9" s="132">
        <f t="shared" ref="C9:E9" si="5">SUM(C10:C29)</f>
        <v>115</v>
      </c>
      <c r="D9" s="132">
        <f t="shared" si="5"/>
        <v>54</v>
      </c>
      <c r="E9" s="132">
        <f t="shared" si="5"/>
        <v>1</v>
      </c>
      <c r="F9" s="44">
        <f t="shared" si="1"/>
        <v>0.67647058823529416</v>
      </c>
      <c r="G9" s="44">
        <f t="shared" si="2"/>
        <v>0.31764705882352939</v>
      </c>
      <c r="H9" s="144">
        <f t="shared" ref="H9:H28" si="6">I9+J9+K9</f>
        <v>173</v>
      </c>
      <c r="I9" s="132">
        <f>SUM(I10:I29)</f>
        <v>121</v>
      </c>
      <c r="J9" s="132">
        <f>SUM(J10:J29)</f>
        <v>52</v>
      </c>
      <c r="K9" s="132">
        <f>SUM(K10:K29)</f>
        <v>0</v>
      </c>
      <c r="L9" s="46">
        <f t="shared" si="3"/>
        <v>0.69942196531791911</v>
      </c>
      <c r="M9" s="66">
        <f t="shared" si="4"/>
        <v>0.30057803468208094</v>
      </c>
    </row>
    <row r="10" spans="1:13" x14ac:dyDescent="0.25">
      <c r="A10" s="139" t="s">
        <v>45</v>
      </c>
      <c r="B10" s="144">
        <v>9</v>
      </c>
      <c r="C10" s="132">
        <v>8</v>
      </c>
      <c r="D10" s="132">
        <v>0</v>
      </c>
      <c r="E10" s="132">
        <v>1</v>
      </c>
      <c r="F10" s="44">
        <f t="shared" si="1"/>
        <v>0.88888888888888884</v>
      </c>
      <c r="G10" s="44">
        <f t="shared" si="2"/>
        <v>0</v>
      </c>
      <c r="H10" s="144">
        <f t="shared" si="6"/>
        <v>5</v>
      </c>
      <c r="I10" s="132">
        <v>5</v>
      </c>
      <c r="J10" s="132">
        <v>0</v>
      </c>
      <c r="K10" s="132">
        <v>0</v>
      </c>
      <c r="L10" s="46">
        <f t="shared" si="3"/>
        <v>1</v>
      </c>
      <c r="M10" s="66">
        <f t="shared" si="4"/>
        <v>0</v>
      </c>
    </row>
    <row r="11" spans="1:13" x14ac:dyDescent="0.25">
      <c r="A11" s="139" t="s">
        <v>46</v>
      </c>
      <c r="B11" s="144">
        <v>17</v>
      </c>
      <c r="C11" s="132">
        <v>12</v>
      </c>
      <c r="D11" s="132">
        <v>5</v>
      </c>
      <c r="E11" s="132">
        <v>0</v>
      </c>
      <c r="F11" s="44">
        <f t="shared" si="1"/>
        <v>0.70588235294117652</v>
      </c>
      <c r="G11" s="44">
        <f t="shared" si="2"/>
        <v>0.29411764705882354</v>
      </c>
      <c r="H11" s="144">
        <f t="shared" si="6"/>
        <v>22</v>
      </c>
      <c r="I11" s="132">
        <v>16</v>
      </c>
      <c r="J11" s="132">
        <v>6</v>
      </c>
      <c r="K11" s="132">
        <v>0</v>
      </c>
      <c r="L11" s="46">
        <f t="shared" si="3"/>
        <v>0.72727272727272729</v>
      </c>
      <c r="M11" s="66">
        <f t="shared" si="4"/>
        <v>0.27272727272727271</v>
      </c>
    </row>
    <row r="12" spans="1:13" x14ac:dyDescent="0.25">
      <c r="A12" s="139" t="s">
        <v>47</v>
      </c>
      <c r="B12" s="144">
        <v>3</v>
      </c>
      <c r="C12" s="132">
        <v>2</v>
      </c>
      <c r="D12" s="132">
        <v>1</v>
      </c>
      <c r="E12" s="132">
        <v>0</v>
      </c>
      <c r="F12" s="44">
        <f t="shared" si="1"/>
        <v>0.66666666666666663</v>
      </c>
      <c r="G12" s="44">
        <f t="shared" si="2"/>
        <v>0.33333333333333331</v>
      </c>
      <c r="H12" s="144">
        <f t="shared" si="6"/>
        <v>8</v>
      </c>
      <c r="I12" s="132">
        <v>8</v>
      </c>
      <c r="J12" s="132">
        <v>0</v>
      </c>
      <c r="K12" s="132">
        <v>0</v>
      </c>
      <c r="L12" s="46">
        <f t="shared" si="3"/>
        <v>1</v>
      </c>
      <c r="M12" s="66">
        <f t="shared" si="4"/>
        <v>0</v>
      </c>
    </row>
    <row r="13" spans="1:13" x14ac:dyDescent="0.25">
      <c r="A13" s="139" t="s">
        <v>48</v>
      </c>
      <c r="B13" s="144">
        <v>4</v>
      </c>
      <c r="C13" s="132">
        <v>4</v>
      </c>
      <c r="D13" s="132">
        <v>0</v>
      </c>
      <c r="E13" s="132">
        <v>0</v>
      </c>
      <c r="F13" s="44">
        <f t="shared" si="1"/>
        <v>1</v>
      </c>
      <c r="G13" s="44">
        <f t="shared" si="2"/>
        <v>0</v>
      </c>
      <c r="H13" s="144">
        <f t="shared" si="6"/>
        <v>9</v>
      </c>
      <c r="I13" s="132">
        <v>8</v>
      </c>
      <c r="J13" s="132">
        <v>1</v>
      </c>
      <c r="K13" s="132">
        <v>0</v>
      </c>
      <c r="L13" s="46">
        <f t="shared" si="3"/>
        <v>0.88888888888888884</v>
      </c>
      <c r="M13" s="66">
        <f t="shared" si="4"/>
        <v>0.1111111111111111</v>
      </c>
    </row>
    <row r="14" spans="1:13" x14ac:dyDescent="0.25">
      <c r="A14" s="139" t="s">
        <v>49</v>
      </c>
      <c r="B14" s="144">
        <v>16</v>
      </c>
      <c r="C14" s="132">
        <v>8</v>
      </c>
      <c r="D14" s="132">
        <v>8</v>
      </c>
      <c r="E14" s="132">
        <v>0</v>
      </c>
      <c r="F14" s="44">
        <f t="shared" si="1"/>
        <v>0.5</v>
      </c>
      <c r="G14" s="44">
        <f t="shared" si="2"/>
        <v>0.5</v>
      </c>
      <c r="H14" s="144">
        <f t="shared" si="6"/>
        <v>20</v>
      </c>
      <c r="I14" s="132">
        <v>10</v>
      </c>
      <c r="J14" s="132">
        <v>10</v>
      </c>
      <c r="K14" s="132">
        <v>0</v>
      </c>
      <c r="L14" s="46">
        <f t="shared" si="3"/>
        <v>0.5</v>
      </c>
      <c r="M14" s="66">
        <f t="shared" si="4"/>
        <v>0.5</v>
      </c>
    </row>
    <row r="15" spans="1:13" x14ac:dyDescent="0.25">
      <c r="A15" s="139" t="s">
        <v>50</v>
      </c>
      <c r="B15" s="144">
        <v>8</v>
      </c>
      <c r="C15" s="132">
        <v>5</v>
      </c>
      <c r="D15" s="132">
        <v>3</v>
      </c>
      <c r="E15" s="132">
        <v>0</v>
      </c>
      <c r="F15" s="44">
        <f t="shared" si="1"/>
        <v>0.625</v>
      </c>
      <c r="G15" s="44">
        <f t="shared" si="2"/>
        <v>0.375</v>
      </c>
      <c r="H15" s="144">
        <f t="shared" si="6"/>
        <v>10</v>
      </c>
      <c r="I15" s="132">
        <v>6</v>
      </c>
      <c r="J15" s="132">
        <v>4</v>
      </c>
      <c r="K15" s="132">
        <v>0</v>
      </c>
      <c r="L15" s="46">
        <f t="shared" si="3"/>
        <v>0.6</v>
      </c>
      <c r="M15" s="66">
        <f t="shared" si="4"/>
        <v>0.4</v>
      </c>
    </row>
    <row r="16" spans="1:13" x14ac:dyDescent="0.25">
      <c r="A16" s="139" t="s">
        <v>51</v>
      </c>
      <c r="B16" s="144">
        <v>5</v>
      </c>
      <c r="C16" s="132">
        <v>4</v>
      </c>
      <c r="D16" s="132">
        <v>1</v>
      </c>
      <c r="E16" s="132">
        <v>0</v>
      </c>
      <c r="F16" s="44">
        <f t="shared" si="1"/>
        <v>0.8</v>
      </c>
      <c r="G16" s="44">
        <f t="shared" si="2"/>
        <v>0.2</v>
      </c>
      <c r="H16" s="144">
        <f t="shared" si="6"/>
        <v>3</v>
      </c>
      <c r="I16" s="132">
        <v>3</v>
      </c>
      <c r="J16" s="132">
        <v>0</v>
      </c>
      <c r="K16" s="132">
        <v>0</v>
      </c>
      <c r="L16" s="46">
        <f t="shared" si="3"/>
        <v>1</v>
      </c>
      <c r="M16" s="66">
        <f t="shared" si="4"/>
        <v>0</v>
      </c>
    </row>
    <row r="17" spans="1:13" x14ac:dyDescent="0.25">
      <c r="A17" s="139" t="s">
        <v>52</v>
      </c>
      <c r="B17" s="144">
        <v>7</v>
      </c>
      <c r="C17" s="132">
        <v>3</v>
      </c>
      <c r="D17" s="132">
        <v>4</v>
      </c>
      <c r="E17" s="132">
        <v>0</v>
      </c>
      <c r="F17" s="44">
        <f t="shared" si="1"/>
        <v>0.42857142857142855</v>
      </c>
      <c r="G17" s="44">
        <f t="shared" si="2"/>
        <v>0.5714285714285714</v>
      </c>
      <c r="H17" s="144">
        <f t="shared" si="6"/>
        <v>10</v>
      </c>
      <c r="I17" s="132">
        <v>5</v>
      </c>
      <c r="J17" s="132">
        <v>5</v>
      </c>
      <c r="K17" s="132">
        <v>0</v>
      </c>
      <c r="L17" s="46">
        <f t="shared" si="3"/>
        <v>0.5</v>
      </c>
      <c r="M17" s="66">
        <f t="shared" si="4"/>
        <v>0.5</v>
      </c>
    </row>
    <row r="18" spans="1:13" x14ac:dyDescent="0.25">
      <c r="A18" s="139" t="s">
        <v>53</v>
      </c>
      <c r="B18" s="144">
        <v>11</v>
      </c>
      <c r="C18" s="132">
        <v>7</v>
      </c>
      <c r="D18" s="132">
        <v>4</v>
      </c>
      <c r="E18" s="132">
        <v>0</v>
      </c>
      <c r="F18" s="44">
        <f t="shared" si="1"/>
        <v>0.63636363636363635</v>
      </c>
      <c r="G18" s="44">
        <f t="shared" si="2"/>
        <v>0.36363636363636365</v>
      </c>
      <c r="H18" s="144">
        <f t="shared" si="6"/>
        <v>6</v>
      </c>
      <c r="I18" s="132">
        <v>3</v>
      </c>
      <c r="J18" s="132">
        <v>3</v>
      </c>
      <c r="K18" s="132">
        <v>0</v>
      </c>
      <c r="L18" s="46">
        <f t="shared" si="3"/>
        <v>0.5</v>
      </c>
      <c r="M18" s="66">
        <f t="shared" si="4"/>
        <v>0.5</v>
      </c>
    </row>
    <row r="19" spans="1:13" x14ac:dyDescent="0.25">
      <c r="A19" s="139" t="s">
        <v>54</v>
      </c>
      <c r="B19" s="144">
        <v>12</v>
      </c>
      <c r="C19" s="132">
        <v>5</v>
      </c>
      <c r="D19" s="132">
        <v>7</v>
      </c>
      <c r="E19" s="132">
        <v>0</v>
      </c>
      <c r="F19" s="44">
        <f t="shared" si="1"/>
        <v>0.41666666666666669</v>
      </c>
      <c r="G19" s="44">
        <f t="shared" si="2"/>
        <v>0.58333333333333337</v>
      </c>
      <c r="H19" s="144">
        <f t="shared" si="6"/>
        <v>8</v>
      </c>
      <c r="I19" s="132">
        <v>4</v>
      </c>
      <c r="J19" s="132">
        <v>4</v>
      </c>
      <c r="K19" s="132">
        <v>0</v>
      </c>
      <c r="L19" s="46">
        <f t="shared" si="3"/>
        <v>0.5</v>
      </c>
      <c r="M19" s="66">
        <f t="shared" si="4"/>
        <v>0.5</v>
      </c>
    </row>
    <row r="20" spans="1:13" x14ac:dyDescent="0.25">
      <c r="A20" s="139" t="s">
        <v>78</v>
      </c>
      <c r="B20" s="144">
        <v>1</v>
      </c>
      <c r="C20" s="132">
        <v>0</v>
      </c>
      <c r="D20" s="132">
        <v>1</v>
      </c>
      <c r="E20" s="132">
        <v>0</v>
      </c>
      <c r="F20" s="44">
        <f t="shared" si="1"/>
        <v>0</v>
      </c>
      <c r="G20" s="44">
        <f t="shared" si="2"/>
        <v>1</v>
      </c>
      <c r="H20" s="144">
        <f t="shared" si="6"/>
        <v>3</v>
      </c>
      <c r="I20" s="132">
        <v>1</v>
      </c>
      <c r="J20" s="132">
        <v>2</v>
      </c>
      <c r="K20" s="132">
        <v>0</v>
      </c>
      <c r="L20" s="46">
        <f t="shared" si="3"/>
        <v>0.33333333333333331</v>
      </c>
      <c r="M20" s="66">
        <f t="shared" si="4"/>
        <v>0.66666666666666663</v>
      </c>
    </row>
    <row r="21" spans="1:13" x14ac:dyDescent="0.25">
      <c r="A21" s="139" t="s">
        <v>55</v>
      </c>
      <c r="B21" s="144">
        <v>7</v>
      </c>
      <c r="C21" s="132">
        <v>6</v>
      </c>
      <c r="D21" s="132">
        <v>1</v>
      </c>
      <c r="E21" s="132">
        <v>0</v>
      </c>
      <c r="F21" s="44">
        <f>C21/B21</f>
        <v>0.8571428571428571</v>
      </c>
      <c r="G21" s="44">
        <f>D21/B21</f>
        <v>0.14285714285714285</v>
      </c>
      <c r="H21" s="144">
        <f t="shared" si="6"/>
        <v>3</v>
      </c>
      <c r="I21" s="132">
        <v>2</v>
      </c>
      <c r="J21" s="132">
        <v>1</v>
      </c>
      <c r="K21" s="132">
        <v>0</v>
      </c>
      <c r="L21" s="46">
        <f>I21/H21</f>
        <v>0.66666666666666663</v>
      </c>
      <c r="M21" s="66">
        <f>J21/H21</f>
        <v>0.33333333333333331</v>
      </c>
    </row>
    <row r="22" spans="1:13" x14ac:dyDescent="0.25">
      <c r="A22" s="242" t="s">
        <v>56</v>
      </c>
      <c r="B22" s="243">
        <v>4</v>
      </c>
      <c r="C22" s="244">
        <v>4</v>
      </c>
      <c r="D22" s="244">
        <v>0</v>
      </c>
      <c r="E22" s="244">
        <v>0</v>
      </c>
      <c r="F22" s="44">
        <f t="shared" si="1"/>
        <v>1</v>
      </c>
      <c r="G22" s="44">
        <f t="shared" si="2"/>
        <v>0</v>
      </c>
      <c r="H22" s="144">
        <f t="shared" si="6"/>
        <v>7</v>
      </c>
      <c r="I22" s="132">
        <v>6</v>
      </c>
      <c r="J22" s="132">
        <v>1</v>
      </c>
      <c r="K22" s="132">
        <v>0</v>
      </c>
      <c r="L22" s="46">
        <f t="shared" si="3"/>
        <v>0.8571428571428571</v>
      </c>
      <c r="M22" s="66">
        <f t="shared" si="4"/>
        <v>0.14285714285714285</v>
      </c>
    </row>
    <row r="23" spans="1:13" x14ac:dyDescent="0.25">
      <c r="A23" s="139" t="s">
        <v>57</v>
      </c>
      <c r="B23" s="144">
        <v>1</v>
      </c>
      <c r="C23" s="132">
        <v>1</v>
      </c>
      <c r="D23" s="132">
        <v>0</v>
      </c>
      <c r="E23" s="132">
        <v>0</v>
      </c>
      <c r="F23" s="44">
        <f t="shared" si="1"/>
        <v>1</v>
      </c>
      <c r="G23" s="44">
        <f t="shared" si="2"/>
        <v>0</v>
      </c>
      <c r="H23" s="144">
        <f t="shared" si="6"/>
        <v>6</v>
      </c>
      <c r="I23" s="132">
        <v>3</v>
      </c>
      <c r="J23" s="132">
        <v>3</v>
      </c>
      <c r="K23" s="132">
        <v>0</v>
      </c>
      <c r="L23" s="46">
        <f t="shared" si="3"/>
        <v>0.5</v>
      </c>
      <c r="M23" s="66">
        <f t="shared" si="4"/>
        <v>0.5</v>
      </c>
    </row>
    <row r="24" spans="1:13" x14ac:dyDescent="0.25">
      <c r="A24" s="139" t="s">
        <v>58</v>
      </c>
      <c r="B24" s="144">
        <v>7</v>
      </c>
      <c r="C24" s="132">
        <v>4</v>
      </c>
      <c r="D24" s="132">
        <v>3</v>
      </c>
      <c r="E24" s="132">
        <v>0</v>
      </c>
      <c r="F24" s="44">
        <f t="shared" si="1"/>
        <v>0.5714285714285714</v>
      </c>
      <c r="G24" s="44">
        <f t="shared" si="2"/>
        <v>0.42857142857142855</v>
      </c>
      <c r="H24" s="144">
        <f t="shared" si="6"/>
        <v>4</v>
      </c>
      <c r="I24" s="132">
        <v>3</v>
      </c>
      <c r="J24" s="132">
        <v>1</v>
      </c>
      <c r="K24" s="132">
        <v>0</v>
      </c>
      <c r="L24" s="46">
        <f t="shared" si="3"/>
        <v>0.75</v>
      </c>
      <c r="M24" s="66">
        <f t="shared" si="4"/>
        <v>0.25</v>
      </c>
    </row>
    <row r="25" spans="1:13" x14ac:dyDescent="0.25">
      <c r="A25" s="139" t="s">
        <v>59</v>
      </c>
      <c r="B25" s="144">
        <v>9</v>
      </c>
      <c r="C25" s="132">
        <v>8</v>
      </c>
      <c r="D25" s="132">
        <v>1</v>
      </c>
      <c r="E25" s="132">
        <v>0</v>
      </c>
      <c r="F25" s="44">
        <f t="shared" si="1"/>
        <v>0.88888888888888884</v>
      </c>
      <c r="G25" s="44">
        <f t="shared" si="2"/>
        <v>0.1111111111111111</v>
      </c>
      <c r="H25" s="144">
        <f t="shared" si="6"/>
        <v>9</v>
      </c>
      <c r="I25" s="132">
        <v>4</v>
      </c>
      <c r="J25" s="132">
        <v>5</v>
      </c>
      <c r="K25" s="132">
        <v>0</v>
      </c>
      <c r="L25" s="46">
        <f t="shared" si="3"/>
        <v>0.44444444444444442</v>
      </c>
      <c r="M25" s="66">
        <f t="shared" si="4"/>
        <v>0.55555555555555558</v>
      </c>
    </row>
    <row r="26" spans="1:13" x14ac:dyDescent="0.25">
      <c r="A26" s="139" t="s">
        <v>60</v>
      </c>
      <c r="B26" s="144">
        <v>2</v>
      </c>
      <c r="C26" s="132">
        <v>2</v>
      </c>
      <c r="D26" s="132">
        <v>0</v>
      </c>
      <c r="E26" s="132">
        <v>0</v>
      </c>
      <c r="F26" s="44">
        <f t="shared" si="1"/>
        <v>1</v>
      </c>
      <c r="G26" s="44">
        <f t="shared" si="2"/>
        <v>0</v>
      </c>
      <c r="H26" s="144">
        <f t="shared" si="6"/>
        <v>2</v>
      </c>
      <c r="I26" s="132">
        <v>2</v>
      </c>
      <c r="J26" s="132">
        <v>0</v>
      </c>
      <c r="K26" s="132">
        <v>0</v>
      </c>
      <c r="L26" s="46">
        <f t="shared" si="3"/>
        <v>1</v>
      </c>
      <c r="M26" s="66">
        <f t="shared" si="4"/>
        <v>0</v>
      </c>
    </row>
    <row r="27" spans="1:13" x14ac:dyDescent="0.25">
      <c r="A27" s="139" t="s">
        <v>61</v>
      </c>
      <c r="B27" s="144">
        <v>13</v>
      </c>
      <c r="C27" s="132">
        <v>9</v>
      </c>
      <c r="D27" s="132">
        <v>4</v>
      </c>
      <c r="E27" s="132">
        <v>0</v>
      </c>
      <c r="F27" s="44">
        <f t="shared" si="1"/>
        <v>0.69230769230769229</v>
      </c>
      <c r="G27" s="44">
        <f t="shared" si="2"/>
        <v>0.30769230769230771</v>
      </c>
      <c r="H27" s="144">
        <f t="shared" si="6"/>
        <v>15</v>
      </c>
      <c r="I27" s="132">
        <v>12</v>
      </c>
      <c r="J27" s="132">
        <v>3</v>
      </c>
      <c r="K27" s="132">
        <v>0</v>
      </c>
      <c r="L27" s="46">
        <f t="shared" si="3"/>
        <v>0.8</v>
      </c>
      <c r="M27" s="66">
        <f t="shared" si="4"/>
        <v>0.2</v>
      </c>
    </row>
    <row r="28" spans="1:13" x14ac:dyDescent="0.25">
      <c r="A28" s="139" t="s">
        <v>62</v>
      </c>
      <c r="B28" s="144">
        <v>7</v>
      </c>
      <c r="C28" s="132">
        <v>7</v>
      </c>
      <c r="D28" s="132">
        <v>0</v>
      </c>
      <c r="E28" s="132">
        <v>0</v>
      </c>
      <c r="F28" s="44">
        <f t="shared" si="1"/>
        <v>1</v>
      </c>
      <c r="G28" s="240">
        <f t="shared" si="2"/>
        <v>0</v>
      </c>
      <c r="H28" s="144">
        <f t="shared" si="6"/>
        <v>7</v>
      </c>
      <c r="I28" s="132">
        <v>7</v>
      </c>
      <c r="J28" s="132">
        <v>0</v>
      </c>
      <c r="K28" s="132">
        <v>0</v>
      </c>
      <c r="L28" s="46">
        <f t="shared" si="3"/>
        <v>1</v>
      </c>
      <c r="M28" s="66">
        <f t="shared" si="4"/>
        <v>0</v>
      </c>
    </row>
    <row r="29" spans="1:13" x14ac:dyDescent="0.25">
      <c r="A29" s="140" t="s">
        <v>63</v>
      </c>
      <c r="B29" s="145">
        <v>27</v>
      </c>
      <c r="C29" s="146">
        <v>16</v>
      </c>
      <c r="D29" s="146">
        <v>11</v>
      </c>
      <c r="E29" s="146">
        <v>0</v>
      </c>
      <c r="F29" s="57">
        <f t="shared" si="1"/>
        <v>0.59259259259259256</v>
      </c>
      <c r="G29" s="241">
        <f t="shared" si="2"/>
        <v>0.40740740740740738</v>
      </c>
      <c r="H29" s="145">
        <f>I29+J29+K29</f>
        <v>16</v>
      </c>
      <c r="I29" s="146">
        <v>13</v>
      </c>
      <c r="J29" s="146">
        <v>3</v>
      </c>
      <c r="K29" s="146">
        <v>0</v>
      </c>
      <c r="L29" s="64">
        <f t="shared" si="3"/>
        <v>0.8125</v>
      </c>
      <c r="M29" s="67">
        <f t="shared" si="4"/>
        <v>0.1875</v>
      </c>
    </row>
  </sheetData>
  <mergeCells count="4">
    <mergeCell ref="B4:G4"/>
    <mergeCell ref="H4:M4"/>
    <mergeCell ref="B5:G5"/>
    <mergeCell ref="H5:M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C751-725C-4DAF-A814-7A169B7D3B24}">
  <dimension ref="A1:K23"/>
  <sheetViews>
    <sheetView topLeftCell="A3" zoomScale="90" zoomScaleNormal="90" workbookViewId="0">
      <selection activeCell="J18" sqref="J18"/>
    </sheetView>
  </sheetViews>
  <sheetFormatPr defaultColWidth="8.7109375" defaultRowHeight="15" x14ac:dyDescent="0.25"/>
  <cols>
    <col min="1" max="16384" width="8.7109375" style="4"/>
  </cols>
  <sheetData>
    <row r="1" spans="1:1" ht="18.75" x14ac:dyDescent="0.3">
      <c r="A1" s="18" t="s">
        <v>196</v>
      </c>
    </row>
    <row r="23" spans="1:11" x14ac:dyDescent="0.25">
      <c r="A23" s="154" t="s">
        <v>155</v>
      </c>
      <c r="K23" s="154" t="s">
        <v>155</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31C23-D0A6-4C19-95CF-89933F4BC3E0}">
  <dimension ref="A1:M13"/>
  <sheetViews>
    <sheetView zoomScale="89" zoomScaleNormal="89" workbookViewId="0">
      <selection activeCell="L18" sqref="L18"/>
    </sheetView>
  </sheetViews>
  <sheetFormatPr defaultColWidth="8.7109375" defaultRowHeight="15" x14ac:dyDescent="0.25"/>
  <cols>
    <col min="1" max="1" width="17.5703125" style="4" customWidth="1"/>
    <col min="2" max="2" width="11.7109375" style="4" customWidth="1"/>
    <col min="3" max="4" width="8.7109375" style="4"/>
    <col min="5" max="5" width="11.7109375" style="4" customWidth="1"/>
    <col min="6" max="6" width="11.42578125" style="4" customWidth="1"/>
    <col min="7" max="8" width="8.7109375" style="4"/>
    <col min="9" max="9" width="11.5703125" style="4" customWidth="1"/>
    <col min="10" max="10" width="12" style="4" customWidth="1"/>
    <col min="11" max="12" width="8.7109375" style="4"/>
    <col min="13" max="13" width="11.5703125" style="4" customWidth="1"/>
    <col min="14" max="16384" width="8.7109375" style="4"/>
  </cols>
  <sheetData>
    <row r="1" spans="1:13" ht="18.75" x14ac:dyDescent="0.3">
      <c r="A1" s="18" t="s">
        <v>199</v>
      </c>
    </row>
    <row r="2" spans="1:13" ht="15.75" thickBot="1" x14ac:dyDescent="0.3"/>
    <row r="3" spans="1:13" ht="21.75" thickBot="1" x14ac:dyDescent="0.4">
      <c r="A3" s="306" t="s">
        <v>131</v>
      </c>
      <c r="B3" s="315" t="s">
        <v>65</v>
      </c>
      <c r="C3" s="316"/>
      <c r="D3" s="316"/>
      <c r="E3" s="316"/>
      <c r="F3" s="316"/>
      <c r="G3" s="316"/>
      <c r="H3" s="316"/>
      <c r="I3" s="316"/>
      <c r="J3" s="316"/>
      <c r="K3" s="316"/>
      <c r="L3" s="316"/>
      <c r="M3" s="317"/>
    </row>
    <row r="4" spans="1:13" ht="21.75" thickBot="1" x14ac:dyDescent="0.4">
      <c r="A4" s="307"/>
      <c r="B4" s="318" t="s">
        <v>41</v>
      </c>
      <c r="C4" s="310"/>
      <c r="D4" s="310"/>
      <c r="E4" s="311"/>
      <c r="F4" s="309" t="s">
        <v>42</v>
      </c>
      <c r="G4" s="310"/>
      <c r="H4" s="310"/>
      <c r="I4" s="311"/>
      <c r="J4" s="312" t="s">
        <v>72</v>
      </c>
      <c r="K4" s="313"/>
      <c r="L4" s="313"/>
      <c r="M4" s="314"/>
    </row>
    <row r="5" spans="1:13" ht="16.5" thickBot="1" x14ac:dyDescent="0.3">
      <c r="A5" s="308"/>
      <c r="B5" s="227" t="s">
        <v>66</v>
      </c>
      <c r="C5" s="228" t="s">
        <v>39</v>
      </c>
      <c r="D5" s="229" t="s">
        <v>40</v>
      </c>
      <c r="E5" s="230" t="s">
        <v>81</v>
      </c>
      <c r="F5" s="228" t="s">
        <v>66</v>
      </c>
      <c r="G5" s="228" t="s">
        <v>39</v>
      </c>
      <c r="H5" s="229" t="s">
        <v>40</v>
      </c>
      <c r="I5" s="230" t="s">
        <v>81</v>
      </c>
      <c r="J5" s="228" t="s">
        <v>66</v>
      </c>
      <c r="K5" s="228" t="s">
        <v>39</v>
      </c>
      <c r="L5" s="229" t="s">
        <v>40</v>
      </c>
      <c r="M5" s="245" t="s">
        <v>81</v>
      </c>
    </row>
    <row r="6" spans="1:13" ht="15.75" x14ac:dyDescent="0.25">
      <c r="A6" s="219" t="s">
        <v>126</v>
      </c>
      <c r="B6" s="217">
        <v>14</v>
      </c>
      <c r="C6" s="217">
        <v>6</v>
      </c>
      <c r="D6" s="217">
        <v>8</v>
      </c>
      <c r="E6" s="217">
        <v>0</v>
      </c>
      <c r="F6" s="217">
        <v>16</v>
      </c>
      <c r="G6" s="217">
        <v>6</v>
      </c>
      <c r="H6" s="217">
        <v>10</v>
      </c>
      <c r="I6" s="217">
        <v>0</v>
      </c>
      <c r="J6" s="217">
        <f>B6+F6</f>
        <v>30</v>
      </c>
      <c r="K6" s="217">
        <f t="shared" ref="K6:M6" si="0">C6+G6</f>
        <v>12</v>
      </c>
      <c r="L6" s="217">
        <f t="shared" si="0"/>
        <v>18</v>
      </c>
      <c r="M6" s="220">
        <f t="shared" si="0"/>
        <v>0</v>
      </c>
    </row>
    <row r="7" spans="1:13" ht="15.75" x14ac:dyDescent="0.25">
      <c r="A7" s="221" t="s">
        <v>127</v>
      </c>
      <c r="B7" s="218">
        <v>5</v>
      </c>
      <c r="C7" s="218">
        <v>2</v>
      </c>
      <c r="D7" s="218">
        <v>3</v>
      </c>
      <c r="E7" s="218">
        <v>0</v>
      </c>
      <c r="F7" s="218">
        <v>5</v>
      </c>
      <c r="G7" s="218">
        <v>2</v>
      </c>
      <c r="H7" s="218">
        <v>3</v>
      </c>
      <c r="I7" s="218">
        <v>0</v>
      </c>
      <c r="J7" s="217">
        <f t="shared" ref="J7:J11" si="1">B7+F7</f>
        <v>10</v>
      </c>
      <c r="K7" s="217">
        <f t="shared" ref="K7:K11" si="2">C7+G7</f>
        <v>4</v>
      </c>
      <c r="L7" s="217">
        <f t="shared" ref="L7:L11" si="3">D7+H7</f>
        <v>6</v>
      </c>
      <c r="M7" s="220">
        <f t="shared" ref="M7:M11" si="4">E7+I7</f>
        <v>0</v>
      </c>
    </row>
    <row r="8" spans="1:13" ht="15.75" x14ac:dyDescent="0.25">
      <c r="A8" s="222" t="s">
        <v>128</v>
      </c>
      <c r="B8" s="218">
        <v>123</v>
      </c>
      <c r="C8" s="218">
        <v>42</v>
      </c>
      <c r="D8" s="218">
        <v>81</v>
      </c>
      <c r="E8" s="218">
        <v>0</v>
      </c>
      <c r="F8" s="218">
        <v>140</v>
      </c>
      <c r="G8" s="218">
        <v>34</v>
      </c>
      <c r="H8" s="218">
        <v>106</v>
      </c>
      <c r="I8" s="218">
        <v>0</v>
      </c>
      <c r="J8" s="217">
        <f t="shared" si="1"/>
        <v>263</v>
      </c>
      <c r="K8" s="217">
        <f t="shared" si="2"/>
        <v>76</v>
      </c>
      <c r="L8" s="217">
        <f t="shared" si="3"/>
        <v>187</v>
      </c>
      <c r="M8" s="220">
        <f t="shared" si="4"/>
        <v>0</v>
      </c>
    </row>
    <row r="9" spans="1:13" ht="15.75" x14ac:dyDescent="0.25">
      <c r="A9" s="222" t="s">
        <v>129</v>
      </c>
      <c r="B9" s="218">
        <v>230</v>
      </c>
      <c r="C9" s="218">
        <v>96</v>
      </c>
      <c r="D9" s="218">
        <v>134</v>
      </c>
      <c r="E9" s="218">
        <v>0</v>
      </c>
      <c r="F9" s="218">
        <v>258</v>
      </c>
      <c r="G9" s="218">
        <v>113</v>
      </c>
      <c r="H9" s="218">
        <v>145</v>
      </c>
      <c r="I9" s="218">
        <v>0</v>
      </c>
      <c r="J9" s="217">
        <f t="shared" si="1"/>
        <v>488</v>
      </c>
      <c r="K9" s="217">
        <f t="shared" si="2"/>
        <v>209</v>
      </c>
      <c r="L9" s="217">
        <f t="shared" si="3"/>
        <v>279</v>
      </c>
      <c r="M9" s="220">
        <f t="shared" si="4"/>
        <v>0</v>
      </c>
    </row>
    <row r="10" spans="1:13" ht="16.5" customHeight="1" x14ac:dyDescent="0.25">
      <c r="A10" s="222" t="s">
        <v>135</v>
      </c>
      <c r="B10" s="218">
        <v>1</v>
      </c>
      <c r="C10" s="218">
        <v>0</v>
      </c>
      <c r="D10" s="218">
        <v>0</v>
      </c>
      <c r="E10" s="218">
        <v>1</v>
      </c>
      <c r="F10" s="218">
        <v>1</v>
      </c>
      <c r="G10" s="218">
        <v>0</v>
      </c>
      <c r="H10" s="218">
        <v>0</v>
      </c>
      <c r="I10" s="218">
        <v>1</v>
      </c>
      <c r="J10" s="217">
        <f t="shared" si="1"/>
        <v>2</v>
      </c>
      <c r="K10" s="217">
        <f t="shared" si="2"/>
        <v>0</v>
      </c>
      <c r="L10" s="217">
        <f t="shared" si="3"/>
        <v>0</v>
      </c>
      <c r="M10" s="220">
        <f t="shared" si="4"/>
        <v>2</v>
      </c>
    </row>
    <row r="11" spans="1:13" ht="16.5" thickBot="1" x14ac:dyDescent="0.3">
      <c r="A11" s="223" t="s">
        <v>136</v>
      </c>
      <c r="B11" s="224">
        <v>373</v>
      </c>
      <c r="C11" s="224">
        <v>146</v>
      </c>
      <c r="D11" s="224">
        <v>226</v>
      </c>
      <c r="E11" s="224">
        <v>1</v>
      </c>
      <c r="F11" s="224">
        <v>420</v>
      </c>
      <c r="G11" s="224">
        <v>155</v>
      </c>
      <c r="H11" s="224">
        <v>264</v>
      </c>
      <c r="I11" s="224">
        <v>1</v>
      </c>
      <c r="J11" s="225">
        <f t="shared" si="1"/>
        <v>793</v>
      </c>
      <c r="K11" s="225">
        <f t="shared" si="2"/>
        <v>301</v>
      </c>
      <c r="L11" s="225">
        <f t="shared" si="3"/>
        <v>490</v>
      </c>
      <c r="M11" s="226">
        <f t="shared" si="4"/>
        <v>2</v>
      </c>
    </row>
    <row r="12" spans="1:13" ht="15.75" x14ac:dyDescent="0.25">
      <c r="A12" s="159"/>
      <c r="B12" s="160"/>
      <c r="C12" s="160"/>
      <c r="D12" s="160"/>
      <c r="E12" s="160"/>
      <c r="F12" s="160"/>
      <c r="G12" s="160"/>
      <c r="H12" s="160"/>
      <c r="I12" s="160"/>
      <c r="J12" s="160"/>
      <c r="K12" s="160"/>
      <c r="L12" s="160"/>
    </row>
    <row r="13" spans="1:13" x14ac:dyDescent="0.25">
      <c r="A13" s="161" t="s">
        <v>158</v>
      </c>
    </row>
  </sheetData>
  <mergeCells count="5">
    <mergeCell ref="A3:A5"/>
    <mergeCell ref="F4:I4"/>
    <mergeCell ref="J4:M4"/>
    <mergeCell ref="B3:M3"/>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A07E2-9EC2-4C21-A6F6-4179D112F9ED}">
  <dimension ref="A1:B65"/>
  <sheetViews>
    <sheetView workbookViewId="0">
      <selection activeCell="B8" sqref="B8"/>
    </sheetView>
  </sheetViews>
  <sheetFormatPr defaultColWidth="8.7109375" defaultRowHeight="15" x14ac:dyDescent="0.25"/>
  <cols>
    <col min="1" max="1" width="23.28515625" style="4" customWidth="1"/>
    <col min="2" max="2" width="117.5703125" style="4" customWidth="1"/>
    <col min="3" max="16384" width="8.7109375" style="4"/>
  </cols>
  <sheetData>
    <row r="1" spans="1:2" ht="20.25" x14ac:dyDescent="0.3">
      <c r="A1" s="16" t="s">
        <v>23</v>
      </c>
    </row>
    <row r="2" spans="1:2" ht="15.75" x14ac:dyDescent="0.25">
      <c r="A2" s="7"/>
      <c r="B2" s="7"/>
    </row>
    <row r="3" spans="1:2" ht="15.75" x14ac:dyDescent="0.25">
      <c r="A3" s="157" t="s">
        <v>24</v>
      </c>
      <c r="B3" s="157" t="s">
        <v>25</v>
      </c>
    </row>
    <row r="4" spans="1:2" ht="15.75" x14ac:dyDescent="0.25">
      <c r="A4" s="158" t="s">
        <v>96</v>
      </c>
      <c r="B4" s="157"/>
    </row>
    <row r="5" spans="1:2" ht="18.95" customHeight="1" x14ac:dyDescent="0.25">
      <c r="A5" s="158" t="s">
        <v>133</v>
      </c>
      <c r="B5" s="158" t="s">
        <v>0</v>
      </c>
    </row>
    <row r="6" spans="1:2" ht="18.95" customHeight="1" x14ac:dyDescent="0.25">
      <c r="A6" s="158" t="s">
        <v>156</v>
      </c>
      <c r="B6" s="158" t="s">
        <v>157</v>
      </c>
    </row>
    <row r="7" spans="1:2" ht="20.45" customHeight="1" x14ac:dyDescent="0.25">
      <c r="A7" s="158" t="s">
        <v>106</v>
      </c>
      <c r="B7" s="158" t="s">
        <v>168</v>
      </c>
    </row>
    <row r="8" spans="1:2" ht="20.45" customHeight="1" x14ac:dyDescent="0.25">
      <c r="A8" s="158" t="s">
        <v>107</v>
      </c>
      <c r="B8" s="158" t="s">
        <v>177</v>
      </c>
    </row>
    <row r="9" spans="1:2" ht="20.45" customHeight="1" x14ac:dyDescent="0.25">
      <c r="A9" s="158" t="s">
        <v>108</v>
      </c>
      <c r="B9" s="158" t="s">
        <v>178</v>
      </c>
    </row>
    <row r="10" spans="1:2" ht="20.45" customHeight="1" x14ac:dyDescent="0.25">
      <c r="A10" s="158" t="s">
        <v>110</v>
      </c>
      <c r="B10" s="158" t="s">
        <v>179</v>
      </c>
    </row>
    <row r="11" spans="1:2" ht="20.45" customHeight="1" x14ac:dyDescent="0.25">
      <c r="A11" s="158" t="s">
        <v>198</v>
      </c>
      <c r="B11" s="158" t="s">
        <v>180</v>
      </c>
    </row>
    <row r="12" spans="1:2" ht="20.45" customHeight="1" x14ac:dyDescent="0.25">
      <c r="A12" s="158" t="s">
        <v>111</v>
      </c>
      <c r="B12" s="158" t="s">
        <v>181</v>
      </c>
    </row>
    <row r="13" spans="1:2" ht="20.45" customHeight="1" x14ac:dyDescent="0.25">
      <c r="A13" s="158" t="s">
        <v>109</v>
      </c>
      <c r="B13" s="158" t="s">
        <v>181</v>
      </c>
    </row>
    <row r="14" spans="1:2" ht="20.45" customHeight="1" x14ac:dyDescent="0.25">
      <c r="A14" s="158" t="s">
        <v>112</v>
      </c>
      <c r="B14" s="158" t="s">
        <v>182</v>
      </c>
    </row>
    <row r="15" spans="1:2" ht="20.45" customHeight="1" x14ac:dyDescent="0.25">
      <c r="A15" s="158" t="s">
        <v>113</v>
      </c>
      <c r="B15" s="158" t="s">
        <v>183</v>
      </c>
    </row>
    <row r="16" spans="1:2" ht="20.45" customHeight="1" x14ac:dyDescent="0.25">
      <c r="A16" s="158" t="s">
        <v>125</v>
      </c>
      <c r="B16" s="158" t="s">
        <v>184</v>
      </c>
    </row>
    <row r="17" spans="1:2" ht="20.45" customHeight="1" x14ac:dyDescent="0.25">
      <c r="A17" s="158" t="s">
        <v>130</v>
      </c>
      <c r="B17" s="158" t="s">
        <v>185</v>
      </c>
    </row>
    <row r="18" spans="1:2" ht="20.45" customHeight="1" x14ac:dyDescent="0.25">
      <c r="A18" s="158" t="s">
        <v>145</v>
      </c>
      <c r="B18" s="158" t="s">
        <v>186</v>
      </c>
    </row>
    <row r="19" spans="1:2" ht="20.45" customHeight="1" x14ac:dyDescent="0.25">
      <c r="A19" s="158" t="s">
        <v>150</v>
      </c>
      <c r="B19" s="158" t="s">
        <v>187</v>
      </c>
    </row>
    <row r="20" spans="1:2" ht="20.45" customHeight="1" x14ac:dyDescent="0.25">
      <c r="A20" s="158" t="s">
        <v>197</v>
      </c>
      <c r="B20" s="158" t="s">
        <v>188</v>
      </c>
    </row>
    <row r="21" spans="1:2" ht="20.45" customHeight="1" x14ac:dyDescent="0.25">
      <c r="A21" s="158" t="s">
        <v>151</v>
      </c>
      <c r="B21" s="158" t="s">
        <v>189</v>
      </c>
    </row>
    <row r="22" spans="1:2" ht="15.75" x14ac:dyDescent="0.25">
      <c r="A22" s="7"/>
      <c r="B22" s="7"/>
    </row>
    <row r="23" spans="1:2" ht="18.75" x14ac:dyDescent="0.3">
      <c r="A23" s="7"/>
      <c r="B23" s="1"/>
    </row>
    <row r="24" spans="1:2" ht="18.75" x14ac:dyDescent="0.3">
      <c r="A24" s="18"/>
    </row>
    <row r="25" spans="1:2" ht="15.75" x14ac:dyDescent="0.25">
      <c r="A25" s="7"/>
      <c r="B25" s="7"/>
    </row>
    <row r="26" spans="1:2" ht="15.75" x14ac:dyDescent="0.25">
      <c r="A26" s="7"/>
      <c r="B26" s="7"/>
    </row>
    <row r="27" spans="1:2" ht="15.75" x14ac:dyDescent="0.25">
      <c r="A27" s="7"/>
      <c r="B27" s="7"/>
    </row>
    <row r="28" spans="1:2" ht="15.75" x14ac:dyDescent="0.25">
      <c r="A28" s="7"/>
      <c r="B28" s="7"/>
    </row>
    <row r="29" spans="1:2" ht="15.75" x14ac:dyDescent="0.25">
      <c r="A29" s="7"/>
      <c r="B29" s="7"/>
    </row>
    <row r="30" spans="1:2" ht="15.75" x14ac:dyDescent="0.25">
      <c r="A30" s="7"/>
      <c r="B30" s="7"/>
    </row>
    <row r="31" spans="1:2" ht="15.75" x14ac:dyDescent="0.25">
      <c r="A31" s="7"/>
      <c r="B31" s="7"/>
    </row>
    <row r="32" spans="1:2" ht="15.75" x14ac:dyDescent="0.25">
      <c r="A32" s="7"/>
      <c r="B32" s="7"/>
    </row>
    <row r="33" spans="1:2" ht="15.75" x14ac:dyDescent="0.25">
      <c r="A33" s="7"/>
      <c r="B33" s="7"/>
    </row>
    <row r="34" spans="1:2" ht="15.75" x14ac:dyDescent="0.25">
      <c r="A34" s="7"/>
      <c r="B34" s="7"/>
    </row>
    <row r="35" spans="1:2" ht="15.75" x14ac:dyDescent="0.25">
      <c r="A35" s="7"/>
      <c r="B35" s="7"/>
    </row>
    <row r="36" spans="1:2" ht="15.75" x14ac:dyDescent="0.25">
      <c r="A36" s="7"/>
      <c r="B36" s="7"/>
    </row>
    <row r="37" spans="1:2" ht="15.75" x14ac:dyDescent="0.25">
      <c r="A37" s="7"/>
      <c r="B37" s="7"/>
    </row>
    <row r="38" spans="1:2" ht="15.75" x14ac:dyDescent="0.25">
      <c r="A38" s="7"/>
      <c r="B38" s="7"/>
    </row>
    <row r="39" spans="1:2" ht="15.75" x14ac:dyDescent="0.25">
      <c r="A39" s="7"/>
      <c r="B39" s="7"/>
    </row>
    <row r="40" spans="1:2" ht="15.75" x14ac:dyDescent="0.25">
      <c r="A40" s="7"/>
      <c r="B40" s="7"/>
    </row>
    <row r="41" spans="1:2" ht="15.75" x14ac:dyDescent="0.25">
      <c r="A41" s="7"/>
      <c r="B41" s="7"/>
    </row>
    <row r="42" spans="1:2" ht="15.75" x14ac:dyDescent="0.25">
      <c r="A42" s="7"/>
      <c r="B42" s="7"/>
    </row>
    <row r="43" spans="1:2" ht="15.75" x14ac:dyDescent="0.25">
      <c r="A43" s="7"/>
      <c r="B43" s="7"/>
    </row>
    <row r="44" spans="1:2" ht="15.75" x14ac:dyDescent="0.25">
      <c r="A44" s="7"/>
      <c r="B44" s="7"/>
    </row>
    <row r="45" spans="1:2" ht="15.75" x14ac:dyDescent="0.25">
      <c r="A45" s="7"/>
      <c r="B45" s="7"/>
    </row>
    <row r="46" spans="1:2" ht="15.75" x14ac:dyDescent="0.25">
      <c r="A46" s="7"/>
      <c r="B46" s="7"/>
    </row>
    <row r="47" spans="1:2" ht="15.75" x14ac:dyDescent="0.25">
      <c r="A47" s="7"/>
      <c r="B47" s="7"/>
    </row>
    <row r="48" spans="1:2" ht="15.75" x14ac:dyDescent="0.25">
      <c r="A48" s="7"/>
      <c r="B48" s="7"/>
    </row>
    <row r="49" spans="1:2" ht="15.75" x14ac:dyDescent="0.25">
      <c r="A49" s="7"/>
      <c r="B49" s="7"/>
    </row>
    <row r="50" spans="1:2" ht="15.75" x14ac:dyDescent="0.25">
      <c r="A50" s="7"/>
      <c r="B50" s="7"/>
    </row>
    <row r="51" spans="1:2" ht="15.75" x14ac:dyDescent="0.25">
      <c r="A51" s="7"/>
      <c r="B51" s="7"/>
    </row>
    <row r="52" spans="1:2" ht="15.75" x14ac:dyDescent="0.25">
      <c r="A52" s="7"/>
      <c r="B52" s="7"/>
    </row>
    <row r="53" spans="1:2" ht="15.75" x14ac:dyDescent="0.25">
      <c r="A53" s="7"/>
      <c r="B53" s="7"/>
    </row>
    <row r="54" spans="1:2" ht="15.75" x14ac:dyDescent="0.25">
      <c r="A54" s="7"/>
      <c r="B54" s="7"/>
    </row>
    <row r="55" spans="1:2" ht="15.75" x14ac:dyDescent="0.25">
      <c r="A55" s="7"/>
      <c r="B55" s="7"/>
    </row>
    <row r="56" spans="1:2" ht="15.75" x14ac:dyDescent="0.25">
      <c r="A56" s="7"/>
      <c r="B56" s="7"/>
    </row>
    <row r="57" spans="1:2" ht="15.75" x14ac:dyDescent="0.25">
      <c r="A57" s="7"/>
      <c r="B57" s="7"/>
    </row>
    <row r="58" spans="1:2" ht="15.75" x14ac:dyDescent="0.25">
      <c r="A58" s="7"/>
      <c r="B58" s="7"/>
    </row>
    <row r="59" spans="1:2" ht="15.75" x14ac:dyDescent="0.25">
      <c r="A59" s="7"/>
      <c r="B59" s="7"/>
    </row>
    <row r="60" spans="1:2" ht="15.75" x14ac:dyDescent="0.25">
      <c r="A60" s="7"/>
      <c r="B60" s="7"/>
    </row>
    <row r="61" spans="1:2" ht="15.75" x14ac:dyDescent="0.25">
      <c r="A61" s="7"/>
      <c r="B61" s="7"/>
    </row>
    <row r="62" spans="1:2" ht="15.75" x14ac:dyDescent="0.25">
      <c r="A62" s="7"/>
      <c r="B62" s="7"/>
    </row>
    <row r="63" spans="1:2" ht="15.75" x14ac:dyDescent="0.25">
      <c r="A63" s="7"/>
      <c r="B63" s="7"/>
    </row>
    <row r="64" spans="1:2" ht="15.75" x14ac:dyDescent="0.25">
      <c r="A64" s="7"/>
      <c r="B64" s="7"/>
    </row>
    <row r="65" spans="1:2" ht="15.75" x14ac:dyDescent="0.25">
      <c r="A65" s="7"/>
      <c r="B65" s="7"/>
    </row>
  </sheetData>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9CD61-E30D-4D55-A3DF-111FF11F5083}">
  <dimension ref="A1:A38"/>
  <sheetViews>
    <sheetView topLeftCell="A14" workbookViewId="0">
      <selection activeCell="C12" sqref="C12"/>
    </sheetView>
  </sheetViews>
  <sheetFormatPr defaultColWidth="8.7109375" defaultRowHeight="15" x14ac:dyDescent="0.25"/>
  <cols>
    <col min="1" max="1" width="122.85546875" style="4" customWidth="1"/>
    <col min="2" max="16384" width="8.7109375" style="4"/>
  </cols>
  <sheetData>
    <row r="1" spans="1:1" ht="20.25" thickBot="1" x14ac:dyDescent="0.35">
      <c r="A1" s="8" t="s">
        <v>97</v>
      </c>
    </row>
    <row r="2" spans="1:1" ht="20.25" thickTop="1" x14ac:dyDescent="0.3">
      <c r="A2" s="9"/>
    </row>
    <row r="3" spans="1:1" ht="18" thickBot="1" x14ac:dyDescent="0.35">
      <c r="A3" s="12" t="s">
        <v>99</v>
      </c>
    </row>
    <row r="4" spans="1:1" ht="30.75" thickTop="1" x14ac:dyDescent="0.25">
      <c r="A4" s="10" t="s">
        <v>98</v>
      </c>
    </row>
    <row r="5" spans="1:1" x14ac:dyDescent="0.25">
      <c r="A5" s="10" t="s">
        <v>138</v>
      </c>
    </row>
    <row r="6" spans="1:1" ht="30" x14ac:dyDescent="0.25">
      <c r="A6" s="10" t="s">
        <v>143</v>
      </c>
    </row>
    <row r="7" spans="1:1" ht="30" x14ac:dyDescent="0.25">
      <c r="A7" s="10" t="s">
        <v>154</v>
      </c>
    </row>
    <row r="8" spans="1:1" ht="19.5" x14ac:dyDescent="0.3">
      <c r="A8" s="9"/>
    </row>
    <row r="9" spans="1:1" ht="20.25" customHeight="1" thickBot="1" x14ac:dyDescent="0.35">
      <c r="A9" s="12" t="s">
        <v>1</v>
      </c>
    </row>
    <row r="10" spans="1:1" ht="24" customHeight="1" thickTop="1" x14ac:dyDescent="0.25">
      <c r="A10" s="11" t="s">
        <v>2</v>
      </c>
    </row>
    <row r="11" spans="1:1" ht="27" customHeight="1" thickBot="1" x14ac:dyDescent="0.35">
      <c r="A11" s="12" t="s">
        <v>3</v>
      </c>
    </row>
    <row r="12" spans="1:1" ht="51" customHeight="1" thickTop="1" x14ac:dyDescent="0.25">
      <c r="A12" s="10" t="s">
        <v>4</v>
      </c>
    </row>
    <row r="13" spans="1:1" ht="31.5" customHeight="1" thickBot="1" x14ac:dyDescent="0.35">
      <c r="A13" s="12" t="s">
        <v>5</v>
      </c>
    </row>
    <row r="14" spans="1:1" ht="46.5" customHeight="1" thickTop="1" x14ac:dyDescent="0.25">
      <c r="A14" s="13" t="s">
        <v>6</v>
      </c>
    </row>
    <row r="15" spans="1:1" ht="27" customHeight="1" thickBot="1" x14ac:dyDescent="0.35">
      <c r="A15" s="12" t="s">
        <v>159</v>
      </c>
    </row>
    <row r="16" spans="1:1" ht="27" customHeight="1" thickTop="1" x14ac:dyDescent="0.25">
      <c r="A16" s="246" t="s">
        <v>160</v>
      </c>
    </row>
    <row r="17" spans="1:1" ht="39" customHeight="1" x14ac:dyDescent="0.25">
      <c r="A17" s="247"/>
    </row>
    <row r="18" spans="1:1" ht="42" customHeight="1" x14ac:dyDescent="0.25">
      <c r="A18" s="247"/>
    </row>
    <row r="19" spans="1:1" ht="27" customHeight="1" thickBot="1" x14ac:dyDescent="0.35">
      <c r="A19" s="12" t="s">
        <v>7</v>
      </c>
    </row>
    <row r="20" spans="1:1" ht="27" customHeight="1" thickTop="1" x14ac:dyDescent="0.25">
      <c r="A20" s="13" t="s">
        <v>8</v>
      </c>
    </row>
    <row r="21" spans="1:1" ht="27" customHeight="1" thickBot="1" x14ac:dyDescent="0.35">
      <c r="A21" s="12" t="s">
        <v>9</v>
      </c>
    </row>
    <row r="22" spans="1:1" ht="57" customHeight="1" thickTop="1" x14ac:dyDescent="0.25">
      <c r="A22" s="14" t="s">
        <v>10</v>
      </c>
    </row>
    <row r="23" spans="1:1" ht="27" customHeight="1" thickBot="1" x14ac:dyDescent="0.35">
      <c r="A23" s="12" t="s">
        <v>11</v>
      </c>
    </row>
    <row r="24" spans="1:1" ht="117" customHeight="1" thickTop="1" x14ac:dyDescent="0.25">
      <c r="A24" s="17" t="s">
        <v>137</v>
      </c>
    </row>
    <row r="25" spans="1:1" ht="27" customHeight="1" thickBot="1" x14ac:dyDescent="0.35">
      <c r="A25" s="12" t="s">
        <v>12</v>
      </c>
    </row>
    <row r="26" spans="1:1" ht="63" customHeight="1" thickTop="1" x14ac:dyDescent="0.25">
      <c r="A26" s="13" t="s">
        <v>13</v>
      </c>
    </row>
    <row r="27" spans="1:1" ht="27" customHeight="1" thickBot="1" x14ac:dyDescent="0.35">
      <c r="A27" s="12" t="s">
        <v>14</v>
      </c>
    </row>
    <row r="28" spans="1:1" ht="54.75" customHeight="1" thickTop="1" x14ac:dyDescent="0.25">
      <c r="A28" s="13" t="s">
        <v>15</v>
      </c>
    </row>
    <row r="29" spans="1:1" ht="27" customHeight="1" thickBot="1" x14ac:dyDescent="0.35">
      <c r="A29" s="12" t="s">
        <v>16</v>
      </c>
    </row>
    <row r="30" spans="1:1" ht="53.25" customHeight="1" thickTop="1" x14ac:dyDescent="0.25">
      <c r="A30" s="14" t="s">
        <v>17</v>
      </c>
    </row>
    <row r="31" spans="1:1" ht="27" customHeight="1" thickBot="1" x14ac:dyDescent="0.35">
      <c r="A31" s="12" t="s">
        <v>18</v>
      </c>
    </row>
    <row r="32" spans="1:1" ht="42.6" customHeight="1" thickTop="1" x14ac:dyDescent="0.25">
      <c r="A32" s="13" t="s">
        <v>19</v>
      </c>
    </row>
    <row r="33" spans="1:1" ht="27" customHeight="1" thickBot="1" x14ac:dyDescent="0.35">
      <c r="A33" s="12" t="s">
        <v>20</v>
      </c>
    </row>
    <row r="34" spans="1:1" ht="23.1" customHeight="1" thickTop="1" x14ac:dyDescent="0.25">
      <c r="A34" s="13" t="s">
        <v>21</v>
      </c>
    </row>
    <row r="35" spans="1:1" ht="27" customHeight="1" thickBot="1" x14ac:dyDescent="0.35">
      <c r="A35" s="12" t="s">
        <v>22</v>
      </c>
    </row>
    <row r="36" spans="1:1" ht="53.25" customHeight="1" thickTop="1" x14ac:dyDescent="0.25">
      <c r="A36" s="17" t="s">
        <v>134</v>
      </c>
    </row>
    <row r="37" spans="1:1" ht="27" customHeight="1" thickBot="1" x14ac:dyDescent="0.35">
      <c r="A37" s="12" t="s">
        <v>122</v>
      </c>
    </row>
    <row r="38" spans="1:1" ht="52.5" customHeight="1" thickTop="1" x14ac:dyDescent="0.25">
      <c r="A38" s="13" t="s">
        <v>123</v>
      </c>
    </row>
  </sheetData>
  <mergeCells count="1">
    <mergeCell ref="A16:A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2C3AA-EA66-4999-A297-77A96FA5FAE9}">
  <dimension ref="A1"/>
  <sheetViews>
    <sheetView topLeftCell="A27" workbookViewId="0">
      <selection activeCell="L15" sqref="L15"/>
    </sheetView>
  </sheetViews>
  <sheetFormatPr defaultColWidth="8.7109375" defaultRowHeight="15" x14ac:dyDescent="0.25"/>
  <cols>
    <col min="1" max="16384" width="8.7109375" style="4"/>
  </cols>
  <sheetData>
    <row r="1" spans="1:1" ht="18.75" x14ac:dyDescent="0.3">
      <c r="A1" s="152" t="s">
        <v>152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0C95-6FEB-4751-B245-1EA89916FE52}">
  <dimension ref="A1:F7"/>
  <sheetViews>
    <sheetView workbookViewId="0">
      <selection activeCell="F6" sqref="F6"/>
    </sheetView>
  </sheetViews>
  <sheetFormatPr defaultColWidth="8.7109375" defaultRowHeight="15" x14ac:dyDescent="0.25"/>
  <cols>
    <col min="1" max="1" width="12.5703125" style="4" customWidth="1"/>
    <col min="2" max="2" width="12.7109375" style="4" customWidth="1"/>
    <col min="3" max="3" width="11.85546875" style="4" customWidth="1"/>
    <col min="4" max="4" width="12.28515625" style="4" customWidth="1"/>
    <col min="5" max="5" width="13.7109375" style="4" customWidth="1"/>
    <col min="6" max="16384" width="8.7109375" style="4"/>
  </cols>
  <sheetData>
    <row r="1" spans="1:6" ht="18.75" x14ac:dyDescent="0.3">
      <c r="A1" s="18" t="s">
        <v>172</v>
      </c>
    </row>
    <row r="3" spans="1:6" ht="45" x14ac:dyDescent="0.25">
      <c r="A3" s="41" t="s">
        <v>100</v>
      </c>
      <c r="B3" s="41" t="s">
        <v>101</v>
      </c>
      <c r="C3" s="41" t="s">
        <v>103</v>
      </c>
      <c r="D3" s="41" t="s">
        <v>104</v>
      </c>
      <c r="E3" s="41" t="s">
        <v>105</v>
      </c>
      <c r="F3" s="41" t="s">
        <v>26</v>
      </c>
    </row>
    <row r="4" spans="1:6" ht="17.100000000000001" customHeight="1" x14ac:dyDescent="0.25">
      <c r="A4" s="39">
        <v>2026</v>
      </c>
      <c r="B4" s="39">
        <v>1</v>
      </c>
      <c r="C4" s="40">
        <v>1225</v>
      </c>
      <c r="D4" s="40">
        <v>593</v>
      </c>
      <c r="E4" s="40">
        <v>632</v>
      </c>
      <c r="F4" s="90">
        <f>E4/D4*100</f>
        <v>106.57672849915683</v>
      </c>
    </row>
    <row r="5" spans="1:6" ht="17.100000000000001" customHeight="1" x14ac:dyDescent="0.25">
      <c r="A5" s="39">
        <v>2026</v>
      </c>
      <c r="B5" s="39">
        <v>2</v>
      </c>
      <c r="C5" s="40">
        <v>1313</v>
      </c>
      <c r="D5" s="40">
        <v>636</v>
      </c>
      <c r="E5" s="40">
        <v>677</v>
      </c>
      <c r="F5" s="90">
        <f t="shared" ref="F5" si="0">E5/D5*100</f>
        <v>106.44654088050314</v>
      </c>
    </row>
    <row r="6" spans="1:6" ht="17.100000000000001" customHeight="1" x14ac:dyDescent="0.25">
      <c r="A6" s="39" t="s">
        <v>72</v>
      </c>
      <c r="B6" s="39"/>
      <c r="C6" s="40">
        <f>SUM(C4:C5)</f>
        <v>2538</v>
      </c>
      <c r="D6" s="40">
        <f t="shared" ref="D6:E6" si="1">SUM(D4:D5)</f>
        <v>1229</v>
      </c>
      <c r="E6" s="40">
        <f t="shared" si="1"/>
        <v>1309</v>
      </c>
      <c r="F6" s="90">
        <f>E6/D6*100</f>
        <v>106.50935720097641</v>
      </c>
    </row>
    <row r="7" spans="1:6" x14ac:dyDescent="0.25">
      <c r="A7" s="19"/>
      <c r="C7" s="20"/>
      <c r="D7" s="21"/>
      <c r="E7" s="21"/>
      <c r="F7" s="2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72D4E-F5D3-4A8F-B19D-CC052F80EEBD}">
  <dimension ref="A1:I10"/>
  <sheetViews>
    <sheetView zoomScale="83" zoomScaleNormal="83" workbookViewId="0">
      <selection activeCell="F4" sqref="F4"/>
    </sheetView>
  </sheetViews>
  <sheetFormatPr defaultColWidth="8.7109375" defaultRowHeight="15" x14ac:dyDescent="0.25"/>
  <cols>
    <col min="1" max="1" width="13.7109375" style="4" customWidth="1"/>
    <col min="2" max="2" width="14.5703125" style="4" customWidth="1"/>
    <col min="3" max="3" width="12.5703125" style="4" customWidth="1"/>
    <col min="4" max="4" width="13.140625" style="4" customWidth="1"/>
    <col min="5" max="5" width="12.85546875" style="4" customWidth="1"/>
    <col min="6" max="6" width="16.28515625" style="4" customWidth="1"/>
    <col min="7" max="16384" width="8.7109375" style="4"/>
  </cols>
  <sheetData>
    <row r="1" spans="1:9" ht="18.75" x14ac:dyDescent="0.3">
      <c r="A1" s="18" t="s">
        <v>169</v>
      </c>
    </row>
    <row r="3" spans="1:9" ht="62.25" customHeight="1" x14ac:dyDescent="0.25">
      <c r="A3" s="37" t="s">
        <v>100</v>
      </c>
      <c r="B3" s="37" t="s">
        <v>102</v>
      </c>
      <c r="C3" s="38" t="s">
        <v>27</v>
      </c>
      <c r="D3" s="38" t="s">
        <v>34</v>
      </c>
      <c r="E3" s="38" t="s">
        <v>35</v>
      </c>
      <c r="F3" s="38" t="s">
        <v>36</v>
      </c>
    </row>
    <row r="4" spans="1:9" ht="20.45" customHeight="1" x14ac:dyDescent="0.25">
      <c r="A4" s="35">
        <v>2026</v>
      </c>
      <c r="B4" s="36" t="s">
        <v>28</v>
      </c>
      <c r="C4" s="233">
        <f>D4+E4</f>
        <v>470</v>
      </c>
      <c r="D4" s="233">
        <v>235</v>
      </c>
      <c r="E4" s="233">
        <v>235</v>
      </c>
      <c r="F4" s="233">
        <f>E4/D4*100</f>
        <v>100</v>
      </c>
      <c r="I4" s="22"/>
    </row>
    <row r="5" spans="1:9" ht="20.45" customHeight="1" x14ac:dyDescent="0.25">
      <c r="A5" s="35">
        <v>2026</v>
      </c>
      <c r="B5" s="36" t="s">
        <v>29</v>
      </c>
      <c r="C5" s="233">
        <f t="shared" ref="C5:C9" si="0">D5+E5</f>
        <v>357</v>
      </c>
      <c r="D5" s="233">
        <v>173</v>
      </c>
      <c r="E5" s="233">
        <v>184</v>
      </c>
      <c r="F5" s="233">
        <f t="shared" ref="F5:F8" si="1">E5/D5*100</f>
        <v>106.35838150289017</v>
      </c>
      <c r="I5" s="22"/>
    </row>
    <row r="6" spans="1:9" ht="20.45" customHeight="1" x14ac:dyDescent="0.25">
      <c r="A6" s="35">
        <v>2026</v>
      </c>
      <c r="B6" s="36" t="s">
        <v>30</v>
      </c>
      <c r="C6" s="233">
        <f t="shared" si="0"/>
        <v>398</v>
      </c>
      <c r="D6" s="233">
        <v>185</v>
      </c>
      <c r="E6" s="233">
        <v>213</v>
      </c>
      <c r="F6" s="233">
        <f t="shared" si="1"/>
        <v>115.13513513513513</v>
      </c>
      <c r="I6" s="22"/>
    </row>
    <row r="7" spans="1:9" ht="20.45" customHeight="1" x14ac:dyDescent="0.25">
      <c r="A7" s="35">
        <v>2026</v>
      </c>
      <c r="B7" s="36" t="s">
        <v>31</v>
      </c>
      <c r="C7" s="233">
        <f t="shared" si="0"/>
        <v>446</v>
      </c>
      <c r="D7" s="233">
        <v>218</v>
      </c>
      <c r="E7" s="233">
        <v>228</v>
      </c>
      <c r="F7" s="233">
        <f t="shared" si="1"/>
        <v>104.58715596330275</v>
      </c>
      <c r="I7" s="22"/>
    </row>
    <row r="8" spans="1:9" ht="20.45" customHeight="1" x14ac:dyDescent="0.25">
      <c r="A8" s="35">
        <v>2026</v>
      </c>
      <c r="B8" s="36" t="s">
        <v>32</v>
      </c>
      <c r="C8" s="233">
        <f t="shared" si="0"/>
        <v>415</v>
      </c>
      <c r="D8" s="233">
        <v>188</v>
      </c>
      <c r="E8" s="233">
        <v>227</v>
      </c>
      <c r="F8" s="233">
        <f t="shared" si="1"/>
        <v>120.74468085106382</v>
      </c>
      <c r="I8" s="22"/>
    </row>
    <row r="9" spans="1:9" ht="20.45" customHeight="1" x14ac:dyDescent="0.25">
      <c r="A9" s="35">
        <v>2026</v>
      </c>
      <c r="B9" s="36" t="s">
        <v>33</v>
      </c>
      <c r="C9" s="233">
        <f t="shared" si="0"/>
        <v>452</v>
      </c>
      <c r="D9" s="233">
        <v>230</v>
      </c>
      <c r="E9" s="233">
        <v>222</v>
      </c>
      <c r="F9" s="233">
        <f>E9/D9*100</f>
        <v>96.521739130434781</v>
      </c>
      <c r="I9" s="22"/>
    </row>
    <row r="10" spans="1:9" ht="20.45" customHeight="1" x14ac:dyDescent="0.25">
      <c r="A10" s="35"/>
      <c r="B10" s="232" t="s">
        <v>72</v>
      </c>
      <c r="C10" s="234">
        <f>SUM(C4:C9)</f>
        <v>2538</v>
      </c>
      <c r="D10" s="234">
        <f t="shared" ref="D10:E10" si="2">SUM(D4:D9)</f>
        <v>1229</v>
      </c>
      <c r="E10" s="234">
        <f t="shared" si="2"/>
        <v>1309</v>
      </c>
      <c r="F10" s="234">
        <f>E10/D10*100</f>
        <v>106.50935720097641</v>
      </c>
      <c r="I10" s="22"/>
    </row>
  </sheetData>
  <phoneticPr fontId="1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EEB0B-82E7-417C-AB32-0FF055124DFE}">
  <dimension ref="A1:M28"/>
  <sheetViews>
    <sheetView zoomScale="87" zoomScaleNormal="87" workbookViewId="0">
      <selection activeCell="E7" sqref="E7"/>
    </sheetView>
  </sheetViews>
  <sheetFormatPr defaultColWidth="8.7109375" defaultRowHeight="15" x14ac:dyDescent="0.25"/>
  <cols>
    <col min="1" max="1" width="15.140625" style="4" customWidth="1"/>
    <col min="2" max="2" width="14.5703125" style="4" customWidth="1"/>
    <col min="3" max="3" width="12.85546875" style="4" customWidth="1"/>
    <col min="4" max="4" width="10.28515625" style="4" customWidth="1"/>
    <col min="5" max="5" width="13" style="4" customWidth="1"/>
    <col min="6" max="6" width="13.140625" style="4" customWidth="1"/>
    <col min="7" max="7" width="12.42578125" style="4" customWidth="1"/>
    <col min="8" max="8" width="12.7109375" style="4" customWidth="1"/>
    <col min="9" max="9" width="14.85546875" style="4" customWidth="1"/>
    <col min="10" max="13" width="11.85546875" style="4" customWidth="1"/>
    <col min="14" max="16384" width="8.7109375" style="4"/>
  </cols>
  <sheetData>
    <row r="1" spans="1:13" ht="18.75" x14ac:dyDescent="0.3">
      <c r="A1" s="18" t="s">
        <v>173</v>
      </c>
    </row>
    <row r="2" spans="1:13" ht="15.75" thickBot="1" x14ac:dyDescent="0.3"/>
    <row r="3" spans="1:13" ht="21.75" customHeight="1" thickBot="1" x14ac:dyDescent="0.4">
      <c r="A3" s="248" t="s">
        <v>12</v>
      </c>
      <c r="B3" s="251" t="s">
        <v>41</v>
      </c>
      <c r="C3" s="252"/>
      <c r="D3" s="252"/>
      <c r="E3" s="253"/>
      <c r="F3" s="251" t="s">
        <v>42</v>
      </c>
      <c r="G3" s="252"/>
      <c r="H3" s="252"/>
      <c r="I3" s="253"/>
      <c r="J3" s="254" t="s">
        <v>192</v>
      </c>
      <c r="K3" s="255"/>
      <c r="L3" s="255"/>
      <c r="M3" s="256"/>
    </row>
    <row r="4" spans="1:13" ht="15" customHeight="1" x14ac:dyDescent="0.25">
      <c r="A4" s="249"/>
      <c r="B4" s="257" t="s">
        <v>27</v>
      </c>
      <c r="C4" s="258"/>
      <c r="D4" s="258"/>
      <c r="E4" s="259" t="s">
        <v>37</v>
      </c>
      <c r="F4" s="261" t="s">
        <v>27</v>
      </c>
      <c r="G4" s="262"/>
      <c r="H4" s="262"/>
      <c r="I4" s="263" t="s">
        <v>37</v>
      </c>
      <c r="J4" s="261" t="s">
        <v>27</v>
      </c>
      <c r="K4" s="262"/>
      <c r="L4" s="262"/>
      <c r="M4" s="263" t="s">
        <v>37</v>
      </c>
    </row>
    <row r="5" spans="1:13" ht="15.75" thickBot="1" x14ac:dyDescent="0.3">
      <c r="A5" s="250"/>
      <c r="B5" s="155" t="s">
        <v>38</v>
      </c>
      <c r="C5" s="156" t="s">
        <v>39</v>
      </c>
      <c r="D5" s="156" t="s">
        <v>40</v>
      </c>
      <c r="E5" s="260"/>
      <c r="F5" s="155" t="s">
        <v>38</v>
      </c>
      <c r="G5" s="156" t="s">
        <v>39</v>
      </c>
      <c r="H5" s="156" t="s">
        <v>40</v>
      </c>
      <c r="I5" s="260"/>
      <c r="J5" s="155" t="s">
        <v>38</v>
      </c>
      <c r="K5" s="156" t="s">
        <v>39</v>
      </c>
      <c r="L5" s="156" t="s">
        <v>40</v>
      </c>
      <c r="M5" s="260"/>
    </row>
    <row r="6" spans="1:13" x14ac:dyDescent="0.25">
      <c r="A6" s="23" t="s">
        <v>43</v>
      </c>
      <c r="B6" s="24">
        <v>1225</v>
      </c>
      <c r="C6" s="43">
        <v>593</v>
      </c>
      <c r="D6" s="43">
        <v>632</v>
      </c>
      <c r="E6" s="26">
        <f>B6/B$6</f>
        <v>1</v>
      </c>
      <c r="F6" s="27">
        <v>1313</v>
      </c>
      <c r="G6" s="27">
        <v>636</v>
      </c>
      <c r="H6" s="27">
        <v>677</v>
      </c>
      <c r="I6" s="26">
        <f>F6/F$6</f>
        <v>1</v>
      </c>
      <c r="J6" s="164">
        <f>B6+F6</f>
        <v>2538</v>
      </c>
      <c r="K6" s="45">
        <f t="shared" ref="K6:L6" si="0">C6+G6</f>
        <v>1229</v>
      </c>
      <c r="L6" s="45">
        <f t="shared" si="0"/>
        <v>1309</v>
      </c>
      <c r="M6" s="26">
        <f>J6/J$6</f>
        <v>1</v>
      </c>
    </row>
    <row r="7" spans="1:13" x14ac:dyDescent="0.25">
      <c r="A7" s="23" t="s">
        <v>44</v>
      </c>
      <c r="B7" s="24">
        <v>859</v>
      </c>
      <c r="C7" s="43">
        <v>426</v>
      </c>
      <c r="D7" s="43">
        <v>433</v>
      </c>
      <c r="E7" s="26">
        <f t="shared" ref="E7:E28" si="1">B7/B$6</f>
        <v>0.70122448979591834</v>
      </c>
      <c r="F7" s="27">
        <v>925</v>
      </c>
      <c r="G7" s="27">
        <v>447</v>
      </c>
      <c r="H7" s="27">
        <v>478</v>
      </c>
      <c r="I7" s="26">
        <f t="shared" ref="I7:I28" si="2">F7/F$6</f>
        <v>0.7044935262757045</v>
      </c>
      <c r="J7" s="164">
        <f t="shared" ref="J7:J28" si="3">B7+F7</f>
        <v>1784</v>
      </c>
      <c r="K7" s="45">
        <f t="shared" ref="K7:K28" si="4">C7+G7</f>
        <v>873</v>
      </c>
      <c r="L7" s="45">
        <f t="shared" ref="L7:L28" si="5">D7+H7</f>
        <v>911</v>
      </c>
      <c r="M7" s="26">
        <f t="shared" ref="M7:M28" si="6">J7/J$6</f>
        <v>0.70291568163908591</v>
      </c>
    </row>
    <row r="8" spans="1:13" x14ac:dyDescent="0.25">
      <c r="A8" s="23" t="s">
        <v>1</v>
      </c>
      <c r="B8" s="24">
        <f>SUM(B9:B28)</f>
        <v>366</v>
      </c>
      <c r="C8" s="43">
        <f>SUM(C9:C28)</f>
        <v>167</v>
      </c>
      <c r="D8" s="43">
        <f>SUM(D9:D28)</f>
        <v>199</v>
      </c>
      <c r="E8" s="26">
        <f t="shared" si="1"/>
        <v>0.29877551020408161</v>
      </c>
      <c r="F8" s="27">
        <v>388</v>
      </c>
      <c r="G8" s="27">
        <f>SUM(G9:G28)</f>
        <v>189</v>
      </c>
      <c r="H8" s="27">
        <f>SUM(H9:H28)</f>
        <v>199</v>
      </c>
      <c r="I8" s="26">
        <f t="shared" si="2"/>
        <v>0.2955064737242955</v>
      </c>
      <c r="J8" s="164">
        <f t="shared" si="3"/>
        <v>754</v>
      </c>
      <c r="K8" s="45">
        <f t="shared" si="4"/>
        <v>356</v>
      </c>
      <c r="L8" s="45">
        <f t="shared" si="5"/>
        <v>398</v>
      </c>
      <c r="M8" s="26">
        <f t="shared" si="6"/>
        <v>0.29708431836091409</v>
      </c>
    </row>
    <row r="9" spans="1:13" x14ac:dyDescent="0.25">
      <c r="A9" s="23" t="s">
        <v>45</v>
      </c>
      <c r="B9" s="24">
        <v>14</v>
      </c>
      <c r="C9" s="43">
        <v>10</v>
      </c>
      <c r="D9" s="43">
        <v>4</v>
      </c>
      <c r="E9" s="26">
        <f t="shared" si="1"/>
        <v>1.1428571428571429E-2</v>
      </c>
      <c r="F9" s="27">
        <v>11</v>
      </c>
      <c r="G9" s="27">
        <v>7</v>
      </c>
      <c r="H9" s="27">
        <v>4</v>
      </c>
      <c r="I9" s="26">
        <f t="shared" si="2"/>
        <v>8.3777608530083772E-3</v>
      </c>
      <c r="J9" s="164">
        <f t="shared" si="3"/>
        <v>25</v>
      </c>
      <c r="K9" s="45">
        <f t="shared" si="4"/>
        <v>17</v>
      </c>
      <c r="L9" s="45">
        <f t="shared" si="5"/>
        <v>8</v>
      </c>
      <c r="M9" s="26">
        <f t="shared" si="6"/>
        <v>9.8502758077226166E-3</v>
      </c>
    </row>
    <row r="10" spans="1:13" x14ac:dyDescent="0.25">
      <c r="A10" s="23" t="s">
        <v>46</v>
      </c>
      <c r="B10" s="24">
        <v>90</v>
      </c>
      <c r="C10" s="43">
        <v>34</v>
      </c>
      <c r="D10" s="43">
        <v>56</v>
      </c>
      <c r="E10" s="26">
        <f t="shared" si="1"/>
        <v>7.3469387755102047E-2</v>
      </c>
      <c r="F10" s="27">
        <v>69</v>
      </c>
      <c r="G10" s="27">
        <v>31</v>
      </c>
      <c r="H10" s="27">
        <v>38</v>
      </c>
      <c r="I10" s="26">
        <f t="shared" si="2"/>
        <v>5.2551408987052552E-2</v>
      </c>
      <c r="J10" s="164">
        <f t="shared" si="3"/>
        <v>159</v>
      </c>
      <c r="K10" s="45">
        <f t="shared" si="4"/>
        <v>65</v>
      </c>
      <c r="L10" s="45">
        <f t="shared" si="5"/>
        <v>94</v>
      </c>
      <c r="M10" s="26">
        <f t="shared" si="6"/>
        <v>6.2647754137115833E-2</v>
      </c>
    </row>
    <row r="11" spans="1:13" x14ac:dyDescent="0.25">
      <c r="A11" s="23" t="s">
        <v>47</v>
      </c>
      <c r="B11" s="24">
        <v>5</v>
      </c>
      <c r="C11" s="47">
        <v>3</v>
      </c>
      <c r="D11" s="43">
        <v>2</v>
      </c>
      <c r="E11" s="26">
        <f t="shared" si="1"/>
        <v>4.0816326530612249E-3</v>
      </c>
      <c r="F11" s="27">
        <v>11</v>
      </c>
      <c r="G11" s="27">
        <v>3</v>
      </c>
      <c r="H11" s="27">
        <v>8</v>
      </c>
      <c r="I11" s="26">
        <f t="shared" si="2"/>
        <v>8.3777608530083772E-3</v>
      </c>
      <c r="J11" s="164">
        <f t="shared" si="3"/>
        <v>16</v>
      </c>
      <c r="K11" s="45">
        <f t="shared" si="4"/>
        <v>6</v>
      </c>
      <c r="L11" s="45">
        <f t="shared" si="5"/>
        <v>10</v>
      </c>
      <c r="M11" s="26">
        <f t="shared" si="6"/>
        <v>6.3041765169424748E-3</v>
      </c>
    </row>
    <row r="12" spans="1:13" x14ac:dyDescent="0.25">
      <c r="A12" s="23" t="s">
        <v>48</v>
      </c>
      <c r="B12" s="24">
        <v>5</v>
      </c>
      <c r="C12" s="43">
        <v>3</v>
      </c>
      <c r="D12" s="43">
        <v>2</v>
      </c>
      <c r="E12" s="26">
        <f t="shared" si="1"/>
        <v>4.0816326530612249E-3</v>
      </c>
      <c r="F12" s="27">
        <v>7</v>
      </c>
      <c r="G12" s="27">
        <v>7</v>
      </c>
      <c r="H12" s="27"/>
      <c r="I12" s="26">
        <f t="shared" si="2"/>
        <v>5.3313023610053311E-3</v>
      </c>
      <c r="J12" s="164">
        <f t="shared" si="3"/>
        <v>12</v>
      </c>
      <c r="K12" s="45">
        <f t="shared" si="4"/>
        <v>10</v>
      </c>
      <c r="L12" s="45">
        <f t="shared" si="5"/>
        <v>2</v>
      </c>
      <c r="M12" s="26">
        <f t="shared" si="6"/>
        <v>4.7281323877068557E-3</v>
      </c>
    </row>
    <row r="13" spans="1:13" x14ac:dyDescent="0.25">
      <c r="A13" s="23" t="s">
        <v>49</v>
      </c>
      <c r="B13" s="24">
        <v>55</v>
      </c>
      <c r="C13" s="43">
        <v>29</v>
      </c>
      <c r="D13" s="43">
        <v>26</v>
      </c>
      <c r="E13" s="26">
        <f t="shared" si="1"/>
        <v>4.4897959183673466E-2</v>
      </c>
      <c r="F13" s="27">
        <v>68</v>
      </c>
      <c r="G13" s="27">
        <v>37</v>
      </c>
      <c r="H13" s="27">
        <v>31</v>
      </c>
      <c r="I13" s="26">
        <f t="shared" si="2"/>
        <v>5.1789794364051789E-2</v>
      </c>
      <c r="J13" s="164">
        <f t="shared" si="3"/>
        <v>123</v>
      </c>
      <c r="K13" s="45">
        <f t="shared" si="4"/>
        <v>66</v>
      </c>
      <c r="L13" s="45">
        <f t="shared" si="5"/>
        <v>57</v>
      </c>
      <c r="M13" s="26">
        <f t="shared" si="6"/>
        <v>4.8463356973995272E-2</v>
      </c>
    </row>
    <row r="14" spans="1:13" x14ac:dyDescent="0.25">
      <c r="A14" s="23" t="s">
        <v>50</v>
      </c>
      <c r="B14" s="24">
        <v>11</v>
      </c>
      <c r="C14" s="43">
        <v>6</v>
      </c>
      <c r="D14" s="43">
        <v>5</v>
      </c>
      <c r="E14" s="26">
        <f t="shared" si="1"/>
        <v>8.979591836734694E-3</v>
      </c>
      <c r="F14" s="27">
        <v>11</v>
      </c>
      <c r="G14" s="27">
        <v>6</v>
      </c>
      <c r="H14" s="27">
        <v>5</v>
      </c>
      <c r="I14" s="26">
        <f t="shared" si="2"/>
        <v>8.3777608530083772E-3</v>
      </c>
      <c r="J14" s="164">
        <f t="shared" si="3"/>
        <v>22</v>
      </c>
      <c r="K14" s="45">
        <f t="shared" si="4"/>
        <v>12</v>
      </c>
      <c r="L14" s="45">
        <f t="shared" si="5"/>
        <v>10</v>
      </c>
      <c r="M14" s="26">
        <f t="shared" si="6"/>
        <v>8.6682427107959027E-3</v>
      </c>
    </row>
    <row r="15" spans="1:13" x14ac:dyDescent="0.25">
      <c r="A15" s="23" t="s">
        <v>51</v>
      </c>
      <c r="B15" s="24">
        <v>11</v>
      </c>
      <c r="C15" s="43">
        <v>3</v>
      </c>
      <c r="D15" s="43">
        <v>8</v>
      </c>
      <c r="E15" s="26">
        <f t="shared" si="1"/>
        <v>8.979591836734694E-3</v>
      </c>
      <c r="F15" s="27">
        <v>16</v>
      </c>
      <c r="G15" s="27">
        <v>8</v>
      </c>
      <c r="H15" s="27">
        <v>8</v>
      </c>
      <c r="I15" s="26">
        <f t="shared" si="2"/>
        <v>1.2185833968012186E-2</v>
      </c>
      <c r="J15" s="164">
        <f t="shared" si="3"/>
        <v>27</v>
      </c>
      <c r="K15" s="45">
        <f t="shared" si="4"/>
        <v>11</v>
      </c>
      <c r="L15" s="45">
        <f t="shared" si="5"/>
        <v>16</v>
      </c>
      <c r="M15" s="26">
        <f t="shared" si="6"/>
        <v>1.0638297872340425E-2</v>
      </c>
    </row>
    <row r="16" spans="1:13" x14ac:dyDescent="0.25">
      <c r="A16" s="23" t="s">
        <v>52</v>
      </c>
      <c r="B16" s="24">
        <v>0</v>
      </c>
      <c r="C16" s="47">
        <v>0</v>
      </c>
      <c r="D16" s="43">
        <v>0</v>
      </c>
      <c r="E16" s="26">
        <f t="shared" si="1"/>
        <v>0</v>
      </c>
      <c r="F16" s="28">
        <v>0</v>
      </c>
      <c r="G16" s="28">
        <v>0</v>
      </c>
      <c r="H16" s="28">
        <v>0</v>
      </c>
      <c r="I16" s="26">
        <f t="shared" si="2"/>
        <v>0</v>
      </c>
      <c r="J16" s="164">
        <f t="shared" si="3"/>
        <v>0</v>
      </c>
      <c r="K16" s="45">
        <f t="shared" si="4"/>
        <v>0</v>
      </c>
      <c r="L16" s="45">
        <f t="shared" si="5"/>
        <v>0</v>
      </c>
      <c r="M16" s="26">
        <f t="shared" si="6"/>
        <v>0</v>
      </c>
    </row>
    <row r="17" spans="1:13" x14ac:dyDescent="0.25">
      <c r="A17" s="23" t="s">
        <v>53</v>
      </c>
      <c r="B17" s="24">
        <v>3</v>
      </c>
      <c r="C17" s="43">
        <v>1</v>
      </c>
      <c r="D17" s="43">
        <v>2</v>
      </c>
      <c r="E17" s="26">
        <f t="shared" si="1"/>
        <v>2.4489795918367346E-3</v>
      </c>
      <c r="F17" s="27">
        <v>8</v>
      </c>
      <c r="G17" s="27">
        <v>3</v>
      </c>
      <c r="H17" s="27">
        <v>5</v>
      </c>
      <c r="I17" s="26">
        <f t="shared" si="2"/>
        <v>6.0929169840060931E-3</v>
      </c>
      <c r="J17" s="164">
        <f t="shared" si="3"/>
        <v>11</v>
      </c>
      <c r="K17" s="45">
        <f t="shared" si="4"/>
        <v>4</v>
      </c>
      <c r="L17" s="45">
        <f t="shared" si="5"/>
        <v>7</v>
      </c>
      <c r="M17" s="26">
        <f t="shared" si="6"/>
        <v>4.3341213553979513E-3</v>
      </c>
    </row>
    <row r="18" spans="1:13" x14ac:dyDescent="0.25">
      <c r="A18" s="23" t="s">
        <v>54</v>
      </c>
      <c r="B18" s="24">
        <v>7</v>
      </c>
      <c r="C18" s="43">
        <v>3</v>
      </c>
      <c r="D18" s="43">
        <v>4</v>
      </c>
      <c r="E18" s="26">
        <f t="shared" si="1"/>
        <v>5.7142857142857143E-3</v>
      </c>
      <c r="F18" s="27">
        <v>3</v>
      </c>
      <c r="G18" s="27">
        <v>2</v>
      </c>
      <c r="H18" s="27">
        <v>1</v>
      </c>
      <c r="I18" s="26">
        <f t="shared" si="2"/>
        <v>2.284843869002285E-3</v>
      </c>
      <c r="J18" s="164">
        <f t="shared" si="3"/>
        <v>10</v>
      </c>
      <c r="K18" s="45">
        <f t="shared" si="4"/>
        <v>5</v>
      </c>
      <c r="L18" s="45">
        <f t="shared" si="5"/>
        <v>5</v>
      </c>
      <c r="M18" s="26">
        <f t="shared" si="6"/>
        <v>3.9401103230890461E-3</v>
      </c>
    </row>
    <row r="19" spans="1:13" x14ac:dyDescent="0.25">
      <c r="A19" s="23" t="s">
        <v>78</v>
      </c>
      <c r="B19" s="29">
        <v>0</v>
      </c>
      <c r="C19" s="169">
        <v>0</v>
      </c>
      <c r="D19" s="169">
        <v>0</v>
      </c>
      <c r="E19" s="26">
        <f t="shared" si="1"/>
        <v>0</v>
      </c>
      <c r="F19" s="25">
        <v>0</v>
      </c>
      <c r="G19" s="25">
        <v>0</v>
      </c>
      <c r="H19" s="25">
        <v>0</v>
      </c>
      <c r="I19" s="26">
        <f t="shared" si="2"/>
        <v>0</v>
      </c>
      <c r="J19" s="164">
        <f t="shared" si="3"/>
        <v>0</v>
      </c>
      <c r="K19" s="45">
        <f t="shared" si="4"/>
        <v>0</v>
      </c>
      <c r="L19" s="45">
        <f t="shared" si="5"/>
        <v>0</v>
      </c>
      <c r="M19" s="26">
        <f t="shared" si="6"/>
        <v>0</v>
      </c>
    </row>
    <row r="20" spans="1:13" x14ac:dyDescent="0.25">
      <c r="A20" s="23" t="s">
        <v>55</v>
      </c>
      <c r="B20" s="24">
        <v>3</v>
      </c>
      <c r="C20" s="43">
        <v>3</v>
      </c>
      <c r="D20" s="43">
        <v>0</v>
      </c>
      <c r="E20" s="26">
        <f t="shared" si="1"/>
        <v>2.4489795918367346E-3</v>
      </c>
      <c r="F20" s="27">
        <v>1</v>
      </c>
      <c r="G20" s="27"/>
      <c r="H20" s="27">
        <v>1</v>
      </c>
      <c r="I20" s="26">
        <f t="shared" si="2"/>
        <v>7.6161462300076163E-4</v>
      </c>
      <c r="J20" s="164">
        <f t="shared" si="3"/>
        <v>4</v>
      </c>
      <c r="K20" s="45">
        <f t="shared" si="4"/>
        <v>3</v>
      </c>
      <c r="L20" s="45">
        <f t="shared" si="5"/>
        <v>1</v>
      </c>
      <c r="M20" s="26">
        <f t="shared" si="6"/>
        <v>1.5760441292356187E-3</v>
      </c>
    </row>
    <row r="21" spans="1:13" x14ac:dyDescent="0.25">
      <c r="A21" s="23" t="s">
        <v>56</v>
      </c>
      <c r="B21" s="24">
        <v>11</v>
      </c>
      <c r="C21" s="43">
        <v>4</v>
      </c>
      <c r="D21" s="43">
        <v>7</v>
      </c>
      <c r="E21" s="26">
        <f t="shared" si="1"/>
        <v>8.979591836734694E-3</v>
      </c>
      <c r="F21" s="27">
        <v>6</v>
      </c>
      <c r="G21" s="27">
        <v>5</v>
      </c>
      <c r="H21" s="27">
        <v>1</v>
      </c>
      <c r="I21" s="26">
        <f t="shared" si="2"/>
        <v>4.56968773800457E-3</v>
      </c>
      <c r="J21" s="164">
        <f t="shared" si="3"/>
        <v>17</v>
      </c>
      <c r="K21" s="45">
        <f t="shared" si="4"/>
        <v>9</v>
      </c>
      <c r="L21" s="45">
        <f t="shared" si="5"/>
        <v>8</v>
      </c>
      <c r="M21" s="26">
        <f t="shared" si="6"/>
        <v>6.6981875492513792E-3</v>
      </c>
    </row>
    <row r="22" spans="1:13" x14ac:dyDescent="0.25">
      <c r="A22" s="23" t="s">
        <v>57</v>
      </c>
      <c r="B22" s="24">
        <v>9</v>
      </c>
      <c r="C22" s="43">
        <v>5</v>
      </c>
      <c r="D22" s="43">
        <v>4</v>
      </c>
      <c r="E22" s="26">
        <f t="shared" si="1"/>
        <v>7.3469387755102037E-3</v>
      </c>
      <c r="F22" s="27">
        <v>13</v>
      </c>
      <c r="G22" s="27">
        <v>8</v>
      </c>
      <c r="H22" s="27">
        <v>5</v>
      </c>
      <c r="I22" s="26">
        <f t="shared" si="2"/>
        <v>9.9009900990099011E-3</v>
      </c>
      <c r="J22" s="164">
        <f t="shared" si="3"/>
        <v>22</v>
      </c>
      <c r="K22" s="45">
        <f t="shared" si="4"/>
        <v>13</v>
      </c>
      <c r="L22" s="45">
        <f t="shared" si="5"/>
        <v>9</v>
      </c>
      <c r="M22" s="26">
        <f t="shared" si="6"/>
        <v>8.6682427107959027E-3</v>
      </c>
    </row>
    <row r="23" spans="1:13" x14ac:dyDescent="0.25">
      <c r="A23" s="23" t="s">
        <v>58</v>
      </c>
      <c r="B23" s="24">
        <v>6</v>
      </c>
      <c r="C23" s="43">
        <v>4</v>
      </c>
      <c r="D23" s="43">
        <v>2</v>
      </c>
      <c r="E23" s="26">
        <f t="shared" si="1"/>
        <v>4.8979591836734691E-3</v>
      </c>
      <c r="F23" s="27">
        <v>10</v>
      </c>
      <c r="G23" s="27">
        <v>5</v>
      </c>
      <c r="H23" s="27">
        <v>5</v>
      </c>
      <c r="I23" s="26">
        <f t="shared" si="2"/>
        <v>7.6161462300076161E-3</v>
      </c>
      <c r="J23" s="164">
        <f t="shared" si="3"/>
        <v>16</v>
      </c>
      <c r="K23" s="45">
        <f t="shared" si="4"/>
        <v>9</v>
      </c>
      <c r="L23" s="45">
        <f t="shared" si="5"/>
        <v>7</v>
      </c>
      <c r="M23" s="26">
        <f t="shared" si="6"/>
        <v>6.3041765169424748E-3</v>
      </c>
    </row>
    <row r="24" spans="1:13" x14ac:dyDescent="0.25">
      <c r="A24" s="23" t="s">
        <v>59</v>
      </c>
      <c r="B24" s="24">
        <v>30</v>
      </c>
      <c r="C24" s="43">
        <v>13</v>
      </c>
      <c r="D24" s="43">
        <v>17</v>
      </c>
      <c r="E24" s="26">
        <f t="shared" si="1"/>
        <v>2.4489795918367346E-2</v>
      </c>
      <c r="F24" s="27">
        <v>36</v>
      </c>
      <c r="G24" s="27">
        <v>15</v>
      </c>
      <c r="H24" s="27">
        <v>21</v>
      </c>
      <c r="I24" s="26">
        <f t="shared" si="2"/>
        <v>2.7418126428027417E-2</v>
      </c>
      <c r="J24" s="164">
        <f t="shared" si="3"/>
        <v>66</v>
      </c>
      <c r="K24" s="45">
        <f t="shared" si="4"/>
        <v>28</v>
      </c>
      <c r="L24" s="45">
        <f t="shared" si="5"/>
        <v>38</v>
      </c>
      <c r="M24" s="26">
        <f t="shared" si="6"/>
        <v>2.6004728132387706E-2</v>
      </c>
    </row>
    <row r="25" spans="1:13" x14ac:dyDescent="0.25">
      <c r="A25" s="23" t="s">
        <v>60</v>
      </c>
      <c r="B25" s="24">
        <v>2</v>
      </c>
      <c r="C25" s="43"/>
      <c r="D25" s="43">
        <v>2</v>
      </c>
      <c r="E25" s="26">
        <f t="shared" si="1"/>
        <v>1.6326530612244899E-3</v>
      </c>
      <c r="F25" s="27">
        <v>4</v>
      </c>
      <c r="G25" s="27">
        <v>1</v>
      </c>
      <c r="H25" s="27">
        <v>3</v>
      </c>
      <c r="I25" s="26">
        <f t="shared" si="2"/>
        <v>3.0464584920030465E-3</v>
      </c>
      <c r="J25" s="164">
        <f t="shared" si="3"/>
        <v>6</v>
      </c>
      <c r="K25" s="45">
        <f t="shared" si="4"/>
        <v>1</v>
      </c>
      <c r="L25" s="45">
        <f t="shared" si="5"/>
        <v>5</v>
      </c>
      <c r="M25" s="26">
        <f t="shared" si="6"/>
        <v>2.3640661938534278E-3</v>
      </c>
    </row>
    <row r="26" spans="1:13" x14ac:dyDescent="0.25">
      <c r="A26" s="23" t="s">
        <v>61</v>
      </c>
      <c r="B26" s="24">
        <v>33</v>
      </c>
      <c r="C26" s="43">
        <v>13</v>
      </c>
      <c r="D26" s="43">
        <v>20</v>
      </c>
      <c r="E26" s="26">
        <f t="shared" si="1"/>
        <v>2.6938775510204082E-2</v>
      </c>
      <c r="F26" s="27">
        <v>34</v>
      </c>
      <c r="G26" s="27">
        <v>15</v>
      </c>
      <c r="H26" s="27">
        <v>19</v>
      </c>
      <c r="I26" s="26">
        <f t="shared" si="2"/>
        <v>2.5894897182025894E-2</v>
      </c>
      <c r="J26" s="164">
        <f t="shared" si="3"/>
        <v>67</v>
      </c>
      <c r="K26" s="45">
        <f t="shared" si="4"/>
        <v>28</v>
      </c>
      <c r="L26" s="45">
        <f t="shared" si="5"/>
        <v>39</v>
      </c>
      <c r="M26" s="26">
        <f t="shared" si="6"/>
        <v>2.6398739164696611E-2</v>
      </c>
    </row>
    <row r="27" spans="1:13" x14ac:dyDescent="0.25">
      <c r="A27" s="23" t="s">
        <v>62</v>
      </c>
      <c r="B27" s="24">
        <v>13</v>
      </c>
      <c r="C27" s="43">
        <v>5</v>
      </c>
      <c r="D27" s="43">
        <v>8</v>
      </c>
      <c r="E27" s="26">
        <f t="shared" si="1"/>
        <v>1.0612244897959184E-2</v>
      </c>
      <c r="F27" s="27">
        <v>23</v>
      </c>
      <c r="G27" s="27">
        <v>9</v>
      </c>
      <c r="H27" s="27">
        <v>14</v>
      </c>
      <c r="I27" s="26">
        <f t="shared" si="2"/>
        <v>1.7517136329017517E-2</v>
      </c>
      <c r="J27" s="164">
        <f t="shared" si="3"/>
        <v>36</v>
      </c>
      <c r="K27" s="45">
        <f t="shared" si="4"/>
        <v>14</v>
      </c>
      <c r="L27" s="45">
        <f t="shared" si="5"/>
        <v>22</v>
      </c>
      <c r="M27" s="26">
        <f t="shared" si="6"/>
        <v>1.4184397163120567E-2</v>
      </c>
    </row>
    <row r="28" spans="1:13" ht="15.75" thickBot="1" x14ac:dyDescent="0.3">
      <c r="A28" s="30" t="s">
        <v>63</v>
      </c>
      <c r="B28" s="31">
        <v>58</v>
      </c>
      <c r="C28" s="32">
        <v>28</v>
      </c>
      <c r="D28" s="32">
        <v>30</v>
      </c>
      <c r="E28" s="33">
        <f t="shared" si="1"/>
        <v>4.7346938775510203E-2</v>
      </c>
      <c r="F28" s="34">
        <v>57</v>
      </c>
      <c r="G28" s="34">
        <v>27</v>
      </c>
      <c r="H28" s="34">
        <v>30</v>
      </c>
      <c r="I28" s="33">
        <f t="shared" si="2"/>
        <v>4.3412033511043412E-2</v>
      </c>
      <c r="J28" s="165">
        <f t="shared" si="3"/>
        <v>115</v>
      </c>
      <c r="K28" s="34">
        <f t="shared" si="4"/>
        <v>55</v>
      </c>
      <c r="L28" s="34">
        <f t="shared" si="5"/>
        <v>60</v>
      </c>
      <c r="M28" s="33">
        <f t="shared" si="6"/>
        <v>4.5311268715524038E-2</v>
      </c>
    </row>
  </sheetData>
  <mergeCells count="10">
    <mergeCell ref="A3:A5"/>
    <mergeCell ref="B3:E3"/>
    <mergeCell ref="F3:I3"/>
    <mergeCell ref="J3:M3"/>
    <mergeCell ref="B4:D4"/>
    <mergeCell ref="E4:E5"/>
    <mergeCell ref="F4:H4"/>
    <mergeCell ref="I4:I5"/>
    <mergeCell ref="J4:L4"/>
    <mergeCell ref="M4: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02942-773C-4120-8727-C693B2408896}">
  <dimension ref="A1:L28"/>
  <sheetViews>
    <sheetView topLeftCell="A5" zoomScale="83" zoomScaleNormal="83" workbookViewId="0">
      <selection activeCell="F7" sqref="F7"/>
    </sheetView>
  </sheetViews>
  <sheetFormatPr defaultColWidth="8.7109375" defaultRowHeight="15" x14ac:dyDescent="0.25"/>
  <cols>
    <col min="1" max="1" width="15.140625" style="4" customWidth="1"/>
    <col min="2" max="2" width="14.5703125" style="4" customWidth="1"/>
    <col min="3" max="3" width="12.85546875" style="4" customWidth="1"/>
    <col min="4" max="4" width="11.5703125" style="4" customWidth="1"/>
    <col min="5" max="6" width="10.28515625" style="4" customWidth="1"/>
    <col min="7" max="7" width="13.140625" style="4" customWidth="1"/>
    <col min="8" max="8" width="12.42578125" style="4" customWidth="1"/>
    <col min="9" max="9" width="12.7109375" style="4" customWidth="1"/>
    <col min="10" max="11" width="10.28515625" style="4" customWidth="1"/>
    <col min="12" max="16384" width="8.7109375" style="4"/>
  </cols>
  <sheetData>
    <row r="1" spans="1:12" ht="18.75" x14ac:dyDescent="0.3">
      <c r="A1" s="18" t="s">
        <v>174</v>
      </c>
    </row>
    <row r="2" spans="1:12" ht="18.75" x14ac:dyDescent="0.3">
      <c r="A2" s="18"/>
    </row>
    <row r="3" spans="1:12" ht="21.6" customHeight="1" x14ac:dyDescent="0.35">
      <c r="A3" s="72"/>
      <c r="B3" s="265" t="s">
        <v>27</v>
      </c>
      <c r="C3" s="266"/>
      <c r="D3" s="266"/>
      <c r="E3" s="266"/>
      <c r="F3" s="266"/>
      <c r="G3" s="266"/>
      <c r="H3" s="266"/>
      <c r="I3" s="266"/>
      <c r="J3" s="266"/>
      <c r="K3" s="267"/>
    </row>
    <row r="4" spans="1:12" ht="21" x14ac:dyDescent="0.35">
      <c r="A4" s="68"/>
      <c r="B4" s="264" t="s">
        <v>41</v>
      </c>
      <c r="C4" s="264"/>
      <c r="D4" s="264"/>
      <c r="E4" s="264"/>
      <c r="F4" s="264"/>
      <c r="G4" s="264" t="s">
        <v>42</v>
      </c>
      <c r="H4" s="264"/>
      <c r="I4" s="264"/>
      <c r="J4" s="264"/>
      <c r="K4" s="264"/>
    </row>
    <row r="5" spans="1:12" ht="120" x14ac:dyDescent="0.25">
      <c r="A5" s="69" t="s">
        <v>12</v>
      </c>
      <c r="B5" s="70" t="s">
        <v>38</v>
      </c>
      <c r="C5" s="71" t="s">
        <v>139</v>
      </c>
      <c r="D5" s="71" t="s">
        <v>140</v>
      </c>
      <c r="E5" s="71" t="s">
        <v>141</v>
      </c>
      <c r="F5" s="71" t="s">
        <v>142</v>
      </c>
      <c r="G5" s="70" t="s">
        <v>38</v>
      </c>
      <c r="H5" s="71" t="s">
        <v>139</v>
      </c>
      <c r="I5" s="71" t="s">
        <v>140</v>
      </c>
      <c r="J5" s="71" t="s">
        <v>141</v>
      </c>
      <c r="K5" s="71" t="s">
        <v>142</v>
      </c>
    </row>
    <row r="6" spans="1:12" x14ac:dyDescent="0.25">
      <c r="A6" s="48" t="s">
        <v>43</v>
      </c>
      <c r="B6" s="50">
        <v>1225</v>
      </c>
      <c r="C6" s="51">
        <v>679</v>
      </c>
      <c r="D6" s="51">
        <v>546</v>
      </c>
      <c r="E6" s="52">
        <f>C6/B6</f>
        <v>0.55428571428571427</v>
      </c>
      <c r="F6" s="52">
        <f>(D6/B6)</f>
        <v>0.44571428571428573</v>
      </c>
      <c r="G6" s="60">
        <f t="shared" ref="G6:G7" si="0">H6+I6</f>
        <v>1313</v>
      </c>
      <c r="H6" s="58">
        <v>727</v>
      </c>
      <c r="I6" s="58">
        <v>586</v>
      </c>
      <c r="J6" s="59">
        <f>H6/G6</f>
        <v>0.55369383092155366</v>
      </c>
      <c r="K6" s="65">
        <f>I6/G6</f>
        <v>0.44630616907844628</v>
      </c>
      <c r="L6" s="42"/>
    </row>
    <row r="7" spans="1:12" x14ac:dyDescent="0.25">
      <c r="A7" s="48" t="s">
        <v>44</v>
      </c>
      <c r="B7" s="53">
        <f>C7+D7</f>
        <v>859</v>
      </c>
      <c r="C7" s="43">
        <v>534</v>
      </c>
      <c r="D7" s="43">
        <v>325</v>
      </c>
      <c r="E7" s="44">
        <f>(C7/B7)</f>
        <v>0.6216530849825378</v>
      </c>
      <c r="F7" s="44">
        <f t="shared" ref="F7:F28" si="1">(D7/B7)</f>
        <v>0.37834691501746215</v>
      </c>
      <c r="G7" s="60">
        <f t="shared" si="0"/>
        <v>925</v>
      </c>
      <c r="H7" s="45">
        <v>576</v>
      </c>
      <c r="I7" s="45">
        <v>349</v>
      </c>
      <c r="J7" s="46">
        <f t="shared" ref="J7:J28" si="2">(H7/G7)</f>
        <v>0.62270270270270267</v>
      </c>
      <c r="K7" s="66">
        <f t="shared" ref="K7:K28" si="3">(I7/G7)</f>
        <v>0.37729729729729727</v>
      </c>
      <c r="L7" s="42"/>
    </row>
    <row r="8" spans="1:12" x14ac:dyDescent="0.25">
      <c r="A8" s="48" t="s">
        <v>1</v>
      </c>
      <c r="B8" s="53">
        <f>C8+D8</f>
        <v>366</v>
      </c>
      <c r="C8" s="43">
        <f>SUM(C9:C28)</f>
        <v>145</v>
      </c>
      <c r="D8" s="43">
        <f>SUM(D9:D28)</f>
        <v>221</v>
      </c>
      <c r="E8" s="44">
        <f t="shared" ref="E8:E28" si="4">(C8/B8)</f>
        <v>0.39617486338797814</v>
      </c>
      <c r="F8" s="44">
        <f t="shared" si="1"/>
        <v>0.60382513661202186</v>
      </c>
      <c r="G8" s="60">
        <f>H8+I8</f>
        <v>388</v>
      </c>
      <c r="H8" s="45">
        <f>SUM(H9:H28)</f>
        <v>151</v>
      </c>
      <c r="I8" s="45">
        <f>SUM(I9:I28)</f>
        <v>237</v>
      </c>
      <c r="J8" s="46">
        <f t="shared" si="2"/>
        <v>0.38917525773195877</v>
      </c>
      <c r="K8" s="66">
        <f t="shared" si="3"/>
        <v>0.61082474226804129</v>
      </c>
      <c r="L8" s="42"/>
    </row>
    <row r="9" spans="1:12" x14ac:dyDescent="0.25">
      <c r="A9" s="48" t="s">
        <v>45</v>
      </c>
      <c r="B9" s="53">
        <v>14</v>
      </c>
      <c r="C9" s="43">
        <v>3</v>
      </c>
      <c r="D9" s="43">
        <v>11</v>
      </c>
      <c r="E9" s="44">
        <f t="shared" si="4"/>
        <v>0.21428571428571427</v>
      </c>
      <c r="F9" s="44">
        <f t="shared" si="1"/>
        <v>0.7857142857142857</v>
      </c>
      <c r="G9" s="60">
        <v>11</v>
      </c>
      <c r="H9" s="45">
        <v>5</v>
      </c>
      <c r="I9" s="45">
        <v>6</v>
      </c>
      <c r="J9" s="46">
        <f t="shared" si="2"/>
        <v>0.45454545454545453</v>
      </c>
      <c r="K9" s="66">
        <f t="shared" si="3"/>
        <v>0.54545454545454541</v>
      </c>
      <c r="L9" s="42"/>
    </row>
    <row r="10" spans="1:12" x14ac:dyDescent="0.25">
      <c r="A10" s="48" t="s">
        <v>46</v>
      </c>
      <c r="B10" s="53">
        <v>90</v>
      </c>
      <c r="C10" s="43">
        <v>32</v>
      </c>
      <c r="D10" s="43">
        <v>58</v>
      </c>
      <c r="E10" s="44">
        <f t="shared" si="4"/>
        <v>0.35555555555555557</v>
      </c>
      <c r="F10" s="44">
        <f t="shared" si="1"/>
        <v>0.64444444444444449</v>
      </c>
      <c r="G10" s="60">
        <v>69</v>
      </c>
      <c r="H10" s="45">
        <v>20</v>
      </c>
      <c r="I10" s="45">
        <v>49</v>
      </c>
      <c r="J10" s="46">
        <f t="shared" si="2"/>
        <v>0.28985507246376813</v>
      </c>
      <c r="K10" s="66">
        <f t="shared" si="3"/>
        <v>0.71014492753623193</v>
      </c>
      <c r="L10" s="42"/>
    </row>
    <row r="11" spans="1:12" x14ac:dyDescent="0.25">
      <c r="A11" s="48" t="s">
        <v>47</v>
      </c>
      <c r="B11" s="53">
        <v>5</v>
      </c>
      <c r="C11" s="47">
        <v>3</v>
      </c>
      <c r="D11" s="43">
        <v>2</v>
      </c>
      <c r="E11" s="44">
        <f t="shared" si="4"/>
        <v>0.6</v>
      </c>
      <c r="F11" s="44">
        <f t="shared" si="1"/>
        <v>0.4</v>
      </c>
      <c r="G11" s="60">
        <v>11</v>
      </c>
      <c r="H11" s="45">
        <v>4</v>
      </c>
      <c r="I11" s="45">
        <v>7</v>
      </c>
      <c r="J11" s="46">
        <f t="shared" si="2"/>
        <v>0.36363636363636365</v>
      </c>
      <c r="K11" s="66">
        <f t="shared" si="3"/>
        <v>0.63636363636363635</v>
      </c>
      <c r="L11" s="42"/>
    </row>
    <row r="12" spans="1:12" x14ac:dyDescent="0.25">
      <c r="A12" s="48" t="s">
        <v>48</v>
      </c>
      <c r="B12" s="53">
        <v>5</v>
      </c>
      <c r="C12" s="43">
        <v>4</v>
      </c>
      <c r="D12" s="43">
        <v>1</v>
      </c>
      <c r="E12" s="44">
        <f t="shared" si="4"/>
        <v>0.8</v>
      </c>
      <c r="F12" s="44">
        <f t="shared" si="1"/>
        <v>0.2</v>
      </c>
      <c r="G12" s="60">
        <v>7</v>
      </c>
      <c r="H12" s="45">
        <v>2</v>
      </c>
      <c r="I12" s="45">
        <v>5</v>
      </c>
      <c r="J12" s="46">
        <f t="shared" si="2"/>
        <v>0.2857142857142857</v>
      </c>
      <c r="K12" s="66">
        <f t="shared" si="3"/>
        <v>0.7142857142857143</v>
      </c>
      <c r="L12" s="42"/>
    </row>
    <row r="13" spans="1:12" x14ac:dyDescent="0.25">
      <c r="A13" s="48" t="s">
        <v>49</v>
      </c>
      <c r="B13" s="53">
        <v>55</v>
      </c>
      <c r="C13" s="43">
        <v>6</v>
      </c>
      <c r="D13" s="43">
        <v>49</v>
      </c>
      <c r="E13" s="44">
        <f t="shared" si="4"/>
        <v>0.10909090909090909</v>
      </c>
      <c r="F13" s="44">
        <f t="shared" si="1"/>
        <v>0.89090909090909087</v>
      </c>
      <c r="G13" s="60">
        <v>68</v>
      </c>
      <c r="H13" s="45">
        <v>11</v>
      </c>
      <c r="I13" s="45">
        <v>57</v>
      </c>
      <c r="J13" s="46">
        <f t="shared" si="2"/>
        <v>0.16176470588235295</v>
      </c>
      <c r="K13" s="66">
        <f t="shared" si="3"/>
        <v>0.83823529411764708</v>
      </c>
      <c r="L13" s="42"/>
    </row>
    <row r="14" spans="1:12" x14ac:dyDescent="0.25">
      <c r="A14" s="48" t="s">
        <v>50</v>
      </c>
      <c r="B14" s="53">
        <v>11</v>
      </c>
      <c r="C14" s="43">
        <v>6</v>
      </c>
      <c r="D14" s="43">
        <v>5</v>
      </c>
      <c r="E14" s="44">
        <f t="shared" si="4"/>
        <v>0.54545454545454541</v>
      </c>
      <c r="F14" s="44">
        <f t="shared" si="1"/>
        <v>0.45454545454545453</v>
      </c>
      <c r="G14" s="60">
        <v>11</v>
      </c>
      <c r="H14" s="45">
        <v>2</v>
      </c>
      <c r="I14" s="45">
        <v>9</v>
      </c>
      <c r="J14" s="46">
        <f t="shared" si="2"/>
        <v>0.18181818181818182</v>
      </c>
      <c r="K14" s="66">
        <f t="shared" si="3"/>
        <v>0.81818181818181823</v>
      </c>
      <c r="L14" s="42"/>
    </row>
    <row r="15" spans="1:12" x14ac:dyDescent="0.25">
      <c r="A15" s="48" t="s">
        <v>51</v>
      </c>
      <c r="B15" s="53">
        <v>11</v>
      </c>
      <c r="C15" s="43">
        <v>6</v>
      </c>
      <c r="D15" s="43">
        <v>5</v>
      </c>
      <c r="E15" s="44">
        <f t="shared" si="4"/>
        <v>0.54545454545454541</v>
      </c>
      <c r="F15" s="44">
        <f t="shared" si="1"/>
        <v>0.45454545454545453</v>
      </c>
      <c r="G15" s="60">
        <v>16</v>
      </c>
      <c r="H15" s="45">
        <v>11</v>
      </c>
      <c r="I15" s="45">
        <v>5</v>
      </c>
      <c r="J15" s="46">
        <f t="shared" si="2"/>
        <v>0.6875</v>
      </c>
      <c r="K15" s="66">
        <f t="shared" si="3"/>
        <v>0.3125</v>
      </c>
      <c r="L15" s="42"/>
    </row>
    <row r="16" spans="1:12" x14ac:dyDescent="0.25">
      <c r="A16" s="48" t="s">
        <v>52</v>
      </c>
      <c r="B16" s="53">
        <v>0</v>
      </c>
      <c r="C16" s="47">
        <v>0</v>
      </c>
      <c r="D16" s="43">
        <v>0</v>
      </c>
      <c r="E16" s="47">
        <v>0</v>
      </c>
      <c r="F16" s="47">
        <v>0</v>
      </c>
      <c r="G16" s="54">
        <v>0</v>
      </c>
      <c r="H16" s="47">
        <v>0</v>
      </c>
      <c r="I16" s="47">
        <v>0</v>
      </c>
      <c r="J16" s="45">
        <v>0</v>
      </c>
      <c r="K16" s="61">
        <v>0</v>
      </c>
      <c r="L16" s="42"/>
    </row>
    <row r="17" spans="1:12" x14ac:dyDescent="0.25">
      <c r="A17" s="48" t="s">
        <v>53</v>
      </c>
      <c r="B17" s="53">
        <v>3</v>
      </c>
      <c r="C17" s="43"/>
      <c r="D17" s="43">
        <v>3</v>
      </c>
      <c r="E17" s="44">
        <f t="shared" si="4"/>
        <v>0</v>
      </c>
      <c r="F17" s="44">
        <f t="shared" si="1"/>
        <v>1</v>
      </c>
      <c r="G17" s="60">
        <v>8</v>
      </c>
      <c r="H17" s="45">
        <v>2</v>
      </c>
      <c r="I17" s="45">
        <v>6</v>
      </c>
      <c r="J17" s="46">
        <f t="shared" si="2"/>
        <v>0.25</v>
      </c>
      <c r="K17" s="66">
        <f t="shared" si="3"/>
        <v>0.75</v>
      </c>
      <c r="L17" s="42"/>
    </row>
    <row r="18" spans="1:12" x14ac:dyDescent="0.25">
      <c r="A18" s="48" t="s">
        <v>54</v>
      </c>
      <c r="B18" s="53">
        <v>7</v>
      </c>
      <c r="C18" s="43">
        <v>4</v>
      </c>
      <c r="D18" s="43">
        <v>3</v>
      </c>
      <c r="E18" s="44">
        <f t="shared" si="4"/>
        <v>0.5714285714285714</v>
      </c>
      <c r="F18" s="44">
        <f t="shared" si="1"/>
        <v>0.42857142857142855</v>
      </c>
      <c r="G18" s="60">
        <v>3</v>
      </c>
      <c r="H18" s="45">
        <v>2</v>
      </c>
      <c r="I18" s="45">
        <v>1</v>
      </c>
      <c r="J18" s="46">
        <f t="shared" si="2"/>
        <v>0.66666666666666663</v>
      </c>
      <c r="K18" s="66">
        <f t="shared" si="3"/>
        <v>0.33333333333333331</v>
      </c>
      <c r="L18" s="42"/>
    </row>
    <row r="19" spans="1:12" x14ac:dyDescent="0.25">
      <c r="A19" s="48" t="s">
        <v>78</v>
      </c>
      <c r="B19" s="54">
        <v>0</v>
      </c>
      <c r="C19" s="47">
        <v>0</v>
      </c>
      <c r="D19" s="47">
        <v>0</v>
      </c>
      <c r="E19" s="47">
        <v>0</v>
      </c>
      <c r="F19" s="47">
        <v>0</v>
      </c>
      <c r="G19" s="54">
        <v>0</v>
      </c>
      <c r="H19" s="47">
        <v>0</v>
      </c>
      <c r="I19" s="47">
        <v>0</v>
      </c>
      <c r="J19" s="45">
        <v>0</v>
      </c>
      <c r="K19" s="61">
        <v>0</v>
      </c>
      <c r="L19" s="42"/>
    </row>
    <row r="20" spans="1:12" x14ac:dyDescent="0.25">
      <c r="A20" s="48" t="s">
        <v>55</v>
      </c>
      <c r="B20" s="53">
        <v>3</v>
      </c>
      <c r="C20" s="43">
        <v>1</v>
      </c>
      <c r="D20" s="43">
        <v>2</v>
      </c>
      <c r="E20" s="44">
        <f t="shared" si="4"/>
        <v>0.33333333333333331</v>
      </c>
      <c r="F20" s="44">
        <f t="shared" si="1"/>
        <v>0.66666666666666663</v>
      </c>
      <c r="G20" s="60">
        <v>1</v>
      </c>
      <c r="H20" s="45">
        <v>0</v>
      </c>
      <c r="I20" s="45">
        <v>1</v>
      </c>
      <c r="J20" s="46">
        <f t="shared" si="2"/>
        <v>0</v>
      </c>
      <c r="K20" s="66">
        <f t="shared" si="3"/>
        <v>1</v>
      </c>
      <c r="L20" s="42"/>
    </row>
    <row r="21" spans="1:12" x14ac:dyDescent="0.25">
      <c r="A21" s="48" t="s">
        <v>56</v>
      </c>
      <c r="B21" s="53">
        <v>11</v>
      </c>
      <c r="C21" s="43">
        <v>8</v>
      </c>
      <c r="D21" s="43">
        <v>3</v>
      </c>
      <c r="E21" s="44">
        <f t="shared" si="4"/>
        <v>0.72727272727272729</v>
      </c>
      <c r="F21" s="44">
        <f t="shared" si="1"/>
        <v>0.27272727272727271</v>
      </c>
      <c r="G21" s="60">
        <v>6</v>
      </c>
      <c r="H21" s="45">
        <v>1</v>
      </c>
      <c r="I21" s="45">
        <v>5</v>
      </c>
      <c r="J21" s="46">
        <f t="shared" si="2"/>
        <v>0.16666666666666666</v>
      </c>
      <c r="K21" s="66">
        <f t="shared" si="3"/>
        <v>0.83333333333333337</v>
      </c>
      <c r="L21" s="42"/>
    </row>
    <row r="22" spans="1:12" x14ac:dyDescent="0.25">
      <c r="A22" s="48" t="s">
        <v>57</v>
      </c>
      <c r="B22" s="53">
        <v>9</v>
      </c>
      <c r="C22" s="43">
        <v>6</v>
      </c>
      <c r="D22" s="43">
        <v>3</v>
      </c>
      <c r="E22" s="44">
        <f t="shared" si="4"/>
        <v>0.66666666666666663</v>
      </c>
      <c r="F22" s="44">
        <f t="shared" si="1"/>
        <v>0.33333333333333331</v>
      </c>
      <c r="G22" s="60">
        <v>13</v>
      </c>
      <c r="H22" s="45">
        <v>7</v>
      </c>
      <c r="I22" s="45">
        <v>6</v>
      </c>
      <c r="J22" s="46">
        <f t="shared" si="2"/>
        <v>0.53846153846153844</v>
      </c>
      <c r="K22" s="66">
        <f t="shared" si="3"/>
        <v>0.46153846153846156</v>
      </c>
      <c r="L22" s="42"/>
    </row>
    <row r="23" spans="1:12" x14ac:dyDescent="0.25">
      <c r="A23" s="48" t="s">
        <v>58</v>
      </c>
      <c r="B23" s="53">
        <v>6</v>
      </c>
      <c r="C23" s="43">
        <v>3</v>
      </c>
      <c r="D23" s="43">
        <v>3</v>
      </c>
      <c r="E23" s="44">
        <f t="shared" si="4"/>
        <v>0.5</v>
      </c>
      <c r="F23" s="44">
        <f t="shared" si="1"/>
        <v>0.5</v>
      </c>
      <c r="G23" s="60">
        <v>10</v>
      </c>
      <c r="H23" s="45">
        <v>5</v>
      </c>
      <c r="I23" s="45">
        <v>5</v>
      </c>
      <c r="J23" s="46">
        <f t="shared" si="2"/>
        <v>0.5</v>
      </c>
      <c r="K23" s="66">
        <f t="shared" si="3"/>
        <v>0.5</v>
      </c>
      <c r="L23" s="42"/>
    </row>
    <row r="24" spans="1:12" x14ac:dyDescent="0.25">
      <c r="A24" s="48" t="s">
        <v>59</v>
      </c>
      <c r="B24" s="53">
        <v>30</v>
      </c>
      <c r="C24" s="43">
        <v>11</v>
      </c>
      <c r="D24" s="43">
        <v>19</v>
      </c>
      <c r="E24" s="44">
        <f>(C24/B24)</f>
        <v>0.36666666666666664</v>
      </c>
      <c r="F24" s="44">
        <f>(D24/B24)</f>
        <v>0.6333333333333333</v>
      </c>
      <c r="G24" s="60">
        <v>36</v>
      </c>
      <c r="H24" s="45">
        <v>14</v>
      </c>
      <c r="I24" s="45">
        <v>22</v>
      </c>
      <c r="J24" s="46">
        <f>(H24/G24)</f>
        <v>0.3888888888888889</v>
      </c>
      <c r="K24" s="66">
        <f>(I24/G24)</f>
        <v>0.61111111111111116</v>
      </c>
      <c r="L24" s="42"/>
    </row>
    <row r="25" spans="1:12" x14ac:dyDescent="0.25">
      <c r="A25" s="48" t="s">
        <v>60</v>
      </c>
      <c r="B25" s="53">
        <v>2</v>
      </c>
      <c r="C25" s="43">
        <v>0</v>
      </c>
      <c r="D25" s="43">
        <v>2</v>
      </c>
      <c r="E25" s="44">
        <f t="shared" si="4"/>
        <v>0</v>
      </c>
      <c r="F25" s="44">
        <f t="shared" si="1"/>
        <v>1</v>
      </c>
      <c r="G25" s="60">
        <v>4</v>
      </c>
      <c r="H25" s="45">
        <v>1</v>
      </c>
      <c r="I25" s="45">
        <v>3</v>
      </c>
      <c r="J25" s="46">
        <f t="shared" si="2"/>
        <v>0.25</v>
      </c>
      <c r="K25" s="66">
        <f t="shared" si="3"/>
        <v>0.75</v>
      </c>
      <c r="L25" s="42"/>
    </row>
    <row r="26" spans="1:12" x14ac:dyDescent="0.25">
      <c r="A26" s="48" t="s">
        <v>61</v>
      </c>
      <c r="B26" s="53">
        <v>33</v>
      </c>
      <c r="C26" s="43">
        <v>14</v>
      </c>
      <c r="D26" s="43">
        <v>19</v>
      </c>
      <c r="E26" s="44">
        <f t="shared" si="4"/>
        <v>0.42424242424242425</v>
      </c>
      <c r="F26" s="44">
        <f t="shared" si="1"/>
        <v>0.5757575757575758</v>
      </c>
      <c r="G26" s="60">
        <v>34</v>
      </c>
      <c r="H26" s="45">
        <v>16</v>
      </c>
      <c r="I26" s="45">
        <v>18</v>
      </c>
      <c r="J26" s="46">
        <f t="shared" si="2"/>
        <v>0.47058823529411764</v>
      </c>
      <c r="K26" s="66">
        <f t="shared" si="3"/>
        <v>0.52941176470588236</v>
      </c>
      <c r="L26" s="42"/>
    </row>
    <row r="27" spans="1:12" x14ac:dyDescent="0.25">
      <c r="A27" s="48" t="s">
        <v>62</v>
      </c>
      <c r="B27" s="53">
        <v>13</v>
      </c>
      <c r="C27" s="43">
        <v>11</v>
      </c>
      <c r="D27" s="43">
        <v>2</v>
      </c>
      <c r="E27" s="44">
        <f t="shared" si="4"/>
        <v>0.84615384615384615</v>
      </c>
      <c r="F27" s="44">
        <f t="shared" si="1"/>
        <v>0.15384615384615385</v>
      </c>
      <c r="G27" s="60">
        <v>23</v>
      </c>
      <c r="H27" s="45">
        <v>22</v>
      </c>
      <c r="I27" s="45">
        <v>1</v>
      </c>
      <c r="J27" s="46">
        <f t="shared" si="2"/>
        <v>0.95652173913043481</v>
      </c>
      <c r="K27" s="66">
        <f t="shared" si="3"/>
        <v>4.3478260869565216E-2</v>
      </c>
      <c r="L27" s="42"/>
    </row>
    <row r="28" spans="1:12" x14ac:dyDescent="0.25">
      <c r="A28" s="49" t="s">
        <v>63</v>
      </c>
      <c r="B28" s="55">
        <v>58</v>
      </c>
      <c r="C28" s="56">
        <v>27</v>
      </c>
      <c r="D28" s="56">
        <v>31</v>
      </c>
      <c r="E28" s="57">
        <f t="shared" si="4"/>
        <v>0.46551724137931033</v>
      </c>
      <c r="F28" s="57">
        <f t="shared" si="1"/>
        <v>0.53448275862068961</v>
      </c>
      <c r="G28" s="62">
        <v>57</v>
      </c>
      <c r="H28" s="63">
        <v>26</v>
      </c>
      <c r="I28" s="63">
        <v>31</v>
      </c>
      <c r="J28" s="64">
        <f t="shared" si="2"/>
        <v>0.45614035087719296</v>
      </c>
      <c r="K28" s="67">
        <f t="shared" si="3"/>
        <v>0.54385964912280704</v>
      </c>
      <c r="L28" s="42"/>
    </row>
  </sheetData>
  <mergeCells count="3">
    <mergeCell ref="B4:F4"/>
    <mergeCell ref="G4:K4"/>
    <mergeCell ref="B3:K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3FC3B-65CF-4CC1-A976-C97DBD181ED0}">
  <dimension ref="A1"/>
  <sheetViews>
    <sheetView topLeftCell="A15" zoomScale="82" zoomScaleNormal="82" workbookViewId="0">
      <selection activeCell="K35" sqref="K35"/>
    </sheetView>
  </sheetViews>
  <sheetFormatPr defaultColWidth="8.7109375" defaultRowHeight="15" x14ac:dyDescent="0.25"/>
  <cols>
    <col min="1" max="16384" width="8.7109375" style="4"/>
  </cols>
  <sheetData>
    <row r="1" spans="1:1" ht="18.75" x14ac:dyDescent="0.3">
      <c r="A1" s="18" t="s">
        <v>170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Cover sheet</vt:lpstr>
      <vt:lpstr>Contents</vt:lpstr>
      <vt:lpstr>Background</vt:lpstr>
      <vt:lpstr>Map</vt:lpstr>
      <vt:lpstr>Table 1</vt:lpstr>
      <vt:lpstr>Table 2</vt:lpstr>
      <vt:lpstr>Table 3</vt:lpstr>
      <vt:lpstr>Table 4</vt:lpstr>
      <vt:lpstr>Figure 1a-b</vt:lpstr>
      <vt:lpstr>Table 5</vt:lpstr>
      <vt:lpstr>Figure 2</vt:lpstr>
      <vt:lpstr>Table 6</vt:lpstr>
      <vt:lpstr>Table 7</vt:lpstr>
      <vt:lpstr>Table 8</vt:lpstr>
      <vt:lpstr>Table 9</vt:lpstr>
      <vt:lpstr>Table 10</vt:lpstr>
      <vt:lpstr>Table 11</vt:lpstr>
      <vt:lpstr>Figure 3a-b</vt:lpstr>
      <vt:lpstr>Table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Fathimath Shakir</dc:creator>
  <cp:lastModifiedBy>Ali Nizam</cp:lastModifiedBy>
  <dcterms:created xsi:type="dcterms:W3CDTF">2026-02-12T04:06:07Z</dcterms:created>
  <dcterms:modified xsi:type="dcterms:W3CDTF">2026-09-02T08:55:43Z</dcterms:modified>
</cp:coreProperties>
</file>