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D:\CRVS\Quarterly bulletin\2025\"/>
    </mc:Choice>
  </mc:AlternateContent>
  <xr:revisionPtr revIDLastSave="0" documentId="13_ncr:1_{E65C2CBD-42C3-49A3-89F4-EA333270469D}" xr6:coauthVersionLast="47" xr6:coauthVersionMax="47" xr10:uidLastSave="{00000000-0000-0000-0000-000000000000}"/>
  <bookViews>
    <workbookView xWindow="-110" yWindow="-110" windowWidth="19420" windowHeight="11500" tabRatio="884" activeTab="10" xr2:uid="{A48544C4-8AF1-457F-99FA-F4D87301FDA1}"/>
  </bookViews>
  <sheets>
    <sheet name="Cover sheet" sheetId="12" r:id="rId1"/>
    <sheet name="Contents" sheetId="2" r:id="rId2"/>
    <sheet name="Background" sheetId="1" r:id="rId3"/>
    <sheet name="Map" sheetId="24" r:id="rId4"/>
    <sheet name="Table 1" sheetId="3" r:id="rId5"/>
    <sheet name="Table 2" sheetId="4" r:id="rId6"/>
    <sheet name="Table 3" sheetId="5" r:id="rId7"/>
    <sheet name="Table 4" sheetId="17" r:id="rId8"/>
    <sheet name="Figure 1a-d" sheetId="19" r:id="rId9"/>
    <sheet name="Table 5" sheetId="14" r:id="rId10"/>
    <sheet name="Figure 2" sheetId="20" r:id="rId11"/>
    <sheet name="Table 6" sheetId="6" r:id="rId12"/>
    <sheet name="Table 7" sheetId="7" r:id="rId13"/>
    <sheet name="Table 8" sheetId="8" r:id="rId14"/>
    <sheet name="Table 9" sheetId="9" r:id="rId15"/>
    <sheet name="Table 10" sheetId="10" r:id="rId16"/>
    <sheet name="Table 11" sheetId="22" r:id="rId17"/>
    <sheet name="Figure 3a-d" sheetId="21" r:id="rId18"/>
    <sheet name="Table 12" sheetId="16"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 i="8" l="1"/>
  <c r="O6" i="8"/>
  <c r="P6" i="8"/>
  <c r="N7" i="8"/>
  <c r="O7" i="8"/>
  <c r="P7" i="8"/>
  <c r="N8" i="8"/>
  <c r="O8" i="8"/>
  <c r="P8" i="8"/>
  <c r="N9" i="8"/>
  <c r="O9" i="8"/>
  <c r="P9" i="8"/>
  <c r="O5" i="8"/>
  <c r="P5" i="8"/>
  <c r="N5" i="8"/>
  <c r="E7" i="16"/>
  <c r="E8" i="16"/>
  <c r="E9" i="16"/>
  <c r="E10" i="16"/>
  <c r="E6" i="16"/>
  <c r="I9" i="10"/>
  <c r="I7" i="10" s="1"/>
  <c r="E6" i="17" l="1"/>
  <c r="N11" i="16" l="1"/>
  <c r="G11" i="16"/>
  <c r="D9" i="22" l="1"/>
  <c r="C9" i="22"/>
  <c r="C7" i="22" s="1"/>
  <c r="B9" i="22"/>
  <c r="B7" i="22" s="1"/>
  <c r="X8" i="22"/>
  <c r="Y8" i="22"/>
  <c r="X10" i="22"/>
  <c r="Y10" i="22"/>
  <c r="X11" i="22"/>
  <c r="Y11" i="22"/>
  <c r="X12" i="22"/>
  <c r="Y12" i="22"/>
  <c r="X13" i="22"/>
  <c r="Y13" i="22"/>
  <c r="X14" i="22"/>
  <c r="Y14" i="22"/>
  <c r="X15" i="22"/>
  <c r="Y15" i="22"/>
  <c r="X16" i="22"/>
  <c r="Y16" i="22"/>
  <c r="X17" i="22"/>
  <c r="Y17" i="22"/>
  <c r="X18" i="22"/>
  <c r="Y18" i="22"/>
  <c r="X19" i="22"/>
  <c r="Y19" i="22"/>
  <c r="X20" i="22"/>
  <c r="Y20" i="22"/>
  <c r="X21" i="22"/>
  <c r="Y21" i="22"/>
  <c r="X22" i="22"/>
  <c r="Y22" i="22"/>
  <c r="X23" i="22"/>
  <c r="Y23" i="22"/>
  <c r="X24" i="22"/>
  <c r="Y24" i="22"/>
  <c r="X25" i="22"/>
  <c r="Y25" i="22"/>
  <c r="X26" i="22"/>
  <c r="Y26" i="22"/>
  <c r="X27" i="22"/>
  <c r="Y27" i="22"/>
  <c r="X28" i="22"/>
  <c r="Y28" i="22"/>
  <c r="X29" i="22"/>
  <c r="Y29" i="22"/>
  <c r="V9" i="22"/>
  <c r="V7" i="22" s="1"/>
  <c r="U9" i="22"/>
  <c r="T9" i="22"/>
  <c r="T7" i="22" s="1"/>
  <c r="R8" i="22"/>
  <c r="S8" i="22"/>
  <c r="R10" i="22"/>
  <c r="S10" i="22"/>
  <c r="R11" i="22"/>
  <c r="S11" i="22"/>
  <c r="R12" i="22"/>
  <c r="S12" i="22"/>
  <c r="R13" i="22"/>
  <c r="S13" i="22"/>
  <c r="R14" i="22"/>
  <c r="S14" i="22"/>
  <c r="R15" i="22"/>
  <c r="S15" i="22"/>
  <c r="R16" i="22"/>
  <c r="S16" i="22"/>
  <c r="R17" i="22"/>
  <c r="S17" i="22"/>
  <c r="R18" i="22"/>
  <c r="S18" i="22"/>
  <c r="R19" i="22"/>
  <c r="S19" i="22"/>
  <c r="R20" i="22"/>
  <c r="S20" i="22"/>
  <c r="R21" i="22"/>
  <c r="S21" i="22"/>
  <c r="R22" i="22"/>
  <c r="S22" i="22"/>
  <c r="R23" i="22"/>
  <c r="S23" i="22"/>
  <c r="R24" i="22"/>
  <c r="S24" i="22"/>
  <c r="R25" i="22"/>
  <c r="S25" i="22"/>
  <c r="R26" i="22"/>
  <c r="S26" i="22"/>
  <c r="R27" i="22"/>
  <c r="S27" i="22"/>
  <c r="R28" i="22"/>
  <c r="S28" i="22"/>
  <c r="R29" i="22"/>
  <c r="S29" i="22"/>
  <c r="P9" i="22"/>
  <c r="P7" i="22" s="1"/>
  <c r="O9" i="22"/>
  <c r="O7" i="22" s="1"/>
  <c r="N9" i="22"/>
  <c r="N7" i="22" s="1"/>
  <c r="L8" i="22"/>
  <c r="M8" i="22"/>
  <c r="L10" i="22"/>
  <c r="M10" i="22"/>
  <c r="L11" i="22"/>
  <c r="M11" i="22"/>
  <c r="L12" i="22"/>
  <c r="M12" i="22"/>
  <c r="L13" i="22"/>
  <c r="M13" i="22"/>
  <c r="L14" i="22"/>
  <c r="M14" i="22"/>
  <c r="L15" i="22"/>
  <c r="M15" i="22"/>
  <c r="L16" i="22"/>
  <c r="M16" i="22"/>
  <c r="L17" i="22"/>
  <c r="M17" i="22"/>
  <c r="L18" i="22"/>
  <c r="M18" i="22"/>
  <c r="L19" i="22"/>
  <c r="M19" i="22"/>
  <c r="L20" i="22"/>
  <c r="M20" i="22"/>
  <c r="L21" i="22"/>
  <c r="M21" i="22"/>
  <c r="L22" i="22"/>
  <c r="M22" i="22"/>
  <c r="L23" i="22"/>
  <c r="M23" i="22"/>
  <c r="L24" i="22"/>
  <c r="M24" i="22"/>
  <c r="L25" i="22"/>
  <c r="M25" i="22"/>
  <c r="L26" i="22"/>
  <c r="M26" i="22"/>
  <c r="L27" i="22"/>
  <c r="M27" i="22"/>
  <c r="L28" i="22"/>
  <c r="M28" i="22"/>
  <c r="L29" i="22"/>
  <c r="M29" i="22"/>
  <c r="J9" i="22"/>
  <c r="J7" i="22" s="1"/>
  <c r="I9" i="22"/>
  <c r="I7" i="22" s="1"/>
  <c r="H9" i="22"/>
  <c r="H7" i="22"/>
  <c r="F8" i="22"/>
  <c r="G8" i="22"/>
  <c r="F9" i="22"/>
  <c r="F10" i="22"/>
  <c r="G10" i="22"/>
  <c r="F11" i="22"/>
  <c r="G11" i="22"/>
  <c r="F12" i="22"/>
  <c r="G12" i="22"/>
  <c r="F13" i="22"/>
  <c r="G13" i="22"/>
  <c r="F14" i="22"/>
  <c r="G14" i="22"/>
  <c r="F15" i="22"/>
  <c r="G15" i="22"/>
  <c r="F16" i="22"/>
  <c r="G16" i="22"/>
  <c r="F17" i="22"/>
  <c r="G17" i="22"/>
  <c r="F18" i="22"/>
  <c r="G18" i="22"/>
  <c r="F19" i="22"/>
  <c r="G19" i="22"/>
  <c r="F20" i="22"/>
  <c r="G20" i="22"/>
  <c r="F21" i="22"/>
  <c r="G21" i="22"/>
  <c r="F23" i="22"/>
  <c r="G23" i="22"/>
  <c r="F24" i="22"/>
  <c r="G24" i="22"/>
  <c r="F25" i="22"/>
  <c r="G25" i="22"/>
  <c r="F26" i="22"/>
  <c r="G26" i="22"/>
  <c r="F27" i="22"/>
  <c r="G27" i="22"/>
  <c r="F28" i="22"/>
  <c r="G28" i="22"/>
  <c r="F29" i="22"/>
  <c r="G29" i="22"/>
  <c r="G9" i="22" l="1"/>
  <c r="X9" i="22"/>
  <c r="F7" i="22"/>
  <c r="U7" i="22"/>
  <c r="X7" i="22" s="1"/>
  <c r="D7" i="22"/>
  <c r="G7" i="22" s="1"/>
  <c r="L7" i="22"/>
  <c r="Y7" i="22"/>
  <c r="M7" i="22"/>
  <c r="S7" i="22"/>
  <c r="R7" i="22"/>
  <c r="R9" i="22"/>
  <c r="Y9" i="22"/>
  <c r="S9" i="22"/>
  <c r="M9" i="22"/>
  <c r="L9" i="22"/>
  <c r="R8" i="10"/>
  <c r="R9" i="10"/>
  <c r="R10" i="10"/>
  <c r="R11" i="10"/>
  <c r="R12" i="10"/>
  <c r="R13" i="10"/>
  <c r="R14" i="10"/>
  <c r="R15" i="10"/>
  <c r="R16" i="10"/>
  <c r="R17" i="10"/>
  <c r="R18" i="10"/>
  <c r="R19" i="10"/>
  <c r="R20" i="10"/>
  <c r="R21" i="10"/>
  <c r="R22" i="10"/>
  <c r="R23" i="10"/>
  <c r="R24" i="10"/>
  <c r="R25" i="10"/>
  <c r="R26" i="10"/>
  <c r="R27" i="10"/>
  <c r="R28" i="10"/>
  <c r="R29" i="10"/>
  <c r="R7" i="10"/>
  <c r="J8" i="10"/>
  <c r="J9" i="10"/>
  <c r="J10" i="10"/>
  <c r="J11" i="10"/>
  <c r="J12" i="10"/>
  <c r="J13" i="10"/>
  <c r="J14" i="10"/>
  <c r="J15" i="10"/>
  <c r="J16" i="10"/>
  <c r="J17" i="10"/>
  <c r="J18" i="10"/>
  <c r="J19" i="10"/>
  <c r="J20" i="10"/>
  <c r="J21" i="10"/>
  <c r="J22" i="10"/>
  <c r="J23" i="10"/>
  <c r="J24" i="10"/>
  <c r="J25" i="10"/>
  <c r="J26" i="10"/>
  <c r="J27" i="10"/>
  <c r="J28" i="10"/>
  <c r="J29" i="10"/>
  <c r="J7" i="10"/>
  <c r="E8" i="10"/>
  <c r="E9" i="10"/>
  <c r="E10" i="10"/>
  <c r="E11" i="10"/>
  <c r="E12" i="10"/>
  <c r="E13" i="10"/>
  <c r="E14" i="10"/>
  <c r="E15" i="10"/>
  <c r="E16" i="10"/>
  <c r="E17" i="10"/>
  <c r="E18" i="10"/>
  <c r="E19" i="10"/>
  <c r="E20" i="10"/>
  <c r="E21" i="10"/>
  <c r="E22" i="10"/>
  <c r="E23" i="10"/>
  <c r="E24" i="10"/>
  <c r="E25" i="10"/>
  <c r="E26" i="10"/>
  <c r="E27" i="10"/>
  <c r="E28" i="10"/>
  <c r="E29" i="10"/>
  <c r="E7" i="10"/>
  <c r="Q7" i="5"/>
  <c r="Q8" i="5"/>
  <c r="Q9" i="5"/>
  <c r="Q10" i="5"/>
  <c r="Q11" i="5"/>
  <c r="Q12" i="5"/>
  <c r="Q13" i="5"/>
  <c r="Q14" i="5"/>
  <c r="Q15" i="5"/>
  <c r="Q16" i="5"/>
  <c r="Q17" i="5"/>
  <c r="Q18" i="5"/>
  <c r="Q19" i="5"/>
  <c r="Q20" i="5"/>
  <c r="Q21" i="5"/>
  <c r="Q22" i="5"/>
  <c r="Q23" i="5"/>
  <c r="Q24" i="5"/>
  <c r="Q25" i="5"/>
  <c r="Q26" i="5"/>
  <c r="Q27" i="5"/>
  <c r="Q28" i="5"/>
  <c r="Q6" i="5"/>
  <c r="M6" i="5"/>
  <c r="I7" i="5"/>
  <c r="I8" i="5"/>
  <c r="I9" i="5"/>
  <c r="I10" i="5"/>
  <c r="I11" i="5"/>
  <c r="I12" i="5"/>
  <c r="I13" i="5"/>
  <c r="I14" i="5"/>
  <c r="I15" i="5"/>
  <c r="I16" i="5"/>
  <c r="I17" i="5"/>
  <c r="I18" i="5"/>
  <c r="I19" i="5"/>
  <c r="I20" i="5"/>
  <c r="I21" i="5"/>
  <c r="I22" i="5"/>
  <c r="I23" i="5"/>
  <c r="I24" i="5"/>
  <c r="I25" i="5"/>
  <c r="I26" i="5"/>
  <c r="I27" i="5"/>
  <c r="I28" i="5"/>
  <c r="I6" i="5"/>
  <c r="E7" i="5"/>
  <c r="E8" i="5"/>
  <c r="E9" i="5"/>
  <c r="E10" i="5"/>
  <c r="E11" i="5"/>
  <c r="E12" i="5"/>
  <c r="E13" i="5"/>
  <c r="E14" i="5"/>
  <c r="E15" i="5"/>
  <c r="E16" i="5"/>
  <c r="E17" i="5"/>
  <c r="E18" i="5"/>
  <c r="E19" i="5"/>
  <c r="E20" i="5"/>
  <c r="E21" i="5"/>
  <c r="E22" i="5"/>
  <c r="E23" i="5"/>
  <c r="E24" i="5"/>
  <c r="E25" i="5"/>
  <c r="E26" i="5"/>
  <c r="E27" i="5"/>
  <c r="E28" i="5"/>
  <c r="E6" i="5"/>
  <c r="N8" i="5"/>
  <c r="P8" i="5"/>
  <c r="O8" i="5"/>
  <c r="E8" i="3" l="1"/>
  <c r="F8" i="3" s="1"/>
  <c r="D8" i="3"/>
  <c r="C8" i="3"/>
  <c r="J7" i="5"/>
  <c r="K8" i="5"/>
  <c r="K6" i="5" s="1"/>
  <c r="L8" i="5"/>
  <c r="L6" i="5" s="1"/>
  <c r="J9" i="5"/>
  <c r="J10" i="5"/>
  <c r="J11" i="5"/>
  <c r="J12" i="5"/>
  <c r="J13" i="5"/>
  <c r="J14" i="5"/>
  <c r="J15" i="5"/>
  <c r="J17" i="5"/>
  <c r="J18" i="5"/>
  <c r="J20" i="5"/>
  <c r="J21" i="5"/>
  <c r="J22" i="5"/>
  <c r="J23" i="5"/>
  <c r="J24" i="5"/>
  <c r="J25" i="5"/>
  <c r="J26" i="5"/>
  <c r="J27" i="5"/>
  <c r="J28" i="5"/>
  <c r="C11" i="16"/>
  <c r="D11" i="16"/>
  <c r="E11" i="16"/>
  <c r="F11" i="16"/>
  <c r="H11" i="16"/>
  <c r="I11" i="16"/>
  <c r="J11" i="16"/>
  <c r="K11" i="16"/>
  <c r="L11" i="16"/>
  <c r="M11" i="16"/>
  <c r="B11" i="16"/>
  <c r="U7" i="17"/>
  <c r="U8" i="17"/>
  <c r="U9" i="17"/>
  <c r="U10" i="17"/>
  <c r="U11" i="17"/>
  <c r="U12" i="17"/>
  <c r="U13" i="17"/>
  <c r="U14" i="17"/>
  <c r="U15" i="17"/>
  <c r="U17" i="17"/>
  <c r="U18" i="17"/>
  <c r="U20" i="17"/>
  <c r="U21" i="17"/>
  <c r="U22" i="17"/>
  <c r="U23" i="17"/>
  <c r="U24" i="17"/>
  <c r="U25" i="17"/>
  <c r="U26" i="17"/>
  <c r="U27" i="17"/>
  <c r="U28" i="17"/>
  <c r="U6" i="17"/>
  <c r="P7" i="17"/>
  <c r="P8" i="17"/>
  <c r="P9" i="17"/>
  <c r="P10" i="17"/>
  <c r="P11" i="17"/>
  <c r="P12" i="17"/>
  <c r="P13" i="17"/>
  <c r="P14" i="17"/>
  <c r="P15" i="17"/>
  <c r="P17" i="17"/>
  <c r="P18" i="17"/>
  <c r="P20" i="17"/>
  <c r="P21" i="17"/>
  <c r="P22" i="17"/>
  <c r="P23" i="17"/>
  <c r="P24" i="17"/>
  <c r="P25" i="17"/>
  <c r="P26" i="17"/>
  <c r="P27" i="17"/>
  <c r="P28" i="17"/>
  <c r="P6" i="17"/>
  <c r="K7" i="17"/>
  <c r="K8" i="17"/>
  <c r="K9" i="17"/>
  <c r="K10" i="17"/>
  <c r="K11" i="17"/>
  <c r="K12" i="17"/>
  <c r="K13" i="17"/>
  <c r="K14" i="17"/>
  <c r="K15" i="17"/>
  <c r="K17" i="17"/>
  <c r="K18" i="17"/>
  <c r="K20" i="17"/>
  <c r="K21" i="17"/>
  <c r="K22" i="17"/>
  <c r="K23" i="17"/>
  <c r="K24" i="17"/>
  <c r="K25" i="17"/>
  <c r="K26" i="17"/>
  <c r="K27" i="17"/>
  <c r="K28" i="17"/>
  <c r="K6" i="17"/>
  <c r="F7" i="17"/>
  <c r="F8" i="17"/>
  <c r="F9" i="17"/>
  <c r="F10" i="17"/>
  <c r="F11" i="17"/>
  <c r="F12" i="17"/>
  <c r="F13" i="17"/>
  <c r="F14" i="17"/>
  <c r="F15" i="17"/>
  <c r="F16" i="17"/>
  <c r="F17" i="17"/>
  <c r="F18" i="17"/>
  <c r="F20" i="17"/>
  <c r="F21" i="17"/>
  <c r="F22" i="17"/>
  <c r="F23" i="17"/>
  <c r="F24" i="17"/>
  <c r="F25" i="17"/>
  <c r="F26" i="17"/>
  <c r="F27" i="17"/>
  <c r="F28" i="17"/>
  <c r="F6" i="17"/>
  <c r="O6" i="17"/>
  <c r="E7" i="17"/>
  <c r="E8" i="17"/>
  <c r="E9" i="17"/>
  <c r="E10" i="17"/>
  <c r="E11" i="17"/>
  <c r="E12" i="17"/>
  <c r="E13" i="17"/>
  <c r="E14" i="17"/>
  <c r="E15" i="17"/>
  <c r="E16" i="17"/>
  <c r="E17" i="17"/>
  <c r="E18" i="17"/>
  <c r="E20" i="17"/>
  <c r="E21" i="17"/>
  <c r="E22" i="17"/>
  <c r="E23" i="17"/>
  <c r="E24" i="17"/>
  <c r="E25" i="17"/>
  <c r="E26" i="17"/>
  <c r="E27" i="17"/>
  <c r="E28" i="17"/>
  <c r="O7" i="17"/>
  <c r="O8" i="17"/>
  <c r="O9" i="17"/>
  <c r="O10" i="17"/>
  <c r="O11" i="17"/>
  <c r="O12" i="17"/>
  <c r="O13" i="17"/>
  <c r="O14" i="17"/>
  <c r="O15" i="17"/>
  <c r="O17" i="17"/>
  <c r="O18" i="17"/>
  <c r="O20" i="17"/>
  <c r="O21" i="17"/>
  <c r="O22" i="17"/>
  <c r="O23" i="17"/>
  <c r="O24" i="17"/>
  <c r="O25" i="17"/>
  <c r="O26" i="17"/>
  <c r="O27" i="17"/>
  <c r="O28" i="17"/>
  <c r="J7" i="17"/>
  <c r="J8" i="17"/>
  <c r="J9" i="17"/>
  <c r="J10" i="17"/>
  <c r="J11" i="17"/>
  <c r="J12" i="17"/>
  <c r="J13" i="17"/>
  <c r="J14" i="17"/>
  <c r="J15" i="17"/>
  <c r="J17" i="17"/>
  <c r="J18" i="17"/>
  <c r="J20" i="17"/>
  <c r="J21" i="17"/>
  <c r="J22" i="17"/>
  <c r="J23" i="17"/>
  <c r="J24" i="17"/>
  <c r="J25" i="17"/>
  <c r="J26" i="17"/>
  <c r="J27" i="17"/>
  <c r="J28" i="17"/>
  <c r="J6" i="17"/>
  <c r="F11" i="14"/>
  <c r="T7" i="17"/>
  <c r="T8" i="17"/>
  <c r="T9" i="17"/>
  <c r="T10" i="17"/>
  <c r="T11" i="17"/>
  <c r="T12" i="17"/>
  <c r="T13" i="17"/>
  <c r="T14" i="17"/>
  <c r="T15" i="17"/>
  <c r="T17" i="17"/>
  <c r="T18" i="17"/>
  <c r="T20" i="17"/>
  <c r="T21" i="17"/>
  <c r="T22" i="17"/>
  <c r="T23" i="17"/>
  <c r="T24" i="17"/>
  <c r="T25" i="17"/>
  <c r="T26" i="17"/>
  <c r="T27" i="17"/>
  <c r="T28" i="17"/>
  <c r="T6" i="17"/>
  <c r="F13" i="4"/>
  <c r="F14" i="4"/>
  <c r="F15" i="4"/>
  <c r="Q13" i="9"/>
  <c r="M13" i="9"/>
  <c r="E9" i="9"/>
  <c r="E10" i="9"/>
  <c r="E11" i="9"/>
  <c r="E13" i="9"/>
  <c r="F7" i="3"/>
  <c r="J8" i="5" l="1"/>
  <c r="J6" i="5" s="1"/>
  <c r="L9" i="10"/>
  <c r="L7" i="10" s="1"/>
  <c r="M9" i="10"/>
  <c r="M7" i="10" s="1"/>
  <c r="K9" i="10"/>
  <c r="N9" i="10" l="1"/>
  <c r="K7" i="10"/>
  <c r="N27" i="10" l="1"/>
  <c r="N10" i="10"/>
  <c r="N28" i="10"/>
  <c r="N22" i="10"/>
  <c r="N11" i="10"/>
  <c r="N29" i="10"/>
  <c r="N13" i="10"/>
  <c r="N7" i="10"/>
  <c r="N14" i="10"/>
  <c r="N15" i="10"/>
  <c r="N16" i="10"/>
  <c r="N17" i="10"/>
  <c r="N18" i="10"/>
  <c r="N19" i="10"/>
  <c r="N21" i="10"/>
  <c r="N26" i="10"/>
  <c r="N12" i="10"/>
  <c r="N23" i="10"/>
  <c r="N24" i="10"/>
  <c r="N25" i="10"/>
  <c r="N20" i="10"/>
  <c r="N8" i="10"/>
  <c r="E11" i="14"/>
  <c r="F11" i="4"/>
  <c r="F12" i="4"/>
  <c r="F10" i="4"/>
  <c r="F4" i="3"/>
  <c r="F6" i="3" l="1"/>
  <c r="F5" i="3"/>
</calcChain>
</file>

<file path=xl/sharedStrings.xml><?xml version="1.0" encoding="utf-8"?>
<sst xmlns="http://schemas.openxmlformats.org/spreadsheetml/2006/main" count="480" uniqueCount="211">
  <si>
    <t>Notes and Definitions</t>
  </si>
  <si>
    <t>Atolls</t>
  </si>
  <si>
    <t>Include admin and non-admin islands within the 20 atolls combined.</t>
  </si>
  <si>
    <t>Death</t>
  </si>
  <si>
    <t>The permanent disappearance of all evidence of life at any time after live birth has taken place (postnatal cessation of vital functions without capability of resuscitation). This definition excludes foetal deaths, which are defined separately.</t>
  </si>
  <si>
    <t>Infant Deaths (under 1 year)</t>
  </si>
  <si>
    <t>Infant deaths refer to the deaths of infants up to 1 year of age</t>
  </si>
  <si>
    <t>Malé</t>
  </si>
  <si>
    <t>The Capital City of Maldives. Includes wards as Malé, Hulhumale, and Villimale</t>
  </si>
  <si>
    <t>Maternal Deaths</t>
  </si>
  <si>
    <t>The number of female deaths from any cause related to or aggravated by pregnancy or its management (excluding accidental or incidental causes) during pregnancy and childbirth or within 42 days of termination of pregnancy, irrespective of the duration and site of the pregnancy.</t>
  </si>
  <si>
    <t>Nationality</t>
  </si>
  <si>
    <t>Place of occurrence</t>
  </si>
  <si>
    <t>Place of occurrence is the geographical location in the country: (a) locality and (b) major division or other geographical place in which the locality is situated, where the live birth, death, delivery of a dead fetus, marriage or divorce occurred. This analysis refers to Atoll where the live event took place.</t>
  </si>
  <si>
    <t>Place of usual residence</t>
  </si>
  <si>
    <t>This is the island where the person has lived for more than one year or intends to live for more than one year. This definition is used in Maldives to define the usual residence of a person in the country.</t>
  </si>
  <si>
    <t xml:space="preserve">Total live Births by nationality </t>
  </si>
  <si>
    <t>Refers to the total live births that occurred in the Maldives and live births that occurred to Maldivians abroad. Births that occurred abroad to Maldivians are included, as the law mandates Maldivians to register births at respective local Councils.</t>
  </si>
  <si>
    <t>Sex ratio at birth</t>
  </si>
  <si>
    <t>The number of male births for a specific area and during a specified period divided by the number of female births for the same area and period. The sex ratio is an important demographic indicator of the distribution of boys and girls at birth.</t>
  </si>
  <si>
    <t>Still Birth</t>
  </si>
  <si>
    <t>A baby who dies after 28 weeks of pregnancy, but before or during birth, is classified as a stillbirth.</t>
  </si>
  <si>
    <t>Under-5 Deaths</t>
  </si>
  <si>
    <t>Contents</t>
  </si>
  <si>
    <t>Table</t>
  </si>
  <si>
    <t>Table Name</t>
  </si>
  <si>
    <t>Sex Ratio at Birth</t>
  </si>
  <si>
    <t>Live Births</t>
  </si>
  <si>
    <t>January</t>
  </si>
  <si>
    <t>February</t>
  </si>
  <si>
    <t>March</t>
  </si>
  <si>
    <t>April</t>
  </si>
  <si>
    <t>May</t>
  </si>
  <si>
    <t>June</t>
  </si>
  <si>
    <t>Live Births - Female</t>
  </si>
  <si>
    <t>Live Births - Male</t>
  </si>
  <si>
    <t>Sex Ratio at birth (males per 100 females)</t>
  </si>
  <si>
    <t>Share out of live births (%)</t>
  </si>
  <si>
    <t>Both sexes</t>
  </si>
  <si>
    <t>Female</t>
  </si>
  <si>
    <t>Male</t>
  </si>
  <si>
    <t>Q1</t>
  </si>
  <si>
    <t>Q2</t>
  </si>
  <si>
    <t>Republic</t>
  </si>
  <si>
    <t>Male'</t>
  </si>
  <si>
    <t>HA</t>
  </si>
  <si>
    <t>HDh</t>
  </si>
  <si>
    <t>Sh</t>
  </si>
  <si>
    <t>N</t>
  </si>
  <si>
    <t>R</t>
  </si>
  <si>
    <t>B</t>
  </si>
  <si>
    <t>Lh</t>
  </si>
  <si>
    <t>K</t>
  </si>
  <si>
    <t>AA</t>
  </si>
  <si>
    <t>ADh</t>
  </si>
  <si>
    <t>M</t>
  </si>
  <si>
    <t>F</t>
  </si>
  <si>
    <t>Dh</t>
  </si>
  <si>
    <t>Th</t>
  </si>
  <si>
    <t>L</t>
  </si>
  <si>
    <t>GA</t>
  </si>
  <si>
    <t>GDh</t>
  </si>
  <si>
    <t>Gn</t>
  </si>
  <si>
    <t>S</t>
  </si>
  <si>
    <t>Birth weight (in grams)</t>
  </si>
  <si>
    <t>Sex</t>
  </si>
  <si>
    <t>Both Sexes</t>
  </si>
  <si>
    <t>Low(&lt;2499)</t>
  </si>
  <si>
    <t>Normal(2500-3999)</t>
  </si>
  <si>
    <t>High (4000+)</t>
  </si>
  <si>
    <t>Average birth weight</t>
  </si>
  <si>
    <t>Indicators</t>
  </si>
  <si>
    <t>Total</t>
  </si>
  <si>
    <t>Maldivian</t>
  </si>
  <si>
    <t>Foreign</t>
  </si>
  <si>
    <t>Total live Births</t>
  </si>
  <si>
    <t xml:space="preserve">    Male’</t>
  </si>
  <si>
    <t xml:space="preserve">    Atolls</t>
  </si>
  <si>
    <t>V</t>
  </si>
  <si>
    <t>Total Deaths</t>
  </si>
  <si>
    <t xml:space="preserve">Total Deaths </t>
  </si>
  <si>
    <t>Not Stated</t>
  </si>
  <si>
    <t>Under 5 deaths</t>
  </si>
  <si>
    <t>Jan</t>
  </si>
  <si>
    <t>Feb</t>
  </si>
  <si>
    <t>Mar</t>
  </si>
  <si>
    <t>Place of death</t>
  </si>
  <si>
    <t>Deaths</t>
  </si>
  <si>
    <t>Share out of deaths in Maldives (%)</t>
  </si>
  <si>
    <t>Contact Information</t>
  </si>
  <si>
    <t>These tables, as well as previous reports, are available from MBS website at the</t>
  </si>
  <si>
    <t>If you have any queries about this publication please contact us at:</t>
  </si>
  <si>
    <t>Maldives Bureau of Statistics</t>
  </si>
  <si>
    <t>Dhaarul Eeman Building</t>
  </si>
  <si>
    <t>Majeedhee Magu, Male'</t>
  </si>
  <si>
    <t>email: info@stats.gov.mv</t>
  </si>
  <si>
    <t>Cover Sheet</t>
  </si>
  <si>
    <t>Background Information and Definitions</t>
  </si>
  <si>
    <t>Data presented in this Quarterly Vital Statistics Bulleting is prepared based on births and deaths recorded in the Vital Registration system (GEMEN).</t>
  </si>
  <si>
    <t>Note:</t>
  </si>
  <si>
    <t>Year of Occurrence</t>
  </si>
  <si>
    <t>Quarter</t>
  </si>
  <si>
    <t>Month of Occurrence</t>
  </si>
  <si>
    <t>July</t>
  </si>
  <si>
    <t>August</t>
  </si>
  <si>
    <t>September</t>
  </si>
  <si>
    <t xml:space="preserve"> Live Births</t>
  </si>
  <si>
    <t xml:space="preserve"> Female live births</t>
  </si>
  <si>
    <t>Male live births</t>
  </si>
  <si>
    <t>Q3</t>
  </si>
  <si>
    <t>Q2_*</t>
  </si>
  <si>
    <t>Table 1</t>
  </si>
  <si>
    <t>Table 2</t>
  </si>
  <si>
    <t>Table 3</t>
  </si>
  <si>
    <t>Figure 2</t>
  </si>
  <si>
    <t>Table 4</t>
  </si>
  <si>
    <t>Table 5</t>
  </si>
  <si>
    <t>Table 6</t>
  </si>
  <si>
    <t>Table 7</t>
  </si>
  <si>
    <t>Mother age group</t>
  </si>
  <si>
    <t>15-19</t>
  </si>
  <si>
    <t>20-24</t>
  </si>
  <si>
    <t>25-29</t>
  </si>
  <si>
    <t>30-34</t>
  </si>
  <si>
    <t>35-39</t>
  </si>
  <si>
    <t>40-44</t>
  </si>
  <si>
    <t>45-49</t>
  </si>
  <si>
    <t>Quarters</t>
  </si>
  <si>
    <t>Covers the period as follows: Quarter 1 (January- March), Quarter 2 (April-June), Quarter 3 (July- September), Quarter 4 (October - December)</t>
  </si>
  <si>
    <t xml:space="preserve"> Total</t>
  </si>
  <si>
    <t>Table 8</t>
  </si>
  <si>
    <t>0-4</t>
  </si>
  <si>
    <t>5-17</t>
  </si>
  <si>
    <t>18-64</t>
  </si>
  <si>
    <t>65+</t>
  </si>
  <si>
    <t>Table 9</t>
  </si>
  <si>
    <t>Age Group</t>
  </si>
  <si>
    <t>Maldives Vital Statistics Quarterly Bulletin</t>
  </si>
  <si>
    <t>Background</t>
  </si>
  <si>
    <t>Q4</t>
  </si>
  <si>
    <t>October</t>
  </si>
  <si>
    <t>November</t>
  </si>
  <si>
    <t>December</t>
  </si>
  <si>
    <t>Quarter: Q1-Q4, 2025</t>
  </si>
  <si>
    <t>Live births by sex, Q1-Q4, 2025</t>
  </si>
  <si>
    <t>Live births by age of the mother, Q1-Q4, 2025</t>
  </si>
  <si>
    <t>Live birth by birth weight and sex of child by, Q1-Q4, 2025</t>
  </si>
  <si>
    <t>Key Indicators for deaths that occurred in Maldives among Maldivians by month of occurrence, Q1-Q4, 2025</t>
  </si>
  <si>
    <t>Deaths by place of occurrence and sex , Q1-Q4, 2025</t>
  </si>
  <si>
    <t>Percentage of deaths by place of occurrence and usual residence of the deceased, Q1-Q4, 2025</t>
  </si>
  <si>
    <t>Total deaths of children under five years of age include all deaths occurring before the fifth birthday. This includes deaths classified as "Child death," "Neonatal death," "Infant death," "Child Death," and "Neonatal Death," as well as any other deaths where the age at death was under five years.</t>
  </si>
  <si>
    <t>Not stated</t>
  </si>
  <si>
    <t xml:space="preserve">Total </t>
  </si>
  <si>
    <t>Table 1: Live births by sex, Q1-Q4, 2025</t>
  </si>
  <si>
    <r>
      <t xml:space="preserve">Term used to differentiate between Maldivians and Foreigners residing in the country.  
</t>
    </r>
    <r>
      <rPr>
        <b/>
        <sz val="12"/>
        <color rgb="FF000000"/>
        <rFont val="Arial"/>
        <family val="2"/>
      </rPr>
      <t xml:space="preserve">Maldivian </t>
    </r>
    <r>
      <rPr>
        <sz val="12"/>
        <color rgb="FF000000"/>
        <rFont val="Arial"/>
        <family val="2"/>
      </rPr>
      <t xml:space="preserve">refers to live births or deaths where the individual (or, for births, the child) is recorded as holding Maldivian nationality.
</t>
    </r>
    <r>
      <rPr>
        <b/>
        <sz val="12"/>
        <color rgb="FF000000"/>
        <rFont val="Arial"/>
        <family val="2"/>
      </rPr>
      <t>Foreign</t>
    </r>
    <r>
      <rPr>
        <sz val="12"/>
        <color rgb="FF000000"/>
        <rFont val="Arial"/>
        <family val="2"/>
      </rPr>
      <t xml:space="preserve"> refers to live births or deaths where the individual (or, for births, the child) is recorded as not holding Maldivian nationality.</t>
    </r>
  </si>
  <si>
    <t>The data presented are final but subject to revision.</t>
  </si>
  <si>
    <t>2_*</t>
  </si>
  <si>
    <t>_* Total includes 1 live birth as sex not stated</t>
  </si>
  <si>
    <t>April_*</t>
  </si>
  <si>
    <t>Live births by sex and month of occurence, Q1-Q4, 2025</t>
  </si>
  <si>
    <t>R_*</t>
  </si>
  <si>
    <t>* Total includes 1 live birth as sex not stated in Quarter 2</t>
  </si>
  <si>
    <t>Table 2: Live births by sex and month of occurence, Q1 - Q4, 2025</t>
  </si>
  <si>
    <t>Table 4: Live births by place of occurrence and usual residence of mother, Q1-Q4, 2025</t>
  </si>
  <si>
    <t>Place of occurence same as mother's usual residence</t>
  </si>
  <si>
    <t>Place of occurence different from mother's usual residence</t>
  </si>
  <si>
    <t>Place of occurence same as mother's usual residence (%)</t>
  </si>
  <si>
    <t>Place of occurence different from mother's usual residence (%)</t>
  </si>
  <si>
    <t>Live births by sex and place of occurence,Q1 - Q4, 2025</t>
  </si>
  <si>
    <t>Live births by place of occurrence and usual residence of mother, Q1 - Q4, 2025</t>
  </si>
  <si>
    <t>Data presents births and deaths that occur in the country during the period under review. As such it also includes births by foreign residents that occurred in Maldives and deaths that occurred among foreigners residing in the country.</t>
  </si>
  <si>
    <t>Figure 1a-d</t>
  </si>
  <si>
    <t>Figure 1a-d: Percentage of live births by place of occurence and usual residence of mother, Q1-Q4, 2025</t>
  </si>
  <si>
    <t>Percentage of live births by place of occurence and usual residence of mother, Q1-Q4, 2025</t>
  </si>
  <si>
    <t>Figure 2: Live births by age of the mother, Q1-Q4, 2025</t>
  </si>
  <si>
    <t>Table 5: Live births by age of the mother, Q1-Q4, 2025</t>
  </si>
  <si>
    <t>Table 6: Live birth by birth weight and sex of child, Q1-Q4, 2025</t>
  </si>
  <si>
    <t>Abroad_**</t>
  </si>
  <si>
    <t>_** :Includes births to Maldivian nationals that occurred outside the country</t>
  </si>
  <si>
    <t>_** Includes deaths of Maldivian nationals that occurred outside the country</t>
  </si>
  <si>
    <t>Table 9: Key Indicators for deaths that occurred in Maldives among Maldivians by month of occurrence, Q1 - Q4, 2025</t>
  </si>
  <si>
    <t>Table 10: Deaths by place of occurrence and sex , Q1-Q4, 2025</t>
  </si>
  <si>
    <t>Table 10</t>
  </si>
  <si>
    <t>Table 11: Deaths by place of occurrence and usual residence of the deceased, Q1-Q4, 2025</t>
  </si>
  <si>
    <t>Place of occurence same as deceased's usual residence</t>
  </si>
  <si>
    <t>Place of occurence different from deceased's usual residence</t>
  </si>
  <si>
    <t>Place of occurence same as deceased's usual residence (%)</t>
  </si>
  <si>
    <t>Place of occurence different from deceased's usual residence (%)</t>
  </si>
  <si>
    <t>Table 11</t>
  </si>
  <si>
    <t>Deaths by place of occurrence and usual residence of the deceased, Q1-Q4, 2025</t>
  </si>
  <si>
    <t>Figure 3a-d: Percentage of deaths by place of occurence and usual residence of the deceased, Q1-Q4, 2025</t>
  </si>
  <si>
    <t>Table 12</t>
  </si>
  <si>
    <t>Figure 3a-d</t>
  </si>
  <si>
    <t>Map of Maldives</t>
  </si>
  <si>
    <t>https://statisticsmaldives.gov.mv</t>
  </si>
  <si>
    <t>Data presented in this spreadsheet is prepared based on births and deaths recorded in the Vital Registration system (GEMEN). Data presented in this spreadsheet covers details of births and deaths and are provisional up to Quarter 4, 2025.</t>
  </si>
  <si>
    <t>Births given by Maldivian citizens outside the country is included in Table 7 as these births are also registered in the country. Similarly, deaths that occurred abroad among Maldivians in included in Table 8.</t>
  </si>
  <si>
    <t>Table 12: Deaths by Age Group and Sex, Q1–Q4, 2025</t>
  </si>
  <si>
    <t>* Graph excludes Not Stated deaths</t>
  </si>
  <si>
    <t>Date of release: 3 August 2026</t>
  </si>
  <si>
    <t xml:space="preserve">Map </t>
  </si>
  <si>
    <t xml:space="preserve">Map of Maldives </t>
  </si>
  <si>
    <t>Table 3: Live births by sex and place of occurence, Q1 - Q4, 2025</t>
  </si>
  <si>
    <t>Table 7: Live births by nationality and locality, Q1-Q4, 2025</t>
  </si>
  <si>
    <t>Live births by nationality and locality, Q1-Q4, 2025</t>
  </si>
  <si>
    <t>Table 8: Deaths by nationality and locality, Q1 - Q4, 2025</t>
  </si>
  <si>
    <t>Deaths by nationality and locality, Q1-Q4, 2025</t>
  </si>
  <si>
    <t>Note: Only for deaths that occurred in Maldives</t>
  </si>
  <si>
    <t>Deaths by Age Group and Sex, Q1–Q4, 2025</t>
  </si>
  <si>
    <t>Live birth</t>
  </si>
  <si>
    <t>The complete expulsion or extraction from the mother of a product of conception, irrespective of the duration of pregnancy, which, after such separation, breathes or shows any other evidence of life, such as beating of the heart, pulsation of the umbilical cord, or definite movement of voluntary muscles, whether or not the umbilical cord has been cut or the placenta is attached; each product of such a birth is considered live born (all live-born infants should be registered and counted as such, irrespective of gestational age or whether alive or dead at the time of registration, and if they die at any time following birth, they should also be registered and counted as deaths).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</si>
</sst>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4" x14ac:knownFonts="1">
    <font>
      <sz val="11"/>
      <color theme="1"/>
      <name val="Calibri"/>
      <family val="2"/>
      <scheme val="minor"/>
    </font>
    <font>
      <sz val="11"/>
      <color theme="1"/>
      <name val="Calibri"/>
      <family val="2"/>
      <scheme val="minor"/>
    </font>
    <font>
      <b/>
      <sz val="11"/>
      <color theme="1"/>
      <name val="Calibri"/>
      <family val="2"/>
      <scheme val="minor"/>
    </font>
    <font>
      <b/>
      <sz val="15"/>
      <color rgb="FF44546A"/>
      <name val="Calibri"/>
      <family val="2"/>
      <scheme val="minor"/>
    </font>
    <font>
      <b/>
      <sz val="13"/>
      <color rgb="FF44546A"/>
      <name val="Calibri"/>
      <family val="2"/>
      <scheme val="minor"/>
    </font>
    <font>
      <sz val="12"/>
      <color rgb="FF000000"/>
      <name val="Arial"/>
      <family val="2"/>
    </font>
    <font>
      <sz val="12"/>
      <color theme="1"/>
      <name val="Calibri"/>
      <family val="2"/>
      <scheme val="minor"/>
    </font>
    <font>
      <sz val="12"/>
      <color theme="1"/>
      <name val="Arial"/>
      <family val="2"/>
    </font>
    <font>
      <b/>
      <sz val="12"/>
      <color theme="1"/>
      <name val="Arial"/>
      <family val="2"/>
    </font>
    <font>
      <b/>
      <sz val="14"/>
      <color theme="4" tint="-0.499984740745262"/>
      <name val="Calibri"/>
      <family val="2"/>
      <scheme val="minor"/>
    </font>
    <font>
      <sz val="11"/>
      <name val="Calibri"/>
      <family val="2"/>
    </font>
    <font>
      <b/>
      <sz val="12"/>
      <name val="Calibri"/>
      <family val="2"/>
      <scheme val="minor"/>
    </font>
    <font>
      <sz val="8"/>
      <name val="Calibri"/>
      <family val="2"/>
      <scheme val="minor"/>
    </font>
    <font>
      <sz val="11"/>
      <color rgb="FF002060"/>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b/>
      <sz val="15"/>
      <color rgb="FF1F497D"/>
      <name val="Calibri"/>
      <family val="2"/>
      <scheme val="minor"/>
    </font>
    <font>
      <sz val="12"/>
      <name val="Arial"/>
      <family val="2"/>
    </font>
    <font>
      <u/>
      <sz val="11"/>
      <color theme="10"/>
      <name val="Calibri"/>
      <family val="2"/>
      <scheme val="minor"/>
    </font>
    <font>
      <u/>
      <sz val="11"/>
      <color theme="1"/>
      <name val="Calibri"/>
      <family val="2"/>
      <scheme val="minor"/>
    </font>
    <font>
      <sz val="11"/>
      <color rgb="FF000000"/>
      <name val="Calibri"/>
      <family val="2"/>
      <scheme val="minor"/>
    </font>
    <font>
      <sz val="11"/>
      <color rgb="FFC00000"/>
      <name val="Calibri"/>
      <family val="2"/>
      <scheme val="minor"/>
    </font>
    <font>
      <b/>
      <sz val="16"/>
      <color theme="4" tint="-0.499984740745262"/>
      <name val="Arial"/>
      <family val="2"/>
    </font>
    <font>
      <sz val="11"/>
      <name val="Calibri"/>
      <family val="2"/>
    </font>
    <font>
      <sz val="11"/>
      <name val="Calibri"/>
      <family val="2"/>
      <scheme val="minor"/>
    </font>
    <font>
      <b/>
      <sz val="12"/>
      <color rgb="FF000000"/>
      <name val="Arial"/>
      <family val="2"/>
    </font>
    <font>
      <i/>
      <sz val="12"/>
      <color theme="1"/>
      <name val="Calibri"/>
      <family val="2"/>
      <scheme val="minor"/>
    </font>
    <font>
      <b/>
      <sz val="16"/>
      <color rgb="FF002060"/>
      <name val="Calibri"/>
      <family val="2"/>
      <scheme val="minor"/>
    </font>
    <font>
      <b/>
      <sz val="14"/>
      <color rgb="FF002060"/>
      <name val="Calibri"/>
      <family val="2"/>
      <scheme val="minor"/>
    </font>
    <font>
      <u/>
      <sz val="12"/>
      <color theme="10"/>
      <name val="Calibri"/>
      <family val="2"/>
      <scheme val="minor"/>
    </font>
    <font>
      <i/>
      <sz val="11"/>
      <color theme="1"/>
      <name val="Calibri"/>
      <family val="2"/>
      <scheme val="minor"/>
    </font>
    <font>
      <i/>
      <sz val="1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79998168889431442"/>
        <bgColor rgb="FF000000"/>
      </patternFill>
    </fill>
    <fill>
      <patternFill patternType="solid">
        <fgColor theme="6" tint="0.79998168889431442"/>
        <bgColor indexed="64"/>
      </patternFill>
    </fill>
  </fills>
  <borders count="94">
    <border>
      <left/>
      <right/>
      <top/>
      <bottom/>
      <diagonal/>
    </border>
    <border>
      <left/>
      <right/>
      <top/>
      <bottom style="thick">
        <color rgb="FF5B9BD5"/>
      </bottom>
      <diagonal/>
    </border>
    <border>
      <left/>
      <right/>
      <top/>
      <bottom style="thick">
        <color rgb="FFACCCEA"/>
      </bottom>
      <diagonal/>
    </border>
    <border>
      <left/>
      <right/>
      <top style="thick">
        <color rgb="FFACCCEA"/>
      </top>
      <bottom/>
      <diagonal/>
    </border>
    <border>
      <left style="medium">
        <color theme="4" tint="-0.249977111117893"/>
      </left>
      <right/>
      <top style="medium">
        <color theme="4" tint="-0.249977111117893"/>
      </top>
      <bottom/>
      <diagonal/>
    </border>
    <border>
      <left/>
      <right/>
      <top style="medium">
        <color theme="4" tint="-0.249977111117893"/>
      </top>
      <bottom/>
      <diagonal/>
    </border>
    <border>
      <left/>
      <right style="medium">
        <color theme="4" tint="-0.249977111117893"/>
      </right>
      <top style="medium">
        <color theme="4" tint="-0.249977111117893"/>
      </top>
      <bottom/>
      <diagonal/>
    </border>
    <border>
      <left style="medium">
        <color theme="4" tint="-0.249977111117893"/>
      </left>
      <right/>
      <top/>
      <bottom/>
      <diagonal/>
    </border>
    <border>
      <left/>
      <right style="medium">
        <color theme="4" tint="-0.249977111117893"/>
      </right>
      <top/>
      <bottom/>
      <diagonal/>
    </border>
    <border>
      <left style="medium">
        <color theme="4" tint="-0.249977111117893"/>
      </left>
      <right/>
      <top/>
      <bottom style="medium">
        <color theme="4" tint="-0.249977111117893"/>
      </bottom>
      <diagonal/>
    </border>
    <border>
      <left/>
      <right/>
      <top/>
      <bottom style="medium">
        <color theme="4" tint="-0.249977111117893"/>
      </bottom>
      <diagonal/>
    </border>
    <border>
      <left/>
      <right style="medium">
        <color theme="4" tint="-0.249977111117893"/>
      </right>
      <top/>
      <bottom style="medium">
        <color theme="4" tint="-0.249977111117893"/>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medium">
        <color theme="4" tint="-0.249977111117893"/>
      </left>
      <right style="thin">
        <color theme="4" tint="-0.249977111117893"/>
      </right>
      <top style="medium">
        <color theme="4" tint="-0.249977111117893"/>
      </top>
      <bottom style="thin">
        <color theme="4" tint="-0.249977111117893"/>
      </bottom>
      <diagonal/>
    </border>
    <border>
      <left style="thin">
        <color theme="4" tint="-0.249977111117893"/>
      </left>
      <right style="thin">
        <color theme="4" tint="-0.249977111117893"/>
      </right>
      <top style="medium">
        <color theme="4" tint="-0.249977111117893"/>
      </top>
      <bottom style="thin">
        <color theme="4" tint="-0.249977111117893"/>
      </bottom>
      <diagonal/>
    </border>
    <border>
      <left style="thin">
        <color theme="4" tint="-0.249977111117893"/>
      </left>
      <right style="medium">
        <color theme="4" tint="-0.249977111117893"/>
      </right>
      <top style="medium">
        <color theme="4" tint="-0.249977111117893"/>
      </top>
      <bottom style="thin">
        <color theme="4" tint="-0.249977111117893"/>
      </bottom>
      <diagonal/>
    </border>
    <border>
      <left style="medium">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style="medium">
        <color theme="4" tint="-0.249977111117893"/>
      </right>
      <top style="thin">
        <color theme="4" tint="-0.249977111117893"/>
      </top>
      <bottom style="thin">
        <color theme="4" tint="-0.249977111117893"/>
      </bottom>
      <diagonal/>
    </border>
    <border>
      <left style="medium">
        <color theme="4" tint="-0.249977111117893"/>
      </left>
      <right style="thin">
        <color theme="4" tint="-0.249977111117893"/>
      </right>
      <top style="thin">
        <color theme="4" tint="-0.249977111117893"/>
      </top>
      <bottom style="medium">
        <color theme="4" tint="-0.249977111117893"/>
      </bottom>
      <diagonal/>
    </border>
    <border>
      <left style="thin">
        <color theme="4" tint="-0.249977111117893"/>
      </left>
      <right style="thin">
        <color theme="4" tint="-0.249977111117893"/>
      </right>
      <top style="thin">
        <color theme="4" tint="-0.249977111117893"/>
      </top>
      <bottom style="medium">
        <color theme="4" tint="-0.249977111117893"/>
      </bottom>
      <diagonal/>
    </border>
    <border>
      <left style="thin">
        <color theme="4" tint="-0.249977111117893"/>
      </left>
      <right style="medium">
        <color theme="4" tint="-0.249977111117893"/>
      </right>
      <top style="thin">
        <color theme="4" tint="-0.249977111117893"/>
      </top>
      <bottom style="medium">
        <color theme="4" tint="-0.249977111117893"/>
      </bottom>
      <diagonal/>
    </border>
    <border>
      <left style="medium">
        <color theme="4" tint="-0.249977111117893"/>
      </left>
      <right/>
      <top style="medium">
        <color theme="4" tint="-0.249977111117893"/>
      </top>
      <bottom style="medium">
        <color theme="4" tint="-0.249977111117893"/>
      </bottom>
      <diagonal/>
    </border>
    <border>
      <left/>
      <right/>
      <top style="medium">
        <color theme="4" tint="-0.249977111117893"/>
      </top>
      <bottom style="medium">
        <color theme="4" tint="-0.249977111117893"/>
      </bottom>
      <diagonal/>
    </border>
    <border>
      <left/>
      <right style="medium">
        <color theme="4" tint="-0.249977111117893"/>
      </right>
      <top style="medium">
        <color theme="4" tint="-0.249977111117893"/>
      </top>
      <bottom style="medium">
        <color theme="4" tint="-0.249977111117893"/>
      </bottom>
      <diagonal/>
    </border>
    <border>
      <left style="thin">
        <color theme="4" tint="-0.249977111117893"/>
      </left>
      <right/>
      <top style="thin">
        <color theme="4" tint="-0.249977111117893"/>
      </top>
      <bottom style="thin">
        <color theme="4" tint="-0.249977111117893"/>
      </bottom>
      <diagonal/>
    </border>
    <border>
      <left style="medium">
        <color theme="4" tint="-0.249977111117893"/>
      </left>
      <right style="medium">
        <color theme="4" tint="-0.249977111117893"/>
      </right>
      <top style="medium">
        <color theme="4" tint="-0.249977111117893"/>
      </top>
      <bottom/>
      <diagonal/>
    </border>
    <border>
      <left style="thin">
        <color theme="4" tint="-0.249977111117893"/>
      </left>
      <right style="medium">
        <color theme="4" tint="-0.249977111117893"/>
      </right>
      <top style="thin">
        <color theme="4" tint="-0.249977111117893"/>
      </top>
      <bottom/>
      <diagonal/>
    </border>
    <border>
      <left style="thin">
        <color theme="4" tint="-0.249977111117893"/>
      </left>
      <right style="medium">
        <color theme="4" tint="-0.249977111117893"/>
      </right>
      <top/>
      <bottom style="thin">
        <color theme="4" tint="-0.249977111117893"/>
      </bottom>
      <diagonal/>
    </border>
    <border>
      <left/>
      <right/>
      <top/>
      <bottom style="thick">
        <color rgb="FF4F81BD"/>
      </bottom>
      <diagonal/>
    </border>
    <border>
      <left/>
      <right style="thin">
        <color theme="4" tint="-0.249977111117893"/>
      </right>
      <top style="thin">
        <color theme="4" tint="-0.249977111117893"/>
      </top>
      <bottom style="thin">
        <color theme="4" tint="-0.249977111117893"/>
      </bottom>
      <diagonal/>
    </border>
    <border>
      <left style="medium">
        <color theme="4" tint="-0.249977111117893"/>
      </left>
      <right style="thin">
        <color theme="4" tint="-0.249977111117893"/>
      </right>
      <top/>
      <bottom style="thin">
        <color theme="4" tint="-0.249977111117893"/>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style="thin">
        <color theme="4" tint="-0.249977111117893"/>
      </left>
      <right style="thin">
        <color indexed="64"/>
      </right>
      <top style="thin">
        <color theme="4" tint="-0.249977111117893"/>
      </top>
      <bottom style="thin">
        <color theme="4" tint="-0.249977111117893"/>
      </bottom>
      <diagonal/>
    </border>
    <border>
      <left/>
      <right style="thin">
        <color theme="4" tint="-0.249977111117893"/>
      </right>
      <top/>
      <bottom/>
      <diagonal/>
    </border>
    <border>
      <left style="thin">
        <color theme="4" tint="-0.249977111117893"/>
      </left>
      <right style="thin">
        <color theme="4" tint="-0.249977111117893"/>
      </right>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249977111117893"/>
      </left>
      <right style="thin">
        <color theme="4" tint="-0.499984740745262"/>
      </right>
      <top style="thin">
        <color theme="4" tint="-0.249977111117893"/>
      </top>
      <bottom style="medium">
        <color theme="4" tint="-0.249977111117893"/>
      </bottom>
      <diagonal/>
    </border>
    <border>
      <left style="thin">
        <color theme="4" tint="-0.249977111117893"/>
      </left>
      <right style="thin">
        <color theme="4" tint="-0.499984740745262"/>
      </right>
      <top style="thin">
        <color theme="4" tint="-0.249977111117893"/>
      </top>
      <bottom style="thin">
        <color theme="4" tint="-0.249977111117893"/>
      </bottom>
      <diagonal/>
    </border>
    <border>
      <left/>
      <right style="thin">
        <color theme="4" tint="-0.249977111117893"/>
      </right>
      <top style="thin">
        <color theme="4" tint="-0.249977111117893"/>
      </top>
      <bottom/>
      <diagonal/>
    </border>
    <border>
      <left style="thin">
        <color theme="4" tint="-0.249977111117893"/>
      </left>
      <right style="thin">
        <color theme="4" tint="-0.249977111117893"/>
      </right>
      <top style="thin">
        <color theme="4" tint="-0.249977111117893"/>
      </top>
      <bottom/>
      <diagonal/>
    </border>
    <border>
      <left style="medium">
        <color theme="4" tint="-0.499984740745262"/>
      </left>
      <right/>
      <top style="medium">
        <color theme="4" tint="-0.499984740745262"/>
      </top>
      <bottom/>
      <diagonal/>
    </border>
    <border>
      <left style="thin">
        <color theme="4" tint="-0.249977111117893"/>
      </left>
      <right/>
      <top/>
      <bottom style="thin">
        <color theme="4" tint="-0.249977111117893"/>
      </bottom>
      <diagonal/>
    </border>
    <border>
      <left style="thin">
        <color theme="4" tint="-0.249977111117893"/>
      </left>
      <right style="thin">
        <color theme="4" tint="-0.249977111117893"/>
      </right>
      <top/>
      <bottom style="thin">
        <color theme="4" tint="-0.249977111117893"/>
      </bottom>
      <diagonal/>
    </border>
    <border>
      <left style="thin">
        <color theme="4" tint="-0.249977111117893"/>
      </left>
      <right style="thin">
        <color indexed="64"/>
      </right>
      <top/>
      <bottom style="thin">
        <color theme="4" tint="-0.249977111117893"/>
      </bottom>
      <diagonal/>
    </border>
    <border>
      <left/>
      <right style="thin">
        <color theme="4" tint="-0.249977111117893"/>
      </right>
      <top/>
      <bottom style="thin">
        <color theme="4" tint="-0.249977111117893"/>
      </bottom>
      <diagonal/>
    </border>
    <border>
      <left style="medium">
        <color theme="4" tint="-0.499984740745262"/>
      </left>
      <right style="medium">
        <color theme="4" tint="-0.249977111117893"/>
      </right>
      <top/>
      <bottom style="medium">
        <color theme="4" tint="-0.499984740745262"/>
      </bottom>
      <diagonal/>
    </border>
    <border>
      <left/>
      <right style="thin">
        <color theme="4" tint="-0.249977111117893"/>
      </right>
      <top/>
      <bottom style="medium">
        <color theme="4" tint="-0.499984740745262"/>
      </bottom>
      <diagonal/>
    </border>
    <border>
      <left style="thin">
        <color theme="4" tint="-0.249977111117893"/>
      </left>
      <right style="thin">
        <color theme="4" tint="-0.249977111117893"/>
      </right>
      <top/>
      <bottom style="medium">
        <color theme="4" tint="-0.499984740745262"/>
      </bottom>
      <diagonal/>
    </border>
    <border>
      <left style="thin">
        <color theme="4" tint="-0.249977111117893"/>
      </left>
      <right style="medium">
        <color theme="4" tint="-0.249977111117893"/>
      </right>
      <top/>
      <bottom style="medium">
        <color theme="4" tint="-0.499984740745262"/>
      </bottom>
      <diagonal/>
    </border>
    <border>
      <left style="thin">
        <color theme="4" tint="-0.249977111117893"/>
      </left>
      <right style="medium">
        <color theme="4" tint="-0.499984740745262"/>
      </right>
      <top/>
      <bottom style="medium">
        <color theme="4" tint="-0.499984740745262"/>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249977111117893"/>
      </right>
      <top style="medium">
        <color theme="4" tint="-0.499984740745262"/>
      </top>
      <bottom style="medium">
        <color theme="4" tint="-0.499984740745262"/>
      </bottom>
      <diagonal/>
    </border>
    <border>
      <left style="medium">
        <color theme="4" tint="-0.249977111117893"/>
      </left>
      <right/>
      <top style="medium">
        <color theme="4" tint="-0.499984740745262"/>
      </top>
      <bottom style="medium">
        <color theme="4" tint="-0.499984740745262"/>
      </bottom>
      <diagonal/>
    </border>
    <border>
      <left style="medium">
        <color theme="4" tint="-0.249977111117893"/>
      </left>
      <right style="thin">
        <color theme="4" tint="-0.249977111117893"/>
      </right>
      <top style="medium">
        <color theme="4" tint="-0.499984740745262"/>
      </top>
      <bottom style="medium">
        <color theme="4" tint="-0.499984740745262"/>
      </bottom>
      <diagonal/>
    </border>
    <border>
      <left style="thin">
        <color theme="4" tint="-0.249977111117893"/>
      </left>
      <right style="thin">
        <color theme="4" tint="-0.249977111117893"/>
      </right>
      <top style="medium">
        <color theme="4" tint="-0.499984740745262"/>
      </top>
      <bottom style="medium">
        <color theme="4" tint="-0.499984740745262"/>
      </bottom>
      <diagonal/>
    </border>
    <border>
      <left style="thin">
        <color theme="4" tint="-0.249977111117893"/>
      </left>
      <right style="medium">
        <color theme="4" tint="-0.249977111117893"/>
      </right>
      <top style="medium">
        <color theme="4" tint="-0.499984740745262"/>
      </top>
      <bottom style="medium">
        <color theme="4" tint="-0.499984740745262"/>
      </bottom>
      <diagonal/>
    </border>
    <border>
      <left style="thin">
        <color theme="4" tint="-0.249977111117893"/>
      </left>
      <right style="medium">
        <color theme="4" tint="-0.499984740745262"/>
      </right>
      <top style="medium">
        <color theme="4" tint="-0.499984740745262"/>
      </top>
      <bottom style="medium">
        <color theme="4" tint="-0.499984740745262"/>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top style="thin">
        <color theme="4" tint="-0.24994659260841701"/>
      </top>
      <bottom/>
      <diagonal/>
    </border>
    <border>
      <left/>
      <right/>
      <top style="thin">
        <color theme="4" tint="-0.24994659260841701"/>
      </top>
      <bottom/>
      <diagonal/>
    </border>
    <border>
      <left/>
      <right style="thin">
        <color theme="4" tint="-0.24994659260841701"/>
      </right>
      <top style="thin">
        <color theme="4" tint="-0.24994659260841701"/>
      </top>
      <bottom/>
      <diagonal/>
    </border>
    <border>
      <left style="thin">
        <color theme="4" tint="-0.24994659260841701"/>
      </left>
      <right/>
      <top/>
      <bottom/>
      <diagonal/>
    </border>
    <border>
      <left/>
      <right style="thin">
        <color theme="4" tint="-0.24994659260841701"/>
      </right>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style="thin">
        <color theme="4" tint="-0.24994659260841701"/>
      </right>
      <top/>
      <bottom style="thin">
        <color theme="4" tint="-0.24994659260841701"/>
      </bottom>
      <diagonal/>
    </border>
    <border>
      <left/>
      <right/>
      <top style="thin">
        <color theme="4" tint="-0.24994659260841701"/>
      </top>
      <bottom style="thin">
        <color theme="4" tint="-0.24994659260841701"/>
      </bottom>
      <diagonal/>
    </border>
    <border>
      <left/>
      <right/>
      <top/>
      <bottom style="thin">
        <color theme="4" tint="-0.249977111117893"/>
      </bottom>
      <diagonal/>
    </border>
    <border>
      <left style="medium">
        <color theme="4" tint="-0.249977111117893"/>
      </left>
      <right style="medium">
        <color theme="4" tint="-0.249977111117893"/>
      </right>
      <top/>
      <bottom/>
      <diagonal/>
    </border>
    <border>
      <left style="medium">
        <color theme="4" tint="-0.249977111117893"/>
      </left>
      <right style="medium">
        <color theme="4" tint="-0.249977111117893"/>
      </right>
      <top/>
      <bottom style="medium">
        <color theme="4" tint="-0.249977111117893"/>
      </bottom>
      <diagonal/>
    </border>
    <border>
      <left style="thin">
        <color theme="4" tint="-0.249977111117893"/>
      </left>
      <right style="thin">
        <color theme="4" tint="-0.499984740745262"/>
      </right>
      <top/>
      <bottom style="thin">
        <color theme="4" tint="-0.249977111117893"/>
      </bottom>
      <diagonal/>
    </border>
    <border>
      <left style="medium">
        <color theme="4" tint="-0.249977111117893"/>
      </left>
      <right style="medium">
        <color theme="4" tint="-0.249977111117893"/>
      </right>
      <top/>
      <bottom style="thin">
        <color theme="4" tint="-0.249977111117893"/>
      </bottom>
      <diagonal/>
    </border>
    <border>
      <left style="medium">
        <color theme="4" tint="-0.249977111117893"/>
      </left>
      <right style="medium">
        <color theme="4" tint="-0.249977111117893"/>
      </right>
      <top style="thin">
        <color theme="4" tint="-0.249977111117893"/>
      </top>
      <bottom style="thin">
        <color theme="4" tint="-0.249977111117893"/>
      </bottom>
      <diagonal/>
    </border>
    <border>
      <left style="medium">
        <color theme="4" tint="-0.249977111117893"/>
      </left>
      <right style="medium">
        <color theme="4" tint="-0.249977111117893"/>
      </right>
      <top style="thin">
        <color theme="4" tint="-0.249977111117893"/>
      </top>
      <bottom style="medium">
        <color theme="4" tint="-0.249977111117893"/>
      </bottom>
      <diagonal/>
    </border>
    <border>
      <left style="medium">
        <color theme="4" tint="-0.249977111117893"/>
      </left>
      <right style="thin">
        <color theme="4" tint="-0.249977111117893"/>
      </right>
      <top style="medium">
        <color theme="4" tint="-0.249977111117893"/>
      </top>
      <bottom style="medium">
        <color theme="4" tint="-0.249977111117893"/>
      </bottom>
      <diagonal/>
    </border>
    <border>
      <left style="thin">
        <color theme="4" tint="-0.249977111117893"/>
      </left>
      <right style="thin">
        <color theme="4" tint="-0.249977111117893"/>
      </right>
      <top style="medium">
        <color theme="4" tint="-0.249977111117893"/>
      </top>
      <bottom style="medium">
        <color theme="4" tint="-0.249977111117893"/>
      </bottom>
      <diagonal/>
    </border>
    <border>
      <left style="thin">
        <color theme="4" tint="-0.249977111117893"/>
      </left>
      <right style="medium">
        <color theme="4" tint="-0.249977111117893"/>
      </right>
      <top style="medium">
        <color theme="4" tint="-0.249977111117893"/>
      </top>
      <bottom style="medium">
        <color theme="4" tint="-0.249977111117893"/>
      </bottom>
      <diagonal/>
    </border>
    <border>
      <left style="medium">
        <color theme="4" tint="-0.249977111117893"/>
      </left>
      <right style="medium">
        <color theme="4" tint="-0.249977111117893"/>
      </right>
      <top style="medium">
        <color theme="4" tint="-0.249977111117893"/>
      </top>
      <bottom style="thin">
        <color theme="4" tint="-0.249977111117893"/>
      </bottom>
      <diagonal/>
    </border>
    <border>
      <left style="thin">
        <color theme="4" tint="-0.249977111117893"/>
      </left>
      <right/>
      <top style="thin">
        <color theme="4" tint="-0.249977111117893"/>
      </top>
      <bottom style="medium">
        <color theme="4" tint="-0.499984740745262"/>
      </bottom>
      <diagonal/>
    </border>
    <border>
      <left style="thin">
        <color theme="4" tint="-0.249977111117893"/>
      </left>
      <right/>
      <top style="thin">
        <color theme="4" tint="-0.249977111117893"/>
      </top>
      <bottom/>
      <diagonal/>
    </border>
    <border>
      <left/>
      <right/>
      <top style="thin">
        <color theme="4" tint="-0.249977111117893"/>
      </top>
      <bottom/>
      <diagonal/>
    </border>
    <border>
      <left style="thin">
        <color theme="4" tint="-0.249977111117893"/>
      </left>
      <right/>
      <top/>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style="thin">
        <color theme="4" tint="-0.499984740745262"/>
      </left>
      <right style="thin">
        <color theme="4" tint="-0.24994659260841701"/>
      </right>
      <top style="thin">
        <color theme="4" tint="-0.499984740745262"/>
      </top>
      <bottom/>
      <diagonal/>
    </border>
    <border>
      <left style="thin">
        <color theme="4" tint="-0.24994659260841701"/>
      </left>
      <right/>
      <top style="thin">
        <color theme="4" tint="-0.499984740745262"/>
      </top>
      <bottom style="medium">
        <color theme="4" tint="-0.249977111117893"/>
      </bottom>
      <diagonal/>
    </border>
    <border>
      <left/>
      <right/>
      <top style="thin">
        <color theme="4" tint="-0.499984740745262"/>
      </top>
      <bottom style="medium">
        <color theme="4" tint="-0.249977111117893"/>
      </bottom>
      <diagonal/>
    </border>
    <border>
      <left/>
      <right style="thin">
        <color theme="4" tint="-0.499984740745262"/>
      </right>
      <top style="thin">
        <color theme="4" tint="-0.499984740745262"/>
      </top>
      <bottom style="medium">
        <color theme="4" tint="-0.249977111117893"/>
      </bottom>
      <diagonal/>
    </border>
    <border>
      <left style="thin">
        <color theme="4" tint="-0.499984740745262"/>
      </left>
      <right style="thin">
        <color theme="4" tint="-0.24994659260841701"/>
      </right>
      <top/>
      <bottom/>
      <diagonal/>
    </border>
    <border>
      <left/>
      <right style="thin">
        <color theme="4" tint="-0.499984740745262"/>
      </right>
      <top style="medium">
        <color theme="4" tint="-0.249977111117893"/>
      </top>
      <bottom style="medium">
        <color theme="4" tint="-0.249977111117893"/>
      </bottom>
      <diagonal/>
    </border>
    <border>
      <left style="thin">
        <color theme="4" tint="-0.249977111117893"/>
      </left>
      <right style="thin">
        <color theme="4" tint="-0.499984740745262"/>
      </right>
      <top style="thin">
        <color theme="4" tint="-0.249977111117893"/>
      </top>
      <bottom/>
      <diagonal/>
    </border>
  </borders>
  <cellStyleXfs count="8">
    <xf numFmtId="0" fontId="0" fillId="0" borderId="0"/>
    <xf numFmtId="9" fontId="1" fillId="0" borderId="0" applyFont="0" applyFill="0" applyBorder="0" applyAlignment="0" applyProtection="0"/>
    <xf numFmtId="0" fontId="10" fillId="0" borderId="0"/>
    <xf numFmtId="43" fontId="1" fillId="0" borderId="0" applyFont="0" applyFill="0" applyBorder="0" applyAlignment="0" applyProtection="0"/>
    <xf numFmtId="0" fontId="20" fillId="0" borderId="0" applyNumberFormat="0" applyFill="0" applyBorder="0" applyAlignment="0" applyProtection="0"/>
    <xf numFmtId="0" fontId="10" fillId="0" borderId="0"/>
    <xf numFmtId="9" fontId="22" fillId="0" borderId="0" applyFont="0" applyFill="0" applyBorder="0" applyAlignment="0" applyProtection="0"/>
    <xf numFmtId="0" fontId="25" fillId="0" borderId="0"/>
  </cellStyleXfs>
  <cellXfs count="279">
    <xf numFmtId="0" fontId="0" fillId="0" borderId="0" xfId="0"/>
    <xf numFmtId="0" fontId="9" fillId="0" borderId="0" xfId="0" applyFont="1"/>
    <xf numFmtId="0" fontId="19" fillId="2" borderId="0" xfId="0" applyFont="1" applyFill="1"/>
    <xf numFmtId="0" fontId="19" fillId="3" borderId="0" xfId="0" applyFont="1" applyFill="1"/>
    <xf numFmtId="0" fontId="0" fillId="2" borderId="0" xfId="0" applyFill="1"/>
    <xf numFmtId="0" fontId="18" fillId="3" borderId="28" xfId="0" applyFont="1" applyFill="1" applyBorder="1" applyAlignment="1">
      <alignment horizontal="left"/>
    </xf>
    <xf numFmtId="0" fontId="21" fillId="2" borderId="0" xfId="0" applyFont="1" applyFill="1"/>
    <xf numFmtId="0" fontId="7" fillId="2" borderId="0" xfId="0" applyFont="1" applyFill="1"/>
    <xf numFmtId="0" fontId="3" fillId="3" borderId="1" xfId="0" applyFont="1" applyFill="1" applyBorder="1"/>
    <xf numFmtId="0" fontId="3" fillId="3" borderId="0" xfId="0" applyFont="1" applyFill="1"/>
    <xf numFmtId="0" fontId="7" fillId="2" borderId="0" xfId="0" applyFont="1" applyFill="1" applyAlignment="1">
      <alignment vertical="center" wrapText="1"/>
    </xf>
    <xf numFmtId="0" fontId="7" fillId="2" borderId="0" xfId="0" applyFont="1" applyFill="1" applyAlignment="1">
      <alignment vertical="center"/>
    </xf>
    <xf numFmtId="0" fontId="4" fillId="2" borderId="2" xfId="0" applyFont="1" applyFill="1" applyBorder="1" applyAlignment="1">
      <alignment wrapText="1"/>
    </xf>
    <xf numFmtId="0" fontId="5" fillId="2" borderId="0" xfId="0" applyFont="1" applyFill="1" applyAlignment="1">
      <alignment vertical="center" wrapText="1"/>
    </xf>
    <xf numFmtId="0" fontId="5" fillId="2" borderId="0" xfId="0" applyFont="1" applyFill="1" applyAlignment="1">
      <alignment horizontal="left" vertical="center" wrapText="1"/>
    </xf>
    <xf numFmtId="0" fontId="19" fillId="2" borderId="0" xfId="0" applyFont="1" applyFill="1" applyAlignment="1">
      <alignment horizontal="left" vertical="center" wrapText="1"/>
    </xf>
    <xf numFmtId="0" fontId="24" fillId="2" borderId="0" xfId="0" applyFont="1" applyFill="1"/>
    <xf numFmtId="0" fontId="5" fillId="0" borderId="0" xfId="0" applyFont="1" applyAlignment="1">
      <alignment vertical="center" wrapText="1"/>
    </xf>
    <xf numFmtId="0" fontId="19" fillId="0" borderId="0" xfId="0" applyFont="1"/>
    <xf numFmtId="0" fontId="9" fillId="2" borderId="0" xfId="0" applyFont="1" applyFill="1"/>
    <xf numFmtId="0" fontId="0" fillId="2" borderId="0" xfId="0" applyFill="1" applyAlignment="1">
      <alignment horizontal="center"/>
    </xf>
    <xf numFmtId="164" fontId="0" fillId="2" borderId="0" xfId="3" applyNumberFormat="1" applyFont="1" applyFill="1" applyBorder="1" applyAlignment="1">
      <alignment horizontal="center" vertical="center"/>
    </xf>
    <xf numFmtId="0" fontId="0" fillId="2" borderId="0" xfId="0" applyFill="1" applyAlignment="1">
      <alignment horizontal="center" vertical="center"/>
    </xf>
    <xf numFmtId="1" fontId="0" fillId="2" borderId="0" xfId="0" applyNumberFormat="1" applyFill="1"/>
    <xf numFmtId="0" fontId="0" fillId="2" borderId="7" xfId="0" applyFill="1" applyBorder="1"/>
    <xf numFmtId="164" fontId="0" fillId="2" borderId="7" xfId="3" applyNumberFormat="1" applyFont="1" applyFill="1" applyBorder="1" applyAlignment="1"/>
    <xf numFmtId="164" fontId="0" fillId="2" borderId="0" xfId="3" applyNumberFormat="1" applyFont="1" applyFill="1" applyAlignment="1"/>
    <xf numFmtId="9" fontId="0" fillId="2" borderId="8" xfId="1" applyFont="1" applyFill="1" applyBorder="1" applyAlignment="1">
      <alignment horizontal="center"/>
    </xf>
    <xf numFmtId="164" fontId="0" fillId="2" borderId="0" xfId="3" applyNumberFormat="1" applyFont="1" applyFill="1" applyAlignment="1">
      <alignment horizontal="center"/>
    </xf>
    <xf numFmtId="164" fontId="0" fillId="2" borderId="0" xfId="3" applyNumberFormat="1" applyFont="1" applyFill="1" applyAlignment="1">
      <alignment horizontal="right"/>
    </xf>
    <xf numFmtId="164" fontId="0" fillId="2" borderId="7" xfId="3" applyNumberFormat="1" applyFont="1" applyFill="1" applyBorder="1" applyAlignment="1">
      <alignment horizontal="left" indent="2"/>
    </xf>
    <xf numFmtId="164" fontId="0" fillId="2" borderId="0" xfId="3" applyNumberFormat="1" applyFont="1" applyFill="1" applyAlignment="1">
      <alignment horizontal="left" indent="2"/>
    </xf>
    <xf numFmtId="164" fontId="0" fillId="2" borderId="0" xfId="3" applyNumberFormat="1" applyFont="1" applyFill="1" applyAlignment="1">
      <alignment horizontal="left" indent="1"/>
    </xf>
    <xf numFmtId="0" fontId="0" fillId="2" borderId="9" xfId="0" applyFill="1" applyBorder="1"/>
    <xf numFmtId="164" fontId="0" fillId="2" borderId="9" xfId="3" applyNumberFormat="1" applyFont="1" applyFill="1" applyBorder="1" applyAlignment="1"/>
    <xf numFmtId="164" fontId="0" fillId="2" borderId="10" xfId="3" applyNumberFormat="1" applyFont="1" applyFill="1" applyBorder="1" applyAlignment="1"/>
    <xf numFmtId="9" fontId="0" fillId="2" borderId="11" xfId="1" applyFont="1" applyFill="1" applyBorder="1" applyAlignment="1">
      <alignment horizontal="center"/>
    </xf>
    <xf numFmtId="164" fontId="0" fillId="2" borderId="10" xfId="3" applyNumberFormat="1" applyFont="1" applyFill="1" applyBorder="1" applyAlignment="1">
      <alignment horizontal="center"/>
    </xf>
    <xf numFmtId="0" fontId="6" fillId="2" borderId="59" xfId="0" applyFont="1" applyFill="1" applyBorder="1" applyAlignment="1">
      <alignment horizontal="left"/>
    </xf>
    <xf numFmtId="0" fontId="6" fillId="2" borderId="59" xfId="0" applyFont="1" applyFill="1" applyBorder="1"/>
    <xf numFmtId="0" fontId="6" fillId="2" borderId="59" xfId="0" applyFont="1" applyFill="1" applyBorder="1" applyAlignment="1">
      <alignment horizontal="center"/>
    </xf>
    <xf numFmtId="1" fontId="6" fillId="2" borderId="59" xfId="0" applyNumberFormat="1" applyFont="1" applyFill="1" applyBorder="1" applyAlignment="1">
      <alignment horizontal="center"/>
    </xf>
    <xf numFmtId="1" fontId="0" fillId="2" borderId="59" xfId="0" applyNumberFormat="1" applyFill="1" applyBorder="1" applyAlignment="1">
      <alignment horizontal="center"/>
    </xf>
    <xf numFmtId="0" fontId="11" fillId="6" borderId="59" xfId="0" applyFont="1" applyFill="1" applyBorder="1" applyAlignment="1">
      <alignment horizontal="left" vertical="center" wrapText="1"/>
    </xf>
    <xf numFmtId="0" fontId="11" fillId="6" borderId="59" xfId="0" applyFont="1" applyFill="1" applyBorder="1" applyAlignment="1">
      <alignment horizontal="center" vertical="center" wrapText="1"/>
    </xf>
    <xf numFmtId="0" fontId="0" fillId="2" borderId="59" xfId="0" applyFill="1" applyBorder="1" applyAlignment="1">
      <alignment horizontal="center" vertical="center"/>
    </xf>
    <xf numFmtId="164" fontId="0" fillId="2" borderId="59" xfId="3" applyNumberFormat="1" applyFont="1" applyFill="1" applyBorder="1" applyAlignment="1">
      <alignment horizontal="center" vertical="center"/>
    </xf>
    <xf numFmtId="0" fontId="2" fillId="5" borderId="59" xfId="0" applyFont="1" applyFill="1" applyBorder="1" applyAlignment="1">
      <alignment horizontal="center" vertical="center" wrapText="1"/>
    </xf>
    <xf numFmtId="164" fontId="0" fillId="2" borderId="0" xfId="0" applyNumberFormat="1" applyFill="1"/>
    <xf numFmtId="164" fontId="0" fillId="2" borderId="0" xfId="3" applyNumberFormat="1" applyFont="1" applyFill="1" applyBorder="1" applyAlignment="1"/>
    <xf numFmtId="9" fontId="0" fillId="2" borderId="0" xfId="3" applyNumberFormat="1" applyFont="1" applyFill="1" applyBorder="1" applyAlignment="1">
      <alignment horizontal="center"/>
    </xf>
    <xf numFmtId="164" fontId="0" fillId="2" borderId="0" xfId="3" applyNumberFormat="1" applyFont="1" applyFill="1" applyBorder="1" applyAlignment="1">
      <alignment horizontal="center"/>
    </xf>
    <xf numFmtId="9" fontId="0" fillId="2" borderId="0" xfId="3" applyNumberFormat="1" applyFont="1" applyFill="1" applyBorder="1" applyAlignment="1">
      <alignment horizontal="left" indent="2"/>
    </xf>
    <xf numFmtId="9" fontId="0" fillId="2" borderId="0" xfId="3" applyNumberFormat="1" applyFont="1" applyFill="1" applyBorder="1" applyAlignment="1"/>
    <xf numFmtId="164" fontId="0" fillId="2" borderId="0" xfId="3" applyNumberFormat="1" applyFont="1" applyFill="1" applyBorder="1" applyAlignment="1">
      <alignment horizontal="right"/>
    </xf>
    <xf numFmtId="0" fontId="0" fillId="2" borderId="32" xfId="0" applyFill="1" applyBorder="1"/>
    <xf numFmtId="0" fontId="0" fillId="2" borderId="60" xfId="0" applyFill="1" applyBorder="1"/>
    <xf numFmtId="164" fontId="0" fillId="2" borderId="61" xfId="3" applyNumberFormat="1" applyFont="1" applyFill="1" applyBorder="1" applyAlignment="1"/>
    <xf numFmtId="164" fontId="0" fillId="2" borderId="62" xfId="3" applyNumberFormat="1" applyFont="1" applyFill="1" applyBorder="1" applyAlignment="1"/>
    <xf numFmtId="9" fontId="0" fillId="2" borderId="62" xfId="3" applyNumberFormat="1" applyFont="1" applyFill="1" applyBorder="1" applyAlignment="1">
      <alignment horizontal="center"/>
    </xf>
    <xf numFmtId="9" fontId="0" fillId="2" borderId="63" xfId="3" applyNumberFormat="1" applyFont="1" applyFill="1" applyBorder="1" applyAlignment="1">
      <alignment horizontal="center"/>
    </xf>
    <xf numFmtId="164" fontId="0" fillId="2" borderId="64" xfId="3" applyNumberFormat="1" applyFont="1" applyFill="1" applyBorder="1" applyAlignment="1"/>
    <xf numFmtId="9" fontId="0" fillId="2" borderId="65" xfId="3" applyNumberFormat="1" applyFont="1" applyFill="1" applyBorder="1" applyAlignment="1">
      <alignment horizontal="center"/>
    </xf>
    <xf numFmtId="164" fontId="0" fillId="2" borderId="64" xfId="3" applyNumberFormat="1" applyFont="1" applyFill="1" applyBorder="1" applyAlignment="1">
      <alignment horizontal="right"/>
    </xf>
    <xf numFmtId="164" fontId="0" fillId="2" borderId="65" xfId="3" applyNumberFormat="1" applyFont="1" applyFill="1" applyBorder="1" applyAlignment="1">
      <alignment horizontal="right"/>
    </xf>
    <xf numFmtId="164" fontId="0" fillId="2" borderId="66" xfId="3" applyNumberFormat="1" applyFont="1" applyFill="1" applyBorder="1" applyAlignment="1"/>
    <xf numFmtId="164" fontId="0" fillId="2" borderId="67" xfId="3" applyNumberFormat="1" applyFont="1" applyFill="1" applyBorder="1" applyAlignment="1"/>
    <xf numFmtId="9" fontId="0" fillId="2" borderId="67" xfId="3" applyNumberFormat="1" applyFont="1" applyFill="1" applyBorder="1" applyAlignment="1">
      <alignment horizontal="center"/>
    </xf>
    <xf numFmtId="9" fontId="0" fillId="2" borderId="68" xfId="3" applyNumberFormat="1" applyFont="1" applyFill="1" applyBorder="1" applyAlignment="1">
      <alignment horizontal="center"/>
    </xf>
    <xf numFmtId="164" fontId="0" fillId="2" borderId="61" xfId="3" applyNumberFormat="1" applyFont="1" applyFill="1" applyBorder="1" applyAlignment="1">
      <alignment horizontal="center"/>
    </xf>
    <xf numFmtId="164" fontId="0" fillId="2" borderId="62" xfId="3" applyNumberFormat="1" applyFont="1" applyFill="1" applyBorder="1" applyAlignment="1">
      <alignment horizontal="center"/>
    </xf>
    <xf numFmtId="9" fontId="0" fillId="2" borderId="62" xfId="3" applyNumberFormat="1" applyFont="1" applyFill="1" applyBorder="1" applyAlignment="1">
      <alignment horizontal="left" indent="2"/>
    </xf>
    <xf numFmtId="164" fontId="0" fillId="2" borderId="64" xfId="3" applyNumberFormat="1" applyFont="1" applyFill="1" applyBorder="1" applyAlignment="1">
      <alignment horizontal="center"/>
    </xf>
    <xf numFmtId="164" fontId="0" fillId="2" borderId="65" xfId="3" applyNumberFormat="1" applyFont="1" applyFill="1" applyBorder="1" applyAlignment="1">
      <alignment horizontal="center"/>
    </xf>
    <xf numFmtId="164" fontId="0" fillId="2" borderId="66" xfId="3" applyNumberFormat="1" applyFont="1" applyFill="1" applyBorder="1" applyAlignment="1">
      <alignment horizontal="center"/>
    </xf>
    <xf numFmtId="164" fontId="0" fillId="2" borderId="67" xfId="3" applyNumberFormat="1" applyFont="1" applyFill="1" applyBorder="1" applyAlignment="1">
      <alignment horizontal="center"/>
    </xf>
    <xf numFmtId="9" fontId="0" fillId="2" borderId="67" xfId="3" applyNumberFormat="1" applyFont="1" applyFill="1" applyBorder="1" applyAlignment="1">
      <alignment horizontal="left" indent="2"/>
    </xf>
    <xf numFmtId="9" fontId="0" fillId="2" borderId="63" xfId="3" applyNumberFormat="1" applyFont="1" applyFill="1" applyBorder="1" applyAlignment="1">
      <alignment horizontal="left" indent="2"/>
    </xf>
    <xf numFmtId="9" fontId="0" fillId="2" borderId="65" xfId="3" applyNumberFormat="1" applyFont="1" applyFill="1" applyBorder="1" applyAlignment="1">
      <alignment horizontal="left" indent="2"/>
    </xf>
    <xf numFmtId="9" fontId="0" fillId="2" borderId="68" xfId="3" applyNumberFormat="1" applyFont="1" applyFill="1" applyBorder="1" applyAlignment="1">
      <alignment horizontal="left" indent="2"/>
    </xf>
    <xf numFmtId="9" fontId="0" fillId="2" borderId="62" xfId="3" applyNumberFormat="1" applyFont="1" applyFill="1" applyBorder="1" applyAlignment="1"/>
    <xf numFmtId="9" fontId="0" fillId="2" borderId="63" xfId="3" applyNumberFormat="1" applyFont="1" applyFill="1" applyBorder="1" applyAlignment="1"/>
    <xf numFmtId="9" fontId="0" fillId="2" borderId="65" xfId="3" applyNumberFormat="1" applyFont="1" applyFill="1" applyBorder="1" applyAlignment="1"/>
    <xf numFmtId="9" fontId="0" fillId="2" borderId="67" xfId="3" applyNumberFormat="1" applyFont="1" applyFill="1" applyBorder="1" applyAlignment="1"/>
    <xf numFmtId="9" fontId="0" fillId="2" borderId="68" xfId="3" applyNumberFormat="1" applyFont="1" applyFill="1" applyBorder="1" applyAlignment="1"/>
    <xf numFmtId="0" fontId="13" fillId="4" borderId="32" xfId="0" applyFont="1" applyFill="1" applyBorder="1" applyAlignment="1">
      <alignment vertical="center" wrapText="1"/>
    </xf>
    <xf numFmtId="0" fontId="13" fillId="4" borderId="60" xfId="0" applyFont="1" applyFill="1" applyBorder="1" applyAlignment="1">
      <alignment horizontal="center" vertical="center" wrapText="1"/>
    </xf>
    <xf numFmtId="0" fontId="13" fillId="4" borderId="59" xfId="0" applyFont="1" applyFill="1" applyBorder="1" applyAlignment="1">
      <alignment horizontal="center" vertical="center"/>
    </xf>
    <xf numFmtId="0" fontId="13" fillId="4" borderId="59" xfId="0" applyFont="1" applyFill="1" applyBorder="1" applyAlignment="1">
      <alignment horizontal="center" vertical="center" wrapText="1"/>
    </xf>
    <xf numFmtId="0" fontId="0" fillId="4" borderId="31" xfId="0" applyFill="1" applyBorder="1"/>
    <xf numFmtId="0" fontId="2" fillId="2" borderId="59" xfId="0" applyFont="1" applyFill="1" applyBorder="1"/>
    <xf numFmtId="0" fontId="1" fillId="2" borderId="0" xfId="0" applyFont="1" applyFill="1" applyAlignment="1">
      <alignment horizontal="right" vertical="center"/>
    </xf>
    <xf numFmtId="0" fontId="23" fillId="2" borderId="0" xfId="0" applyFont="1" applyFill="1"/>
    <xf numFmtId="0" fontId="2" fillId="4" borderId="59" xfId="0" applyFont="1" applyFill="1" applyBorder="1" applyAlignment="1">
      <alignment horizontal="center" vertical="center"/>
    </xf>
    <xf numFmtId="0" fontId="2" fillId="4" borderId="69" xfId="0" applyFont="1" applyFill="1" applyBorder="1" applyAlignment="1">
      <alignment horizontal="center" vertical="center"/>
    </xf>
    <xf numFmtId="164" fontId="2" fillId="2" borderId="69" xfId="3" applyNumberFormat="1" applyFont="1" applyFill="1" applyBorder="1"/>
    <xf numFmtId="164" fontId="2" fillId="2" borderId="59" xfId="3" applyNumberFormat="1" applyFont="1" applyFill="1" applyBorder="1"/>
    <xf numFmtId="164" fontId="0" fillId="2" borderId="0" xfId="3" applyNumberFormat="1" applyFont="1" applyFill="1" applyBorder="1"/>
    <xf numFmtId="164" fontId="0" fillId="2" borderId="32" xfId="3" applyNumberFormat="1" applyFont="1" applyFill="1" applyBorder="1"/>
    <xf numFmtId="164" fontId="0" fillId="2" borderId="32" xfId="3" applyNumberFormat="1" applyFont="1" applyFill="1" applyBorder="1" applyAlignment="1">
      <alignment horizontal="right" vertical="center"/>
    </xf>
    <xf numFmtId="0" fontId="6" fillId="2" borderId="30" xfId="0" applyFont="1" applyFill="1" applyBorder="1"/>
    <xf numFmtId="9" fontId="6" fillId="2" borderId="12" xfId="1" applyFont="1" applyFill="1" applyBorder="1" applyAlignment="1">
      <alignment horizontal="center"/>
    </xf>
    <xf numFmtId="9" fontId="6" fillId="2" borderId="17" xfId="1" applyFont="1" applyFill="1" applyBorder="1" applyAlignment="1">
      <alignment horizontal="center"/>
    </xf>
    <xf numFmtId="9" fontId="6" fillId="2" borderId="38" xfId="1" applyFont="1" applyFill="1" applyBorder="1" applyAlignment="1">
      <alignment horizontal="center"/>
    </xf>
    <xf numFmtId="0" fontId="6" fillId="2" borderId="16" xfId="0" applyFont="1" applyFill="1" applyBorder="1"/>
    <xf numFmtId="0" fontId="6" fillId="2" borderId="18" xfId="0" applyFont="1" applyFill="1" applyBorder="1"/>
    <xf numFmtId="164" fontId="6" fillId="2" borderId="19" xfId="3" applyNumberFormat="1" applyFont="1" applyFill="1" applyBorder="1" applyAlignment="1">
      <alignment horizontal="left" vertical="center"/>
    </xf>
    <xf numFmtId="164" fontId="6" fillId="2" borderId="20" xfId="3" applyNumberFormat="1" applyFont="1" applyFill="1" applyBorder="1" applyAlignment="1">
      <alignment horizontal="left" vertical="center"/>
    </xf>
    <xf numFmtId="164" fontId="6" fillId="2" borderId="37" xfId="3" applyNumberFormat="1" applyFont="1" applyFill="1" applyBorder="1" applyAlignment="1">
      <alignment horizontal="left" vertical="center"/>
    </xf>
    <xf numFmtId="0" fontId="28" fillId="2" borderId="0" xfId="0" applyFont="1" applyFill="1"/>
    <xf numFmtId="9" fontId="0" fillId="2" borderId="0" xfId="1" applyFont="1" applyFill="1"/>
    <xf numFmtId="9" fontId="6" fillId="2" borderId="43" xfId="1" applyFont="1" applyFill="1" applyBorder="1" applyAlignment="1">
      <alignment horizontal="center"/>
    </xf>
    <xf numFmtId="9" fontId="6" fillId="2" borderId="27" xfId="1" applyFont="1" applyFill="1" applyBorder="1" applyAlignment="1">
      <alignment horizontal="center"/>
    </xf>
    <xf numFmtId="9" fontId="6" fillId="2" borderId="73" xfId="1" applyFont="1" applyFill="1" applyBorder="1" applyAlignment="1">
      <alignment horizontal="center"/>
    </xf>
    <xf numFmtId="0" fontId="14" fillId="5" borderId="18" xfId="0" applyFont="1" applyFill="1" applyBorder="1" applyAlignment="1">
      <alignment horizontal="center"/>
    </xf>
    <xf numFmtId="0" fontId="14" fillId="5" borderId="19" xfId="0" applyFont="1" applyFill="1" applyBorder="1" applyAlignment="1">
      <alignment horizontal="center"/>
    </xf>
    <xf numFmtId="0" fontId="14" fillId="5" borderId="20" xfId="0" applyFont="1" applyFill="1" applyBorder="1" applyAlignment="1">
      <alignment horizontal="center"/>
    </xf>
    <xf numFmtId="164" fontId="0" fillId="2" borderId="59" xfId="3" applyNumberFormat="1" applyFont="1" applyFill="1" applyBorder="1"/>
    <xf numFmtId="0" fontId="0" fillId="2" borderId="74" xfId="0" applyFill="1" applyBorder="1"/>
    <xf numFmtId="164" fontId="0" fillId="2" borderId="30" xfId="3" applyNumberFormat="1" applyFont="1" applyFill="1" applyBorder="1" applyAlignment="1">
      <alignment horizontal="center"/>
    </xf>
    <xf numFmtId="164" fontId="0" fillId="2" borderId="43" xfId="3" applyNumberFormat="1" applyFont="1" applyFill="1" applyBorder="1" applyAlignment="1">
      <alignment horizontal="center"/>
    </xf>
    <xf numFmtId="164" fontId="0" fillId="2" borderId="27" xfId="3" applyNumberFormat="1" applyFont="1" applyFill="1" applyBorder="1" applyAlignment="1">
      <alignment horizontal="center"/>
    </xf>
    <xf numFmtId="0" fontId="0" fillId="2" borderId="75" xfId="0" applyFill="1" applyBorder="1"/>
    <xf numFmtId="164" fontId="0" fillId="2" borderId="16" xfId="3" applyNumberFormat="1" applyFont="1" applyFill="1" applyBorder="1" applyAlignment="1">
      <alignment horizontal="center"/>
    </xf>
    <xf numFmtId="164" fontId="0" fillId="2" borderId="12" xfId="3" applyNumberFormat="1" applyFont="1" applyFill="1" applyBorder="1" applyAlignment="1">
      <alignment horizontal="center"/>
    </xf>
    <xf numFmtId="164" fontId="0" fillId="2" borderId="17" xfId="3" applyNumberFormat="1" applyFont="1" applyFill="1" applyBorder="1" applyAlignment="1">
      <alignment horizontal="center"/>
    </xf>
    <xf numFmtId="0" fontId="0" fillId="2" borderId="76" xfId="0" applyFill="1" applyBorder="1"/>
    <xf numFmtId="164" fontId="0" fillId="2" borderId="18" xfId="3" applyNumberFormat="1" applyFont="1" applyFill="1" applyBorder="1" applyAlignment="1">
      <alignment horizontal="center"/>
    </xf>
    <xf numFmtId="164" fontId="0" fillId="2" borderId="19" xfId="3" applyNumberFormat="1" applyFont="1" applyFill="1" applyBorder="1" applyAlignment="1">
      <alignment horizontal="center"/>
    </xf>
    <xf numFmtId="164" fontId="0" fillId="2" borderId="20" xfId="3" applyNumberFormat="1" applyFont="1" applyFill="1" applyBorder="1" applyAlignment="1">
      <alignment horizontal="center"/>
    </xf>
    <xf numFmtId="0" fontId="2" fillId="5" borderId="77" xfId="0" applyFont="1" applyFill="1" applyBorder="1" applyAlignment="1">
      <alignment horizontal="center"/>
    </xf>
    <xf numFmtId="0" fontId="2" fillId="5" borderId="78" xfId="0" applyFont="1" applyFill="1" applyBorder="1" applyAlignment="1">
      <alignment horizontal="center"/>
    </xf>
    <xf numFmtId="0" fontId="2" fillId="5" borderId="79" xfId="0" applyFont="1" applyFill="1" applyBorder="1" applyAlignment="1">
      <alignment horizontal="center"/>
    </xf>
    <xf numFmtId="0" fontId="0" fillId="2" borderId="30" xfId="0" applyFill="1" applyBorder="1" applyAlignment="1">
      <alignment horizontal="center"/>
    </xf>
    <xf numFmtId="0" fontId="0" fillId="2" borderId="43" xfId="0" applyFill="1" applyBorder="1" applyAlignment="1">
      <alignment horizontal="center"/>
    </xf>
    <xf numFmtId="0" fontId="0" fillId="2" borderId="27" xfId="0" applyFill="1" applyBorder="1" applyAlignment="1">
      <alignment horizontal="center"/>
    </xf>
    <xf numFmtId="0" fontId="26" fillId="2" borderId="30" xfId="0" applyFont="1" applyFill="1" applyBorder="1" applyAlignment="1">
      <alignment horizontal="center"/>
    </xf>
    <xf numFmtId="0" fontId="26" fillId="2" borderId="43" xfId="0" applyFont="1" applyFill="1" applyBorder="1" applyAlignment="1">
      <alignment horizontal="center"/>
    </xf>
    <xf numFmtId="0" fontId="26" fillId="2" borderId="27" xfId="0" applyFont="1" applyFill="1" applyBorder="1" applyAlignment="1">
      <alignment horizontal="center"/>
    </xf>
    <xf numFmtId="0" fontId="0" fillId="2" borderId="16" xfId="0" applyFill="1" applyBorder="1" applyAlignment="1">
      <alignment horizontal="center"/>
    </xf>
    <xf numFmtId="0" fontId="0" fillId="2" borderId="12" xfId="0" applyFill="1" applyBorder="1" applyAlignment="1">
      <alignment horizontal="center"/>
    </xf>
    <xf numFmtId="0" fontId="0" fillId="2" borderId="17" xfId="0" applyFill="1" applyBorder="1" applyAlignment="1">
      <alignment horizontal="center"/>
    </xf>
    <xf numFmtId="0" fontId="26" fillId="2" borderId="16" xfId="0" applyFont="1" applyFill="1" applyBorder="1" applyAlignment="1">
      <alignment horizontal="center"/>
    </xf>
    <xf numFmtId="0" fontId="26" fillId="2" borderId="12" xfId="0" applyFont="1" applyFill="1" applyBorder="1" applyAlignment="1">
      <alignment horizontal="center"/>
    </xf>
    <xf numFmtId="0" fontId="26" fillId="2" borderId="17" xfId="0" applyFont="1"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26" fillId="2" borderId="18" xfId="0" applyFont="1" applyFill="1" applyBorder="1" applyAlignment="1">
      <alignment horizontal="center"/>
    </xf>
    <xf numFmtId="0" fontId="26" fillId="2" borderId="19" xfId="0" applyFont="1" applyFill="1" applyBorder="1" applyAlignment="1">
      <alignment horizontal="center"/>
    </xf>
    <xf numFmtId="0" fontId="26" fillId="2" borderId="20" xfId="0" applyFont="1" applyFill="1" applyBorder="1" applyAlignment="1">
      <alignment horizontal="center"/>
    </xf>
    <xf numFmtId="0" fontId="2" fillId="5" borderId="18" xfId="0" applyFont="1" applyFill="1" applyBorder="1" applyAlignment="1">
      <alignment horizontal="center"/>
    </xf>
    <xf numFmtId="0" fontId="2" fillId="5" borderId="19" xfId="0" applyFont="1" applyFill="1" applyBorder="1" applyAlignment="1">
      <alignment horizontal="center"/>
    </xf>
    <xf numFmtId="0" fontId="2" fillId="5" borderId="20" xfId="0" applyFont="1" applyFill="1" applyBorder="1" applyAlignment="1">
      <alignment horizontal="center"/>
    </xf>
    <xf numFmtId="0" fontId="0" fillId="2" borderId="42" xfId="0" applyFill="1" applyBorder="1"/>
    <xf numFmtId="0" fontId="0" fillId="2" borderId="42" xfId="0" applyFill="1" applyBorder="1" applyAlignment="1">
      <alignment horizontal="center"/>
    </xf>
    <xf numFmtId="0" fontId="0" fillId="2" borderId="44" xfId="0" applyFill="1" applyBorder="1" applyAlignment="1">
      <alignment horizontal="center"/>
    </xf>
    <xf numFmtId="0" fontId="0" fillId="2" borderId="45" xfId="0" applyFill="1" applyBorder="1" applyAlignment="1">
      <alignment horizontal="center"/>
    </xf>
    <xf numFmtId="0" fontId="0" fillId="2" borderId="24" xfId="0" applyFill="1" applyBorder="1" applyAlignment="1">
      <alignment horizontal="left" indent="1"/>
    </xf>
    <xf numFmtId="0" fontId="0" fillId="2" borderId="24" xfId="0" applyFill="1" applyBorder="1" applyAlignment="1">
      <alignment horizontal="center"/>
    </xf>
    <xf numFmtId="0" fontId="0" fillId="2" borderId="33" xfId="0" applyFill="1" applyBorder="1" applyAlignment="1">
      <alignment horizontal="center"/>
    </xf>
    <xf numFmtId="0" fontId="0" fillId="2" borderId="29" xfId="0" applyFill="1" applyBorder="1" applyAlignment="1">
      <alignment horizontal="center"/>
    </xf>
    <xf numFmtId="0" fontId="0" fillId="2" borderId="24" xfId="0" applyFill="1" applyBorder="1"/>
    <xf numFmtId="0" fontId="0" fillId="2" borderId="81" xfId="0" applyFill="1" applyBorder="1"/>
    <xf numFmtId="0" fontId="14" fillId="5" borderId="47" xfId="0" applyFont="1" applyFill="1" applyBorder="1" applyAlignment="1">
      <alignment horizontal="center" vertical="center"/>
    </xf>
    <xf numFmtId="0" fontId="14" fillId="5" borderId="48" xfId="0" applyFont="1" applyFill="1" applyBorder="1" applyAlignment="1">
      <alignment horizontal="center" vertical="center"/>
    </xf>
    <xf numFmtId="0" fontId="14" fillId="5" borderId="49" xfId="0" applyFont="1" applyFill="1" applyBorder="1" applyAlignment="1">
      <alignment horizontal="center" vertical="center"/>
    </xf>
    <xf numFmtId="0" fontId="14" fillId="5" borderId="50" xfId="0" applyFont="1" applyFill="1" applyBorder="1" applyAlignment="1">
      <alignment horizontal="center" vertical="center"/>
    </xf>
    <xf numFmtId="0" fontId="0" fillId="2" borderId="40" xfId="0" applyFill="1" applyBorder="1"/>
    <xf numFmtId="0" fontId="0" fillId="2" borderId="82" xfId="0" applyFill="1" applyBorder="1" applyAlignment="1">
      <alignment horizontal="center"/>
    </xf>
    <xf numFmtId="0" fontId="0" fillId="2" borderId="83" xfId="0" applyFill="1" applyBorder="1" applyAlignment="1">
      <alignment horizontal="center"/>
    </xf>
    <xf numFmtId="0" fontId="0" fillId="2" borderId="35" xfId="0" applyFill="1" applyBorder="1"/>
    <xf numFmtId="0" fontId="0" fillId="2" borderId="84" xfId="0" applyFill="1" applyBorder="1" applyAlignment="1">
      <alignment horizontal="center"/>
    </xf>
    <xf numFmtId="0" fontId="22" fillId="2" borderId="84" xfId="5" applyFont="1" applyFill="1" applyBorder="1" applyAlignment="1">
      <alignment horizontal="center"/>
    </xf>
    <xf numFmtId="0" fontId="10" fillId="2" borderId="0" xfId="5" applyFill="1" applyAlignment="1">
      <alignment horizontal="center"/>
    </xf>
    <xf numFmtId="0" fontId="0" fillId="2" borderId="43" xfId="0" applyFill="1" applyBorder="1"/>
    <xf numFmtId="0" fontId="0" fillId="2" borderId="70" xfId="0" applyFill="1" applyBorder="1" applyAlignment="1">
      <alignment horizontal="center"/>
    </xf>
    <xf numFmtId="0" fontId="22" fillId="2" borderId="42" xfId="5" applyFont="1" applyFill="1" applyBorder="1" applyAlignment="1">
      <alignment horizontal="center"/>
    </xf>
    <xf numFmtId="0" fontId="10" fillId="2" borderId="70" xfId="5" applyFill="1" applyBorder="1" applyAlignment="1">
      <alignment horizontal="center"/>
    </xf>
    <xf numFmtId="0" fontId="14" fillId="5" borderId="12" xfId="0" applyFont="1" applyFill="1" applyBorder="1" applyAlignment="1">
      <alignment horizontal="center" vertical="center"/>
    </xf>
    <xf numFmtId="9" fontId="0" fillId="2" borderId="39" xfId="1" applyFont="1" applyFill="1" applyBorder="1" applyAlignment="1">
      <alignment horizontal="center"/>
    </xf>
    <xf numFmtId="9" fontId="0" fillId="2" borderId="34" xfId="1" applyFont="1" applyFill="1" applyBorder="1" applyAlignment="1">
      <alignment horizontal="center"/>
    </xf>
    <xf numFmtId="9" fontId="0" fillId="2" borderId="45" xfId="1" applyFont="1" applyFill="1" applyBorder="1" applyAlignment="1">
      <alignment horizontal="center"/>
    </xf>
    <xf numFmtId="0" fontId="0" fillId="2" borderId="64" xfId="0" applyFill="1" applyBorder="1"/>
    <xf numFmtId="0" fontId="0" fillId="2" borderId="66" xfId="0" applyFill="1" applyBorder="1"/>
    <xf numFmtId="0" fontId="10" fillId="2" borderId="0" xfId="5" applyFill="1"/>
    <xf numFmtId="0" fontId="10" fillId="2" borderId="61" xfId="5" applyFill="1" applyBorder="1" applyAlignment="1">
      <alignment horizontal="center"/>
    </xf>
    <xf numFmtId="0" fontId="10" fillId="2" borderId="62" xfId="5" applyFill="1" applyBorder="1" applyAlignment="1">
      <alignment horizontal="center"/>
    </xf>
    <xf numFmtId="0" fontId="10" fillId="2" borderId="64" xfId="5" applyFill="1" applyBorder="1" applyAlignment="1">
      <alignment horizontal="center"/>
    </xf>
    <xf numFmtId="0" fontId="10" fillId="2" borderId="66" xfId="5" applyFill="1" applyBorder="1" applyAlignment="1">
      <alignment horizontal="center"/>
    </xf>
    <xf numFmtId="0" fontId="10" fillId="2" borderId="67" xfId="5" applyFill="1" applyBorder="1" applyAlignment="1">
      <alignment horizontal="center"/>
    </xf>
    <xf numFmtId="0" fontId="0" fillId="5" borderId="31" xfId="0" applyFill="1" applyBorder="1"/>
    <xf numFmtId="0" fontId="13" fillId="5" borderId="32" xfId="0" applyFont="1" applyFill="1" applyBorder="1" applyAlignment="1">
      <alignment vertical="center" wrapText="1"/>
    </xf>
    <xf numFmtId="0" fontId="13" fillId="5" borderId="60" xfId="0" applyFont="1" applyFill="1" applyBorder="1" applyAlignment="1">
      <alignment horizontal="center" vertical="center" wrapText="1"/>
    </xf>
    <xf numFmtId="0" fontId="13" fillId="5" borderId="59" xfId="0" applyFont="1" applyFill="1" applyBorder="1" applyAlignment="1">
      <alignment horizontal="center" vertical="center"/>
    </xf>
    <xf numFmtId="0" fontId="13" fillId="5" borderId="59" xfId="0" applyFont="1" applyFill="1" applyBorder="1" applyAlignment="1">
      <alignment horizontal="center" vertical="center" wrapText="1"/>
    </xf>
    <xf numFmtId="0" fontId="30" fillId="2" borderId="0" xfId="0" applyFont="1" applyFill="1"/>
    <xf numFmtId="0" fontId="31" fillId="3" borderId="0" xfId="4" applyFont="1" applyFill="1" applyAlignment="1"/>
    <xf numFmtId="0" fontId="32" fillId="2" borderId="0" xfId="0" applyFont="1" applyFill="1"/>
    <xf numFmtId="0" fontId="0" fillId="5" borderId="18" xfId="0" applyFill="1" applyBorder="1" applyAlignment="1">
      <alignment horizontal="center"/>
    </xf>
    <xf numFmtId="0" fontId="0" fillId="5" borderId="19" xfId="0" applyFill="1" applyBorder="1" applyAlignment="1">
      <alignment horizontal="center"/>
    </xf>
    <xf numFmtId="0" fontId="8" fillId="7" borderId="0" xfId="0" applyFont="1" applyFill="1"/>
    <xf numFmtId="0" fontId="7" fillId="7" borderId="0" xfId="0" applyFont="1" applyFill="1"/>
    <xf numFmtId="0" fontId="5" fillId="2" borderId="3" xfId="0" applyFont="1" applyFill="1" applyBorder="1" applyAlignment="1">
      <alignment horizontal="left" vertical="center" wrapText="1"/>
    </xf>
    <xf numFmtId="0" fontId="5" fillId="2" borderId="0" xfId="0" applyFont="1" applyFill="1" applyAlignment="1">
      <alignment horizontal="left" vertical="center" wrapText="1"/>
    </xf>
    <xf numFmtId="0" fontId="16" fillId="5" borderId="13" xfId="0" applyFont="1" applyFill="1" applyBorder="1" applyAlignment="1">
      <alignment horizontal="center"/>
    </xf>
    <xf numFmtId="0" fontId="16" fillId="5" borderId="14" xfId="0" applyFont="1" applyFill="1" applyBorder="1" applyAlignment="1">
      <alignment horizontal="center"/>
    </xf>
    <xf numFmtId="0" fontId="16" fillId="5" borderId="15" xfId="0" applyFont="1" applyFill="1" applyBorder="1" applyAlignment="1">
      <alignment horizontal="center"/>
    </xf>
    <xf numFmtId="0" fontId="0" fillId="5" borderId="16" xfId="0" applyFill="1" applyBorder="1" applyAlignment="1">
      <alignment horizontal="center"/>
    </xf>
    <xf numFmtId="0" fontId="0" fillId="5" borderId="12" xfId="0" applyFill="1" applyBorder="1" applyAlignment="1">
      <alignment horizontal="center"/>
    </xf>
    <xf numFmtId="0" fontId="0" fillId="5" borderId="17" xfId="0" applyFill="1" applyBorder="1" applyAlignment="1">
      <alignment horizontal="center" wrapText="1"/>
    </xf>
    <xf numFmtId="0" fontId="0" fillId="5" borderId="20" xfId="0" applyFill="1" applyBorder="1" applyAlignment="1">
      <alignment horizontal="center" wrapText="1"/>
    </xf>
    <xf numFmtId="0" fontId="0" fillId="5" borderId="25" xfId="0" applyFill="1" applyBorder="1" applyAlignment="1">
      <alignment horizontal="center" vertical="center" wrapText="1"/>
    </xf>
    <xf numFmtId="0" fontId="0" fillId="5" borderId="7" xfId="0" applyFill="1" applyBorder="1" applyAlignment="1">
      <alignment horizontal="center" vertical="center" wrapText="1"/>
    </xf>
    <xf numFmtId="0" fontId="0" fillId="5" borderId="9" xfId="0" applyFill="1" applyBorder="1" applyAlignment="1">
      <alignment horizontal="center" vertical="center" wrapText="1"/>
    </xf>
    <xf numFmtId="0" fontId="16" fillId="5" borderId="4" xfId="0" applyFont="1" applyFill="1" applyBorder="1" applyAlignment="1">
      <alignment horizontal="center"/>
    </xf>
    <xf numFmtId="0" fontId="16" fillId="5" borderId="5" xfId="0" applyFont="1" applyFill="1" applyBorder="1" applyAlignment="1">
      <alignment horizontal="center"/>
    </xf>
    <xf numFmtId="0" fontId="16" fillId="5" borderId="6" xfId="0" applyFont="1" applyFill="1" applyBorder="1" applyAlignment="1">
      <alignment horizontal="center"/>
    </xf>
    <xf numFmtId="0" fontId="0" fillId="5" borderId="13" xfId="0" applyFill="1" applyBorder="1" applyAlignment="1">
      <alignment horizontal="center"/>
    </xf>
    <xf numFmtId="0" fontId="0" fillId="5" borderId="14" xfId="0" applyFill="1" applyBorder="1" applyAlignment="1">
      <alignment horizontal="center"/>
    </xf>
    <xf numFmtId="0" fontId="0" fillId="5" borderId="15" xfId="0" applyFill="1" applyBorder="1" applyAlignment="1">
      <alignment horizontal="center" wrapText="1"/>
    </xf>
    <xf numFmtId="0" fontId="29" fillId="4" borderId="59" xfId="0" applyFont="1" applyFill="1" applyBorder="1" applyAlignment="1">
      <alignment horizontal="center"/>
    </xf>
    <xf numFmtId="0" fontId="29" fillId="4" borderId="85" xfId="0" applyFont="1" applyFill="1" applyBorder="1" applyAlignment="1">
      <alignment horizontal="center"/>
    </xf>
    <xf numFmtId="0" fontId="29" fillId="4" borderId="69" xfId="0" applyFont="1" applyFill="1" applyBorder="1" applyAlignment="1">
      <alignment horizontal="center"/>
    </xf>
    <xf numFmtId="0" fontId="29" fillId="4" borderId="86" xfId="0" applyFont="1" applyFill="1" applyBorder="1" applyAlignment="1">
      <alignment horizontal="center"/>
    </xf>
    <xf numFmtId="0" fontId="14" fillId="5" borderId="13" xfId="0" applyFont="1" applyFill="1" applyBorder="1" applyAlignment="1">
      <alignment horizontal="center"/>
    </xf>
    <xf numFmtId="0" fontId="14" fillId="5" borderId="14" xfId="0" applyFont="1" applyFill="1" applyBorder="1" applyAlignment="1">
      <alignment horizontal="center"/>
    </xf>
    <xf numFmtId="0" fontId="14" fillId="5" borderId="15" xfId="0" applyFont="1" applyFill="1" applyBorder="1" applyAlignment="1">
      <alignment horizontal="center"/>
    </xf>
    <xf numFmtId="0" fontId="16" fillId="5" borderId="21" xfId="0" applyFont="1" applyFill="1" applyBorder="1" applyAlignment="1">
      <alignment horizontal="center"/>
    </xf>
    <xf numFmtId="0" fontId="16" fillId="5" borderId="22" xfId="0" applyFont="1" applyFill="1" applyBorder="1" applyAlignment="1">
      <alignment horizontal="center"/>
    </xf>
    <xf numFmtId="0" fontId="16" fillId="5" borderId="23" xfId="0" applyFont="1" applyFill="1" applyBorder="1" applyAlignment="1">
      <alignment horizontal="center"/>
    </xf>
    <xf numFmtId="0" fontId="14" fillId="5" borderId="25" xfId="0" applyFont="1" applyFill="1" applyBorder="1" applyAlignment="1">
      <alignment horizontal="center" vertical="center"/>
    </xf>
    <xf numFmtId="0" fontId="14" fillId="5" borderId="71" xfId="0" applyFont="1" applyFill="1" applyBorder="1" applyAlignment="1">
      <alignment horizontal="center" vertical="center"/>
    </xf>
    <xf numFmtId="0" fontId="14" fillId="5" borderId="72" xfId="0" applyFont="1" applyFill="1" applyBorder="1" applyAlignment="1">
      <alignment horizontal="center" vertical="center"/>
    </xf>
    <xf numFmtId="0" fontId="14" fillId="5" borderId="21" xfId="0" applyFont="1" applyFill="1" applyBorder="1" applyAlignment="1">
      <alignment horizontal="center"/>
    </xf>
    <xf numFmtId="0" fontId="14" fillId="5" borderId="22" xfId="0" applyFont="1" applyFill="1" applyBorder="1" applyAlignment="1">
      <alignment horizontal="center"/>
    </xf>
    <xf numFmtId="0" fontId="14" fillId="5" borderId="23" xfId="0" applyFont="1" applyFill="1" applyBorder="1" applyAlignment="1">
      <alignment horizontal="center"/>
    </xf>
    <xf numFmtId="0" fontId="2" fillId="5" borderId="25" xfId="0" applyFont="1" applyFill="1" applyBorder="1" applyAlignment="1">
      <alignment horizontal="center" vertical="center"/>
    </xf>
    <xf numFmtId="0" fontId="2" fillId="5" borderId="72" xfId="0" applyFont="1" applyFill="1" applyBorder="1" applyAlignment="1">
      <alignment horizontal="center" vertical="center"/>
    </xf>
    <xf numFmtId="0" fontId="2" fillId="5" borderId="80" xfId="0" applyFont="1" applyFill="1" applyBorder="1" applyAlignment="1">
      <alignment horizontal="left" vertical="center"/>
    </xf>
    <xf numFmtId="0" fontId="2" fillId="5" borderId="76" xfId="0" applyFont="1" applyFill="1" applyBorder="1" applyAlignment="1">
      <alignment horizontal="left" vertical="center"/>
    </xf>
    <xf numFmtId="0" fontId="14" fillId="5" borderId="51" xfId="0" applyFont="1" applyFill="1" applyBorder="1" applyAlignment="1">
      <alignment horizontal="center" vertical="center"/>
    </xf>
    <xf numFmtId="0" fontId="14" fillId="5" borderId="52" xfId="0" applyFont="1" applyFill="1" applyBorder="1" applyAlignment="1">
      <alignment horizontal="center" vertical="center"/>
    </xf>
    <xf numFmtId="0" fontId="14" fillId="5" borderId="53" xfId="0" applyFont="1" applyFill="1" applyBorder="1" applyAlignment="1">
      <alignment horizontal="center" vertical="center"/>
    </xf>
    <xf numFmtId="0" fontId="14" fillId="5" borderId="54" xfId="0" applyFont="1" applyFill="1" applyBorder="1" applyAlignment="1">
      <alignment horizontal="center" vertical="center"/>
    </xf>
    <xf numFmtId="0" fontId="14" fillId="5" borderId="41" xfId="0" applyFont="1" applyFill="1" applyBorder="1" applyAlignment="1">
      <alignment horizontal="left" vertical="center"/>
    </xf>
    <xf numFmtId="0" fontId="14" fillId="5" borderId="46" xfId="0" applyFont="1" applyFill="1" applyBorder="1" applyAlignment="1">
      <alignment horizontal="left" vertical="center"/>
    </xf>
    <xf numFmtId="0" fontId="15" fillId="5" borderId="55" xfId="0" applyFont="1" applyFill="1" applyBorder="1" applyAlignment="1">
      <alignment horizontal="center" vertical="center"/>
    </xf>
    <xf numFmtId="0" fontId="15" fillId="5" borderId="56" xfId="0" applyFont="1" applyFill="1" applyBorder="1" applyAlignment="1">
      <alignment horizontal="center" vertical="center"/>
    </xf>
    <xf numFmtId="0" fontId="15" fillId="5" borderId="57" xfId="0" applyFont="1" applyFill="1" applyBorder="1" applyAlignment="1">
      <alignment horizontal="center" vertical="center"/>
    </xf>
    <xf numFmtId="0" fontId="15" fillId="5" borderId="58" xfId="0" applyFont="1" applyFill="1" applyBorder="1" applyAlignment="1">
      <alignment horizontal="center" vertical="center"/>
    </xf>
    <xf numFmtId="0" fontId="14" fillId="5" borderId="12" xfId="0" applyFont="1" applyFill="1" applyBorder="1" applyAlignment="1">
      <alignment horizontal="center" vertical="center"/>
    </xf>
    <xf numFmtId="0" fontId="14" fillId="5" borderId="12" xfId="0" applyFont="1" applyFill="1" applyBorder="1" applyAlignment="1">
      <alignment horizontal="center" wrapText="1"/>
    </xf>
    <xf numFmtId="0" fontId="17" fillId="5" borderId="12" xfId="0" applyFont="1" applyFill="1" applyBorder="1" applyAlignment="1">
      <alignment horizontal="center"/>
    </xf>
    <xf numFmtId="0" fontId="14" fillId="5" borderId="40" xfId="0" applyFont="1" applyFill="1" applyBorder="1" applyAlignment="1">
      <alignment horizontal="center" vertical="center"/>
    </xf>
    <xf numFmtId="0" fontId="14" fillId="5" borderId="35" xfId="0" applyFont="1" applyFill="1" applyBorder="1" applyAlignment="1">
      <alignment horizontal="center" vertical="center"/>
    </xf>
    <xf numFmtId="0" fontId="14" fillId="5" borderId="43" xfId="0" applyFont="1" applyFill="1" applyBorder="1" applyAlignment="1">
      <alignment horizontal="center" vertical="center"/>
    </xf>
    <xf numFmtId="0" fontId="29" fillId="5" borderId="59" xfId="0" applyFont="1" applyFill="1" applyBorder="1" applyAlignment="1">
      <alignment horizontal="center"/>
    </xf>
    <xf numFmtId="0" fontId="13" fillId="5" borderId="59" xfId="0" applyFont="1" applyFill="1" applyBorder="1" applyAlignment="1">
      <alignment horizontal="center"/>
    </xf>
    <xf numFmtId="0" fontId="16" fillId="2" borderId="22" xfId="0" applyFont="1" applyFill="1" applyBorder="1" applyAlignment="1">
      <alignment horizontal="center"/>
    </xf>
    <xf numFmtId="0" fontId="16" fillId="2" borderId="23" xfId="0" applyFont="1" applyFill="1" applyBorder="1" applyAlignment="1">
      <alignment horizontal="center"/>
    </xf>
    <xf numFmtId="0" fontId="16" fillId="2" borderId="21" xfId="0" applyFont="1" applyFill="1" applyBorder="1" applyAlignment="1">
      <alignment horizontal="center"/>
    </xf>
    <xf numFmtId="0" fontId="14" fillId="2" borderId="39" xfId="0" applyFont="1" applyFill="1" applyBorder="1" applyAlignment="1">
      <alignment horizontal="center"/>
    </xf>
    <xf numFmtId="0" fontId="14" fillId="2" borderId="40" xfId="0" applyFont="1" applyFill="1" applyBorder="1" applyAlignment="1">
      <alignment horizontal="center"/>
    </xf>
    <xf numFmtId="0" fontId="14" fillId="2" borderId="26" xfId="0" applyFont="1" applyFill="1" applyBorder="1" applyAlignment="1">
      <alignment horizontal="center"/>
    </xf>
    <xf numFmtId="0" fontId="14" fillId="2" borderId="36" xfId="0" applyFont="1" applyFill="1" applyBorder="1"/>
    <xf numFmtId="1" fontId="6" fillId="2" borderId="36" xfId="1" applyNumberFormat="1" applyFont="1" applyFill="1" applyBorder="1" applyAlignment="1">
      <alignment horizontal="center"/>
    </xf>
    <xf numFmtId="16" fontId="14" fillId="2" borderId="36" xfId="0" quotePrefix="1" applyNumberFormat="1" applyFont="1" applyFill="1" applyBorder="1"/>
    <xf numFmtId="1" fontId="6" fillId="2" borderId="36" xfId="3" applyNumberFormat="1" applyFont="1" applyFill="1" applyBorder="1" applyAlignment="1">
      <alignment horizontal="center"/>
    </xf>
    <xf numFmtId="0" fontId="6" fillId="2" borderId="0" xfId="0" applyFont="1" applyFill="1"/>
    <xf numFmtId="1" fontId="6" fillId="2" borderId="0" xfId="3" applyNumberFormat="1" applyFont="1" applyFill="1" applyBorder="1" applyAlignment="1">
      <alignment horizontal="center"/>
    </xf>
    <xf numFmtId="0" fontId="33" fillId="2" borderId="0" xfId="0" applyFont="1" applyFill="1"/>
    <xf numFmtId="0" fontId="14" fillId="2" borderId="87" xfId="0" applyFont="1" applyFill="1" applyBorder="1" applyAlignment="1">
      <alignment horizontal="center" vertical="center"/>
    </xf>
    <xf numFmtId="0" fontId="16" fillId="2" borderId="88" xfId="0" applyFont="1" applyFill="1" applyBorder="1" applyAlignment="1">
      <alignment horizontal="center"/>
    </xf>
    <xf numFmtId="0" fontId="16" fillId="2" borderId="89" xfId="0" applyFont="1" applyFill="1" applyBorder="1" applyAlignment="1">
      <alignment horizontal="center"/>
    </xf>
    <xf numFmtId="0" fontId="16" fillId="2" borderId="90" xfId="0" applyFont="1" applyFill="1" applyBorder="1" applyAlignment="1">
      <alignment horizontal="center"/>
    </xf>
    <xf numFmtId="0" fontId="14" fillId="2" borderId="91" xfId="0" applyFont="1" applyFill="1" applyBorder="1" applyAlignment="1">
      <alignment horizontal="center" vertical="center"/>
    </xf>
    <xf numFmtId="0" fontId="16" fillId="2" borderId="92" xfId="0" applyFont="1" applyFill="1" applyBorder="1" applyAlignment="1">
      <alignment horizontal="center"/>
    </xf>
    <xf numFmtId="0" fontId="14" fillId="2" borderId="93" xfId="0" applyFont="1" applyFill="1" applyBorder="1" applyAlignment="1">
      <alignment horizontal="center"/>
    </xf>
  </cellXfs>
  <cellStyles count="8">
    <cellStyle name="Comma" xfId="3" builtinId="3"/>
    <cellStyle name="Hyperlink" xfId="4" builtinId="8"/>
    <cellStyle name="Normal" xfId="0" builtinId="0"/>
    <cellStyle name="Normal 2" xfId="5" xr:uid="{15512665-DDD6-4A69-A163-A219A70A5823}"/>
    <cellStyle name="Normal 3" xfId="2" xr:uid="{F56FC39D-E331-4EE4-BAD7-EE17C7BEE3F7}"/>
    <cellStyle name="Normal 4" xfId="7" xr:uid="{AF562B6D-0E2C-45BC-B3D1-F4413DC1B5C8}"/>
    <cellStyle name="Percent" xfId="1" builtinId="5"/>
    <cellStyle name="Percent 2" xfId="6" xr:uid="{FDFDE59A-8D42-4500-B312-149B9AFA0E04}"/>
  </cellStyles>
  <dxfs count="0"/>
  <tableStyles count="0" defaultTableStyle="TableStyleMedium2" defaultPivotStyle="PivotStyleLight16"/>
  <colors>
    <mruColors>
      <color rgb="FF33CCCC"/>
      <color rgb="FFFF7C80"/>
      <color rgb="FFCCCC00"/>
      <color rgb="FFFFFF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Figure</a:t>
            </a:r>
            <a:r>
              <a:rPr lang="en-US" baseline="0"/>
              <a:t> 1a: Percentage of live births by place of delivery and usual residence of mother, Q1, 2025</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'Table 4'!$E$5</c:f>
              <c:strCache>
                <c:ptCount val="1"/>
                <c:pt idx="0">
                  <c:v>Place of occurence same as mother's usual residence (%)</c:v>
                </c:pt>
              </c:strCache>
            </c:strRef>
          </c:tx>
          <c:spPr>
            <a:solidFill>
              <a:srgbClr val="33CCCC"/>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4'!$A$6:$A$28</c:f>
              <c:strCache>
                <c:ptCount val="23"/>
                <c:pt idx="0">
                  <c:v>Republic</c:v>
                </c:pt>
                <c:pt idx="1">
                  <c:v>Male'</c:v>
                </c:pt>
                <c:pt idx="2">
                  <c:v>Atolls</c:v>
                </c:pt>
                <c:pt idx="3">
                  <c:v>HA</c:v>
                </c:pt>
                <c:pt idx="4">
                  <c:v>HDh</c:v>
                </c:pt>
                <c:pt idx="5">
                  <c:v>Sh</c:v>
                </c:pt>
                <c:pt idx="6">
                  <c:v>N</c:v>
                </c:pt>
                <c:pt idx="7">
                  <c:v>R_*</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4'!$E$6:$E$28</c:f>
              <c:numCache>
                <c:formatCode>0%</c:formatCode>
                <c:ptCount val="23"/>
                <c:pt idx="0">
                  <c:v>0.54660126138752629</c:v>
                </c:pt>
                <c:pt idx="1">
                  <c:v>0.60292682926829266</c:v>
                </c:pt>
                <c:pt idx="2">
                  <c:v>0.40298507462686567</c:v>
                </c:pt>
                <c:pt idx="3">
                  <c:v>0.42857142857142855</c:v>
                </c:pt>
                <c:pt idx="4">
                  <c:v>0.34883720930232559</c:v>
                </c:pt>
                <c:pt idx="5">
                  <c:v>0.55555555555555558</c:v>
                </c:pt>
                <c:pt idx="6">
                  <c:v>0.375</c:v>
                </c:pt>
                <c:pt idx="7">
                  <c:v>0.08</c:v>
                </c:pt>
                <c:pt idx="8">
                  <c:v>0.30769230769230771</c:v>
                </c:pt>
                <c:pt idx="9">
                  <c:v>0.5714285714285714</c:v>
                </c:pt>
                <c:pt idx="10">
                  <c:v>1</c:v>
                </c:pt>
                <c:pt idx="11">
                  <c:v>0</c:v>
                </c:pt>
                <c:pt idx="12">
                  <c:v>0.375</c:v>
                </c:pt>
                <c:pt idx="13" formatCode="_(* #,##0_);_(* \(#,##0\);_(* &quot;-&quot;??_);_(@_)">
                  <c:v>0</c:v>
                </c:pt>
                <c:pt idx="14">
                  <c:v>0.2</c:v>
                </c:pt>
                <c:pt idx="15">
                  <c:v>0.63636363636363635</c:v>
                </c:pt>
                <c:pt idx="16">
                  <c:v>0.63636363636363635</c:v>
                </c:pt>
                <c:pt idx="17">
                  <c:v>0.66666666666666663</c:v>
                </c:pt>
                <c:pt idx="18">
                  <c:v>0.29545454545454547</c:v>
                </c:pt>
                <c:pt idx="19">
                  <c:v>0.6</c:v>
                </c:pt>
                <c:pt idx="20">
                  <c:v>0.31578947368421051</c:v>
                </c:pt>
                <c:pt idx="21">
                  <c:v>0.88235294117647056</c:v>
                </c:pt>
                <c:pt idx="22">
                  <c:v>0.62264150943396224</c:v>
                </c:pt>
              </c:numCache>
            </c:numRef>
          </c:val>
          <c:extLst>
            <c:ext xmlns:c16="http://schemas.microsoft.com/office/drawing/2014/chart" uri="{C3380CC4-5D6E-409C-BE32-E72D297353CC}">
              <c16:uniqueId val="{00000000-219D-4496-85F5-7FE9120D2472}"/>
            </c:ext>
          </c:extLst>
        </c:ser>
        <c:ser>
          <c:idx val="1"/>
          <c:order val="1"/>
          <c:tx>
            <c:strRef>
              <c:f>'Table 4'!$F$5</c:f>
              <c:strCache>
                <c:ptCount val="1"/>
                <c:pt idx="0">
                  <c:v>Place of occurence different from mother's usual residence (%)</c:v>
                </c:pt>
              </c:strCache>
            </c:strRef>
          </c:tx>
          <c:spPr>
            <a:solidFill>
              <a:srgbClr val="FFC00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4'!$A$6:$A$28</c:f>
              <c:strCache>
                <c:ptCount val="23"/>
                <c:pt idx="0">
                  <c:v>Republic</c:v>
                </c:pt>
                <c:pt idx="1">
                  <c:v>Male'</c:v>
                </c:pt>
                <c:pt idx="2">
                  <c:v>Atolls</c:v>
                </c:pt>
                <c:pt idx="3">
                  <c:v>HA</c:v>
                </c:pt>
                <c:pt idx="4">
                  <c:v>HDh</c:v>
                </c:pt>
                <c:pt idx="5">
                  <c:v>Sh</c:v>
                </c:pt>
                <c:pt idx="6">
                  <c:v>N</c:v>
                </c:pt>
                <c:pt idx="7">
                  <c:v>R_*</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4'!$F$6:$F$28</c:f>
              <c:numCache>
                <c:formatCode>0%</c:formatCode>
                <c:ptCount val="23"/>
                <c:pt idx="0">
                  <c:v>0.45339873861247371</c:v>
                </c:pt>
                <c:pt idx="1">
                  <c:v>0.39707317073170734</c:v>
                </c:pt>
                <c:pt idx="2">
                  <c:v>0.59701492537313428</c:v>
                </c:pt>
                <c:pt idx="3">
                  <c:v>0.5714285714285714</c:v>
                </c:pt>
                <c:pt idx="4">
                  <c:v>0.65116279069767447</c:v>
                </c:pt>
                <c:pt idx="5">
                  <c:v>0.44444444444444442</c:v>
                </c:pt>
                <c:pt idx="6">
                  <c:v>0.625</c:v>
                </c:pt>
                <c:pt idx="7">
                  <c:v>0.92</c:v>
                </c:pt>
                <c:pt idx="8">
                  <c:v>0.69230769230769229</c:v>
                </c:pt>
                <c:pt idx="9">
                  <c:v>0.42857142857142855</c:v>
                </c:pt>
                <c:pt idx="10">
                  <c:v>0</c:v>
                </c:pt>
                <c:pt idx="11">
                  <c:v>1</c:v>
                </c:pt>
                <c:pt idx="12">
                  <c:v>0.625</c:v>
                </c:pt>
                <c:pt idx="13" formatCode="_(* #,##0_);_(* \(#,##0\);_(* &quot;-&quot;??_);_(@_)">
                  <c:v>0</c:v>
                </c:pt>
                <c:pt idx="14">
                  <c:v>0.8</c:v>
                </c:pt>
                <c:pt idx="15">
                  <c:v>0.36363636363636365</c:v>
                </c:pt>
                <c:pt idx="16">
                  <c:v>0.36363636363636365</c:v>
                </c:pt>
                <c:pt idx="17">
                  <c:v>0.33333333333333331</c:v>
                </c:pt>
                <c:pt idx="18">
                  <c:v>0.70454545454545459</c:v>
                </c:pt>
                <c:pt idx="19">
                  <c:v>0.4</c:v>
                </c:pt>
                <c:pt idx="20">
                  <c:v>0.68421052631578949</c:v>
                </c:pt>
                <c:pt idx="21">
                  <c:v>0.11764705882352941</c:v>
                </c:pt>
                <c:pt idx="22">
                  <c:v>0.37735849056603776</c:v>
                </c:pt>
              </c:numCache>
            </c:numRef>
          </c:val>
          <c:extLst>
            <c:ext xmlns:c16="http://schemas.microsoft.com/office/drawing/2014/chart" uri="{C3380CC4-5D6E-409C-BE32-E72D297353CC}">
              <c16:uniqueId val="{00000001-219D-4496-85F5-7FE9120D2472}"/>
            </c:ext>
          </c:extLst>
        </c:ser>
        <c:dLbls>
          <c:showLegendKey val="0"/>
          <c:showVal val="0"/>
          <c:showCatName val="0"/>
          <c:showSerName val="0"/>
          <c:showPercent val="0"/>
          <c:showBubbleSize val="0"/>
        </c:dLbls>
        <c:gapWidth val="150"/>
        <c:overlap val="100"/>
        <c:axId val="618095903"/>
        <c:axId val="618101183"/>
      </c:barChart>
      <c:catAx>
        <c:axId val="6180959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8101183"/>
        <c:crosses val="autoZero"/>
        <c:auto val="1"/>
        <c:lblAlgn val="ctr"/>
        <c:lblOffset val="100"/>
        <c:noMultiLvlLbl val="0"/>
      </c:catAx>
      <c:valAx>
        <c:axId val="618101183"/>
        <c:scaling>
          <c:orientation val="minMax"/>
          <c:max val="1"/>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Births in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80959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2">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Figure 1b: Percentage of live births by place of delivery and usual residence of mother, Q2,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'Table 4'!$J$5</c:f>
              <c:strCache>
                <c:ptCount val="1"/>
                <c:pt idx="0">
                  <c:v>Place of occurence same as mother's usual residence (%)</c:v>
                </c:pt>
              </c:strCache>
            </c:strRef>
          </c:tx>
          <c:spPr>
            <a:solidFill>
              <a:srgbClr val="33CCCC"/>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4'!$A$6:$A$28</c:f>
              <c:strCache>
                <c:ptCount val="23"/>
                <c:pt idx="0">
                  <c:v>Republic</c:v>
                </c:pt>
                <c:pt idx="1">
                  <c:v>Male'</c:v>
                </c:pt>
                <c:pt idx="2">
                  <c:v>Atolls</c:v>
                </c:pt>
                <c:pt idx="3">
                  <c:v>HA</c:v>
                </c:pt>
                <c:pt idx="4">
                  <c:v>HDh</c:v>
                </c:pt>
                <c:pt idx="5">
                  <c:v>Sh</c:v>
                </c:pt>
                <c:pt idx="6">
                  <c:v>N</c:v>
                </c:pt>
                <c:pt idx="7">
                  <c:v>R_*</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4'!$J$6:$J$28</c:f>
              <c:numCache>
                <c:formatCode>0%</c:formatCode>
                <c:ptCount val="23"/>
                <c:pt idx="0">
                  <c:v>0.5818840579710145</c:v>
                </c:pt>
                <c:pt idx="1">
                  <c:v>0.66099893730074388</c:v>
                </c:pt>
                <c:pt idx="2">
                  <c:v>0.41230068337129838</c:v>
                </c:pt>
                <c:pt idx="3">
                  <c:v>0.2857142857142857</c:v>
                </c:pt>
                <c:pt idx="4">
                  <c:v>0.38</c:v>
                </c:pt>
                <c:pt idx="5">
                  <c:v>0.29411764705882354</c:v>
                </c:pt>
                <c:pt idx="6">
                  <c:v>0.5</c:v>
                </c:pt>
                <c:pt idx="7">
                  <c:v>0.12903225806451613</c:v>
                </c:pt>
                <c:pt idx="8">
                  <c:v>0.38461538461538464</c:v>
                </c:pt>
                <c:pt idx="9">
                  <c:v>0.58823529411764708</c:v>
                </c:pt>
                <c:pt idx="10" formatCode="_(* #,##0_);_(* \(#,##0\);_(* &quot;-&quot;??_);_(@_)">
                  <c:v>0</c:v>
                </c:pt>
                <c:pt idx="11">
                  <c:v>0.375</c:v>
                </c:pt>
                <c:pt idx="12">
                  <c:v>0.33333333333333331</c:v>
                </c:pt>
                <c:pt idx="13" formatCode="_(* #,##0_);_(* \(#,##0\);_(* &quot;-&quot;??_);_(@_)">
                  <c:v>0</c:v>
                </c:pt>
                <c:pt idx="14">
                  <c:v>0.2</c:v>
                </c:pt>
                <c:pt idx="15">
                  <c:v>0.66666666666666663</c:v>
                </c:pt>
                <c:pt idx="16">
                  <c:v>0.9285714285714286</c:v>
                </c:pt>
                <c:pt idx="17">
                  <c:v>0.5</c:v>
                </c:pt>
                <c:pt idx="18">
                  <c:v>0.30555555555555558</c:v>
                </c:pt>
                <c:pt idx="19">
                  <c:v>0.25</c:v>
                </c:pt>
                <c:pt idx="20">
                  <c:v>0.45714285714285713</c:v>
                </c:pt>
                <c:pt idx="21">
                  <c:v>1</c:v>
                </c:pt>
                <c:pt idx="22">
                  <c:v>0.5</c:v>
                </c:pt>
              </c:numCache>
            </c:numRef>
          </c:val>
          <c:extLst>
            <c:ext xmlns:c16="http://schemas.microsoft.com/office/drawing/2014/chart" uri="{C3380CC4-5D6E-409C-BE32-E72D297353CC}">
              <c16:uniqueId val="{00000000-D97A-4781-8892-C2627CD3AD22}"/>
            </c:ext>
          </c:extLst>
        </c:ser>
        <c:ser>
          <c:idx val="1"/>
          <c:order val="1"/>
          <c:tx>
            <c:strRef>
              <c:f>'Table 4'!$K$5</c:f>
              <c:strCache>
                <c:ptCount val="1"/>
                <c:pt idx="0">
                  <c:v>Place of occurence different from mother's usual residence (%)</c:v>
                </c:pt>
              </c:strCache>
            </c:strRef>
          </c:tx>
          <c:spPr>
            <a:solidFill>
              <a:srgbClr val="FFC00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4'!$A$6:$A$28</c:f>
              <c:strCache>
                <c:ptCount val="23"/>
                <c:pt idx="0">
                  <c:v>Republic</c:v>
                </c:pt>
                <c:pt idx="1">
                  <c:v>Male'</c:v>
                </c:pt>
                <c:pt idx="2">
                  <c:v>Atolls</c:v>
                </c:pt>
                <c:pt idx="3">
                  <c:v>HA</c:v>
                </c:pt>
                <c:pt idx="4">
                  <c:v>HDh</c:v>
                </c:pt>
                <c:pt idx="5">
                  <c:v>Sh</c:v>
                </c:pt>
                <c:pt idx="6">
                  <c:v>N</c:v>
                </c:pt>
                <c:pt idx="7">
                  <c:v>R_*</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4'!$K$6:$K$28</c:f>
              <c:numCache>
                <c:formatCode>0%</c:formatCode>
                <c:ptCount val="23"/>
                <c:pt idx="0">
                  <c:v>0.4181159420289855</c:v>
                </c:pt>
                <c:pt idx="1">
                  <c:v>0.33900106269925612</c:v>
                </c:pt>
                <c:pt idx="2">
                  <c:v>0.58769931662870156</c:v>
                </c:pt>
                <c:pt idx="3">
                  <c:v>0.7142857142857143</c:v>
                </c:pt>
                <c:pt idx="4">
                  <c:v>0.62</c:v>
                </c:pt>
                <c:pt idx="5">
                  <c:v>0.70588235294117652</c:v>
                </c:pt>
                <c:pt idx="6">
                  <c:v>0.5</c:v>
                </c:pt>
                <c:pt idx="7">
                  <c:v>0.87096774193548387</c:v>
                </c:pt>
                <c:pt idx="8">
                  <c:v>0.61538461538461542</c:v>
                </c:pt>
                <c:pt idx="9">
                  <c:v>0.41176470588235292</c:v>
                </c:pt>
                <c:pt idx="10" formatCode="_(* #,##0_);_(* \(#,##0\);_(* &quot;-&quot;??_);_(@_)">
                  <c:v>0</c:v>
                </c:pt>
                <c:pt idx="11">
                  <c:v>0.625</c:v>
                </c:pt>
                <c:pt idx="12">
                  <c:v>0.66666666666666663</c:v>
                </c:pt>
                <c:pt idx="13" formatCode="_(* #,##0_);_(* \(#,##0\);_(* &quot;-&quot;??_);_(@_)">
                  <c:v>0</c:v>
                </c:pt>
                <c:pt idx="14">
                  <c:v>0.8</c:v>
                </c:pt>
                <c:pt idx="15">
                  <c:v>0.33333333333333331</c:v>
                </c:pt>
                <c:pt idx="16">
                  <c:v>7.1428571428571425E-2</c:v>
                </c:pt>
                <c:pt idx="17">
                  <c:v>0.5</c:v>
                </c:pt>
                <c:pt idx="18">
                  <c:v>0.69444444444444442</c:v>
                </c:pt>
                <c:pt idx="19">
                  <c:v>0.75</c:v>
                </c:pt>
                <c:pt idx="20">
                  <c:v>0.54285714285714282</c:v>
                </c:pt>
                <c:pt idx="21">
                  <c:v>0</c:v>
                </c:pt>
                <c:pt idx="22">
                  <c:v>0.5</c:v>
                </c:pt>
              </c:numCache>
            </c:numRef>
          </c:val>
          <c:extLst>
            <c:ext xmlns:c16="http://schemas.microsoft.com/office/drawing/2014/chart" uri="{C3380CC4-5D6E-409C-BE32-E72D297353CC}">
              <c16:uniqueId val="{00000001-D97A-4781-8892-C2627CD3AD22}"/>
            </c:ext>
          </c:extLst>
        </c:ser>
        <c:dLbls>
          <c:showLegendKey val="0"/>
          <c:showVal val="0"/>
          <c:showCatName val="0"/>
          <c:showSerName val="0"/>
          <c:showPercent val="0"/>
          <c:showBubbleSize val="0"/>
        </c:dLbls>
        <c:gapWidth val="150"/>
        <c:overlap val="100"/>
        <c:axId val="618124223"/>
        <c:axId val="618126143"/>
      </c:barChart>
      <c:catAx>
        <c:axId val="618124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8126143"/>
        <c:crosses val="autoZero"/>
        <c:auto val="1"/>
        <c:lblAlgn val="ctr"/>
        <c:lblOffset val="100"/>
        <c:noMultiLvlLbl val="0"/>
      </c:catAx>
      <c:valAx>
        <c:axId val="618126143"/>
        <c:scaling>
          <c:orientation val="minMax"/>
          <c:max val="1"/>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Births in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81242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2">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Figure 1c: Percentage of live births by place of delivery and usual residence of mother, Q3,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'Table 4'!$O$5</c:f>
              <c:strCache>
                <c:ptCount val="1"/>
                <c:pt idx="0">
                  <c:v>Place of occurence same as mother's usual residence (%)</c:v>
                </c:pt>
              </c:strCache>
            </c:strRef>
          </c:tx>
          <c:spPr>
            <a:solidFill>
              <a:srgbClr val="33CCCC"/>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4'!$A$6:$A$28</c:f>
              <c:strCache>
                <c:ptCount val="23"/>
                <c:pt idx="0">
                  <c:v>Republic</c:v>
                </c:pt>
                <c:pt idx="1">
                  <c:v>Male'</c:v>
                </c:pt>
                <c:pt idx="2">
                  <c:v>Atolls</c:v>
                </c:pt>
                <c:pt idx="3">
                  <c:v>HA</c:v>
                </c:pt>
                <c:pt idx="4">
                  <c:v>HDh</c:v>
                </c:pt>
                <c:pt idx="5">
                  <c:v>Sh</c:v>
                </c:pt>
                <c:pt idx="6">
                  <c:v>N</c:v>
                </c:pt>
                <c:pt idx="7">
                  <c:v>R_*</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4'!$O$6:$O$28</c:f>
              <c:numCache>
                <c:formatCode>0%</c:formatCode>
                <c:ptCount val="23"/>
                <c:pt idx="0">
                  <c:v>0.53493449781659386</c:v>
                </c:pt>
                <c:pt idx="1">
                  <c:v>0.59302325581395354</c:v>
                </c:pt>
                <c:pt idx="2">
                  <c:v>0.40654205607476634</c:v>
                </c:pt>
                <c:pt idx="3">
                  <c:v>0.2</c:v>
                </c:pt>
                <c:pt idx="4">
                  <c:v>0.34545454545454546</c:v>
                </c:pt>
                <c:pt idx="5">
                  <c:v>0.69230769230769229</c:v>
                </c:pt>
                <c:pt idx="6">
                  <c:v>0.66666666666666663</c:v>
                </c:pt>
                <c:pt idx="7">
                  <c:v>6.8181818181818177E-2</c:v>
                </c:pt>
                <c:pt idx="8">
                  <c:v>0.5625</c:v>
                </c:pt>
                <c:pt idx="9">
                  <c:v>0.5</c:v>
                </c:pt>
                <c:pt idx="10" formatCode="_(* #,##0_);_(* \(#,##0\);_(* &quot;-&quot;??_);_(@_)">
                  <c:v>0</c:v>
                </c:pt>
                <c:pt idx="11">
                  <c:v>0.6</c:v>
                </c:pt>
                <c:pt idx="12">
                  <c:v>0.2</c:v>
                </c:pt>
                <c:pt idx="13" formatCode="_(* #,##0_);_(* \(#,##0\);_(* &quot;-&quot;??_);_(@_)">
                  <c:v>0</c:v>
                </c:pt>
                <c:pt idx="14">
                  <c:v>0.16666666666666666</c:v>
                </c:pt>
                <c:pt idx="15">
                  <c:v>0.5</c:v>
                </c:pt>
                <c:pt idx="16">
                  <c:v>0.66666666666666663</c:v>
                </c:pt>
                <c:pt idx="17">
                  <c:v>0.2857142857142857</c:v>
                </c:pt>
                <c:pt idx="18">
                  <c:v>0.31707317073170732</c:v>
                </c:pt>
                <c:pt idx="19">
                  <c:v>1</c:v>
                </c:pt>
                <c:pt idx="20">
                  <c:v>0.2857142857142857</c:v>
                </c:pt>
                <c:pt idx="21">
                  <c:v>1</c:v>
                </c:pt>
                <c:pt idx="22">
                  <c:v>0.52941176470588236</c:v>
                </c:pt>
              </c:numCache>
            </c:numRef>
          </c:val>
          <c:extLst>
            <c:ext xmlns:c16="http://schemas.microsoft.com/office/drawing/2014/chart" uri="{C3380CC4-5D6E-409C-BE32-E72D297353CC}">
              <c16:uniqueId val="{00000000-B7E6-4644-9966-4D2BD08D69EB}"/>
            </c:ext>
          </c:extLst>
        </c:ser>
        <c:ser>
          <c:idx val="1"/>
          <c:order val="1"/>
          <c:tx>
            <c:strRef>
              <c:f>'Table 4'!$P$5</c:f>
              <c:strCache>
                <c:ptCount val="1"/>
                <c:pt idx="0">
                  <c:v>Place of occurence different from mother's usual residence (%)</c:v>
                </c:pt>
              </c:strCache>
            </c:strRef>
          </c:tx>
          <c:spPr>
            <a:solidFill>
              <a:srgbClr val="FFC00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4'!$A$6:$A$28</c:f>
              <c:strCache>
                <c:ptCount val="23"/>
                <c:pt idx="0">
                  <c:v>Republic</c:v>
                </c:pt>
                <c:pt idx="1">
                  <c:v>Male'</c:v>
                </c:pt>
                <c:pt idx="2">
                  <c:v>Atolls</c:v>
                </c:pt>
                <c:pt idx="3">
                  <c:v>HA</c:v>
                </c:pt>
                <c:pt idx="4">
                  <c:v>HDh</c:v>
                </c:pt>
                <c:pt idx="5">
                  <c:v>Sh</c:v>
                </c:pt>
                <c:pt idx="6">
                  <c:v>N</c:v>
                </c:pt>
                <c:pt idx="7">
                  <c:v>R_*</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4'!$P$6:$P$28</c:f>
              <c:numCache>
                <c:formatCode>0%</c:formatCode>
                <c:ptCount val="23"/>
                <c:pt idx="0">
                  <c:v>0.46506550218340609</c:v>
                </c:pt>
                <c:pt idx="1">
                  <c:v>0.40697674418604651</c:v>
                </c:pt>
                <c:pt idx="2">
                  <c:v>0.59345794392523366</c:v>
                </c:pt>
                <c:pt idx="3">
                  <c:v>0.8</c:v>
                </c:pt>
                <c:pt idx="4">
                  <c:v>0.65454545454545454</c:v>
                </c:pt>
                <c:pt idx="5">
                  <c:v>0.30769230769230771</c:v>
                </c:pt>
                <c:pt idx="6">
                  <c:v>0.33333333333333331</c:v>
                </c:pt>
                <c:pt idx="7">
                  <c:v>0.93181818181818177</c:v>
                </c:pt>
                <c:pt idx="8">
                  <c:v>0.4375</c:v>
                </c:pt>
                <c:pt idx="9">
                  <c:v>0.5</c:v>
                </c:pt>
                <c:pt idx="10" formatCode="_(* #,##0_);_(* \(#,##0\);_(* &quot;-&quot;??_);_(@_)">
                  <c:v>0</c:v>
                </c:pt>
                <c:pt idx="11">
                  <c:v>0.4</c:v>
                </c:pt>
                <c:pt idx="12">
                  <c:v>0.8</c:v>
                </c:pt>
                <c:pt idx="13" formatCode="_(* #,##0_);_(* \(#,##0\);_(* &quot;-&quot;??_);_(@_)">
                  <c:v>0</c:v>
                </c:pt>
                <c:pt idx="14">
                  <c:v>0.83333333333333337</c:v>
                </c:pt>
                <c:pt idx="15">
                  <c:v>0.5</c:v>
                </c:pt>
                <c:pt idx="16">
                  <c:v>0.33333333333333331</c:v>
                </c:pt>
                <c:pt idx="17">
                  <c:v>0.7142857142857143</c:v>
                </c:pt>
                <c:pt idx="18">
                  <c:v>0.68292682926829273</c:v>
                </c:pt>
                <c:pt idx="19">
                  <c:v>0</c:v>
                </c:pt>
                <c:pt idx="20">
                  <c:v>0.7142857142857143</c:v>
                </c:pt>
                <c:pt idx="21">
                  <c:v>0</c:v>
                </c:pt>
                <c:pt idx="22">
                  <c:v>0.47058823529411764</c:v>
                </c:pt>
              </c:numCache>
            </c:numRef>
          </c:val>
          <c:extLst>
            <c:ext xmlns:c16="http://schemas.microsoft.com/office/drawing/2014/chart" uri="{C3380CC4-5D6E-409C-BE32-E72D297353CC}">
              <c16:uniqueId val="{00000001-B7E6-4644-9966-4D2BD08D69EB}"/>
            </c:ext>
          </c:extLst>
        </c:ser>
        <c:dLbls>
          <c:showLegendKey val="0"/>
          <c:showVal val="0"/>
          <c:showCatName val="0"/>
          <c:showSerName val="0"/>
          <c:showPercent val="0"/>
          <c:showBubbleSize val="0"/>
        </c:dLbls>
        <c:gapWidth val="150"/>
        <c:overlap val="100"/>
        <c:axId val="630970479"/>
        <c:axId val="630972399"/>
      </c:barChart>
      <c:catAx>
        <c:axId val="6309704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972399"/>
        <c:crosses val="autoZero"/>
        <c:auto val="1"/>
        <c:lblAlgn val="ctr"/>
        <c:lblOffset val="100"/>
        <c:noMultiLvlLbl val="0"/>
      </c:catAx>
      <c:valAx>
        <c:axId val="630972399"/>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Births in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9704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2">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Figure 1d: Percentage of live births by place of delivery and usual residence of mother, Q4,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'Table 4'!$T$5</c:f>
              <c:strCache>
                <c:ptCount val="1"/>
                <c:pt idx="0">
                  <c:v>Place of occurence same as mother's usual residence (%)</c:v>
                </c:pt>
              </c:strCache>
            </c:strRef>
          </c:tx>
          <c:spPr>
            <a:solidFill>
              <a:srgbClr val="33CCCC"/>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4'!$A$6:$A$28</c:f>
              <c:strCache>
                <c:ptCount val="23"/>
                <c:pt idx="0">
                  <c:v>Republic</c:v>
                </c:pt>
                <c:pt idx="1">
                  <c:v>Male'</c:v>
                </c:pt>
                <c:pt idx="2">
                  <c:v>Atolls</c:v>
                </c:pt>
                <c:pt idx="3">
                  <c:v>HA</c:v>
                </c:pt>
                <c:pt idx="4">
                  <c:v>HDh</c:v>
                </c:pt>
                <c:pt idx="5">
                  <c:v>Sh</c:v>
                </c:pt>
                <c:pt idx="6">
                  <c:v>N</c:v>
                </c:pt>
                <c:pt idx="7">
                  <c:v>R_*</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4'!$T$6:$T$28</c:f>
              <c:numCache>
                <c:formatCode>0%</c:formatCode>
                <c:ptCount val="23"/>
                <c:pt idx="0">
                  <c:v>0.55817174515235457</c:v>
                </c:pt>
                <c:pt idx="1">
                  <c:v>0.64039408866995073</c:v>
                </c:pt>
                <c:pt idx="2">
                  <c:v>0.36363636363636365</c:v>
                </c:pt>
                <c:pt idx="3">
                  <c:v>0.22222222222222221</c:v>
                </c:pt>
                <c:pt idx="4">
                  <c:v>0.2696629213483146</c:v>
                </c:pt>
                <c:pt idx="5">
                  <c:v>0.13333333333333333</c:v>
                </c:pt>
                <c:pt idx="6">
                  <c:v>0.42857142857142855</c:v>
                </c:pt>
                <c:pt idx="7">
                  <c:v>6.7796610169491525E-2</c:v>
                </c:pt>
                <c:pt idx="8">
                  <c:v>0.33333333333333331</c:v>
                </c:pt>
                <c:pt idx="9">
                  <c:v>0.7142857142857143</c:v>
                </c:pt>
                <c:pt idx="10">
                  <c:v>0</c:v>
                </c:pt>
                <c:pt idx="11">
                  <c:v>0.5</c:v>
                </c:pt>
                <c:pt idx="12">
                  <c:v>0.16666666666666666</c:v>
                </c:pt>
                <c:pt idx="13">
                  <c:v>0</c:v>
                </c:pt>
                <c:pt idx="14">
                  <c:v>1</c:v>
                </c:pt>
                <c:pt idx="15">
                  <c:v>0.6</c:v>
                </c:pt>
                <c:pt idx="16">
                  <c:v>0.5</c:v>
                </c:pt>
                <c:pt idx="17">
                  <c:v>0.66666666666666663</c:v>
                </c:pt>
                <c:pt idx="18">
                  <c:v>0.27450980392156865</c:v>
                </c:pt>
                <c:pt idx="19">
                  <c:v>0</c:v>
                </c:pt>
                <c:pt idx="20">
                  <c:v>0.27027027027027029</c:v>
                </c:pt>
                <c:pt idx="21">
                  <c:v>0.84375</c:v>
                </c:pt>
                <c:pt idx="22">
                  <c:v>0.59701492537313428</c:v>
                </c:pt>
              </c:numCache>
            </c:numRef>
          </c:val>
          <c:extLst>
            <c:ext xmlns:c16="http://schemas.microsoft.com/office/drawing/2014/chart" uri="{C3380CC4-5D6E-409C-BE32-E72D297353CC}">
              <c16:uniqueId val="{00000000-A555-4B86-9B9C-1F50464EEE1D}"/>
            </c:ext>
          </c:extLst>
        </c:ser>
        <c:ser>
          <c:idx val="1"/>
          <c:order val="1"/>
          <c:tx>
            <c:strRef>
              <c:f>'Table 4'!$U$5</c:f>
              <c:strCache>
                <c:ptCount val="1"/>
                <c:pt idx="0">
                  <c:v>Place of occurence different from mother's usual residence (%)</c:v>
                </c:pt>
              </c:strCache>
            </c:strRef>
          </c:tx>
          <c:spPr>
            <a:solidFill>
              <a:srgbClr val="FFC00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4'!$A$6:$A$28</c:f>
              <c:strCache>
                <c:ptCount val="23"/>
                <c:pt idx="0">
                  <c:v>Republic</c:v>
                </c:pt>
                <c:pt idx="1">
                  <c:v>Male'</c:v>
                </c:pt>
                <c:pt idx="2">
                  <c:v>Atolls</c:v>
                </c:pt>
                <c:pt idx="3">
                  <c:v>HA</c:v>
                </c:pt>
                <c:pt idx="4">
                  <c:v>HDh</c:v>
                </c:pt>
                <c:pt idx="5">
                  <c:v>Sh</c:v>
                </c:pt>
                <c:pt idx="6">
                  <c:v>N</c:v>
                </c:pt>
                <c:pt idx="7">
                  <c:v>R_*</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4'!$U$6:$U$28</c:f>
              <c:numCache>
                <c:formatCode>0%</c:formatCode>
                <c:ptCount val="23"/>
                <c:pt idx="0">
                  <c:v>0.44182825484764543</c:v>
                </c:pt>
                <c:pt idx="1">
                  <c:v>0.35960591133004927</c:v>
                </c:pt>
                <c:pt idx="2">
                  <c:v>0.63636363636363635</c:v>
                </c:pt>
                <c:pt idx="3">
                  <c:v>0.77777777777777779</c:v>
                </c:pt>
                <c:pt idx="4">
                  <c:v>0.7303370786516854</c:v>
                </c:pt>
                <c:pt idx="5">
                  <c:v>0.8666666666666667</c:v>
                </c:pt>
                <c:pt idx="6">
                  <c:v>0.5714285714285714</c:v>
                </c:pt>
                <c:pt idx="7">
                  <c:v>0.93220338983050843</c:v>
                </c:pt>
                <c:pt idx="8">
                  <c:v>0.66666666666666663</c:v>
                </c:pt>
                <c:pt idx="9">
                  <c:v>0.2857142857142857</c:v>
                </c:pt>
                <c:pt idx="11">
                  <c:v>0.5</c:v>
                </c:pt>
                <c:pt idx="12">
                  <c:v>0.83333333333333337</c:v>
                </c:pt>
                <c:pt idx="14">
                  <c:v>0</c:v>
                </c:pt>
                <c:pt idx="15">
                  <c:v>0.4</c:v>
                </c:pt>
                <c:pt idx="16">
                  <c:v>0.5</c:v>
                </c:pt>
                <c:pt idx="17">
                  <c:v>0.33333333333333331</c:v>
                </c:pt>
                <c:pt idx="18">
                  <c:v>0.72549019607843135</c:v>
                </c:pt>
                <c:pt idx="19">
                  <c:v>1</c:v>
                </c:pt>
                <c:pt idx="20">
                  <c:v>0.72972972972972971</c:v>
                </c:pt>
                <c:pt idx="21">
                  <c:v>0.15625</c:v>
                </c:pt>
                <c:pt idx="22">
                  <c:v>0.40298507462686567</c:v>
                </c:pt>
              </c:numCache>
            </c:numRef>
          </c:val>
          <c:extLst>
            <c:ext xmlns:c16="http://schemas.microsoft.com/office/drawing/2014/chart" uri="{C3380CC4-5D6E-409C-BE32-E72D297353CC}">
              <c16:uniqueId val="{00000001-A555-4B86-9B9C-1F50464EEE1D}"/>
            </c:ext>
          </c:extLst>
        </c:ser>
        <c:dLbls>
          <c:showLegendKey val="0"/>
          <c:showVal val="0"/>
          <c:showCatName val="0"/>
          <c:showSerName val="0"/>
          <c:showPercent val="0"/>
          <c:showBubbleSize val="0"/>
        </c:dLbls>
        <c:gapWidth val="150"/>
        <c:overlap val="100"/>
        <c:axId val="550024639"/>
        <c:axId val="550027039"/>
      </c:barChart>
      <c:catAx>
        <c:axId val="5500246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0027039"/>
        <c:crosses val="autoZero"/>
        <c:auto val="1"/>
        <c:lblAlgn val="ctr"/>
        <c:lblOffset val="100"/>
        <c:noMultiLvlLbl val="0"/>
      </c:catAx>
      <c:valAx>
        <c:axId val="550027039"/>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births in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00246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chemeClr val="tx1"/>
                </a:solidFill>
                <a:latin typeface="+mn-lt"/>
                <a:ea typeface="+mn-ea"/>
                <a:cs typeface="+mn-cs"/>
              </a:defRPr>
            </a:pPr>
            <a:r>
              <a:rPr lang="en-US" sz="1400" b="0" i="0" u="none" strike="noStrike" kern="1200" spc="0" baseline="0">
                <a:solidFill>
                  <a:schemeClr val="tx1"/>
                </a:solidFill>
              </a:rPr>
              <a:t>Figure 2: Live births by age of mother, Q1-Q4, 2025</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tx>
            <c:strRef>
              <c:f>'Table 5'!$C$3</c:f>
              <c:strCache>
                <c:ptCount val="1"/>
                <c:pt idx="0">
                  <c:v>Q1</c:v>
                </c:pt>
              </c:strCache>
            </c:strRef>
          </c:tx>
          <c:spPr>
            <a:ln w="28575" cap="rnd">
              <a:solidFill>
                <a:srgbClr val="C00000"/>
              </a:solidFill>
              <a:round/>
            </a:ln>
            <a:effectLst/>
          </c:spPr>
          <c:marker>
            <c:symbol val="none"/>
          </c:marker>
          <c:cat>
            <c:strRef>
              <c:f>'Table 5'!$B$4:$B$10</c:f>
              <c:strCache>
                <c:ptCount val="7"/>
                <c:pt idx="0">
                  <c:v>15-19</c:v>
                </c:pt>
                <c:pt idx="1">
                  <c:v>20-24</c:v>
                </c:pt>
                <c:pt idx="2">
                  <c:v>25-29</c:v>
                </c:pt>
                <c:pt idx="3">
                  <c:v>30-34</c:v>
                </c:pt>
                <c:pt idx="4">
                  <c:v>35-39</c:v>
                </c:pt>
                <c:pt idx="5">
                  <c:v>40-44</c:v>
                </c:pt>
                <c:pt idx="6">
                  <c:v>45-49</c:v>
                </c:pt>
              </c:strCache>
            </c:strRef>
          </c:cat>
          <c:val>
            <c:numRef>
              <c:f>'Table 5'!$C$4:$C$10</c:f>
              <c:numCache>
                <c:formatCode>_(* #,##0_);_(* \(#,##0\);_(* "-"??_);_(@_)</c:formatCode>
                <c:ptCount val="7"/>
                <c:pt idx="0">
                  <c:v>16</c:v>
                </c:pt>
                <c:pt idx="1">
                  <c:v>205</c:v>
                </c:pt>
                <c:pt idx="2">
                  <c:v>394</c:v>
                </c:pt>
                <c:pt idx="3">
                  <c:v>444</c:v>
                </c:pt>
                <c:pt idx="4">
                  <c:v>296</c:v>
                </c:pt>
                <c:pt idx="5">
                  <c:v>68</c:v>
                </c:pt>
                <c:pt idx="6">
                  <c:v>4</c:v>
                </c:pt>
              </c:numCache>
            </c:numRef>
          </c:val>
          <c:smooth val="0"/>
          <c:extLst>
            <c:ext xmlns:c16="http://schemas.microsoft.com/office/drawing/2014/chart" uri="{C3380CC4-5D6E-409C-BE32-E72D297353CC}">
              <c16:uniqueId val="{00000000-CE1F-4D48-A29F-4941A75253B8}"/>
            </c:ext>
          </c:extLst>
        </c:ser>
        <c:ser>
          <c:idx val="1"/>
          <c:order val="1"/>
          <c:tx>
            <c:strRef>
              <c:f>'Table 5'!$D$3</c:f>
              <c:strCache>
                <c:ptCount val="1"/>
                <c:pt idx="0">
                  <c:v>Q2</c:v>
                </c:pt>
              </c:strCache>
            </c:strRef>
          </c:tx>
          <c:spPr>
            <a:ln w="28575" cap="rnd">
              <a:solidFill>
                <a:srgbClr val="00B050"/>
              </a:solidFill>
              <a:round/>
            </a:ln>
            <a:effectLst/>
          </c:spPr>
          <c:marker>
            <c:symbol val="none"/>
          </c:marker>
          <c:cat>
            <c:strRef>
              <c:f>'Table 5'!$B$4:$B$10</c:f>
              <c:strCache>
                <c:ptCount val="7"/>
                <c:pt idx="0">
                  <c:v>15-19</c:v>
                </c:pt>
                <c:pt idx="1">
                  <c:v>20-24</c:v>
                </c:pt>
                <c:pt idx="2">
                  <c:v>25-29</c:v>
                </c:pt>
                <c:pt idx="3">
                  <c:v>30-34</c:v>
                </c:pt>
                <c:pt idx="4">
                  <c:v>35-39</c:v>
                </c:pt>
                <c:pt idx="5">
                  <c:v>40-44</c:v>
                </c:pt>
                <c:pt idx="6">
                  <c:v>45-49</c:v>
                </c:pt>
              </c:strCache>
            </c:strRef>
          </c:cat>
          <c:val>
            <c:numRef>
              <c:f>'Table 5'!$D$4:$D$10</c:f>
              <c:numCache>
                <c:formatCode>_(* #,##0_);_(* \(#,##0\);_(* "-"??_);_(@_)</c:formatCode>
                <c:ptCount val="7"/>
                <c:pt idx="0">
                  <c:v>14</c:v>
                </c:pt>
                <c:pt idx="1">
                  <c:v>196</c:v>
                </c:pt>
                <c:pt idx="2">
                  <c:v>369</c:v>
                </c:pt>
                <c:pt idx="3">
                  <c:v>433</c:v>
                </c:pt>
                <c:pt idx="4">
                  <c:v>300</c:v>
                </c:pt>
                <c:pt idx="5">
                  <c:v>65</c:v>
                </c:pt>
                <c:pt idx="6">
                  <c:v>3</c:v>
                </c:pt>
              </c:numCache>
            </c:numRef>
          </c:val>
          <c:smooth val="0"/>
          <c:extLst>
            <c:ext xmlns:c16="http://schemas.microsoft.com/office/drawing/2014/chart" uri="{C3380CC4-5D6E-409C-BE32-E72D297353CC}">
              <c16:uniqueId val="{00000001-CE1F-4D48-A29F-4941A75253B8}"/>
            </c:ext>
          </c:extLst>
        </c:ser>
        <c:ser>
          <c:idx val="2"/>
          <c:order val="2"/>
          <c:tx>
            <c:strRef>
              <c:f>'Table 5'!$E$3</c:f>
              <c:strCache>
                <c:ptCount val="1"/>
                <c:pt idx="0">
                  <c:v>Q3</c:v>
                </c:pt>
              </c:strCache>
            </c:strRef>
          </c:tx>
          <c:spPr>
            <a:ln w="28575" cap="rnd">
              <a:solidFill>
                <a:srgbClr val="FFC000"/>
              </a:solidFill>
              <a:round/>
            </a:ln>
            <a:effectLst/>
          </c:spPr>
          <c:marker>
            <c:symbol val="none"/>
          </c:marker>
          <c:cat>
            <c:strRef>
              <c:f>'Table 5'!$B$4:$B$10</c:f>
              <c:strCache>
                <c:ptCount val="7"/>
                <c:pt idx="0">
                  <c:v>15-19</c:v>
                </c:pt>
                <c:pt idx="1">
                  <c:v>20-24</c:v>
                </c:pt>
                <c:pt idx="2">
                  <c:v>25-29</c:v>
                </c:pt>
                <c:pt idx="3">
                  <c:v>30-34</c:v>
                </c:pt>
                <c:pt idx="4">
                  <c:v>35-39</c:v>
                </c:pt>
                <c:pt idx="5">
                  <c:v>40-44</c:v>
                </c:pt>
                <c:pt idx="6">
                  <c:v>45-49</c:v>
                </c:pt>
              </c:strCache>
            </c:strRef>
          </c:cat>
          <c:val>
            <c:numRef>
              <c:f>'Table 5'!$E$4:$E$10</c:f>
              <c:numCache>
                <c:formatCode>_(* #,##0_);_(* \(#,##0\);_(* "-"??_);_(@_)</c:formatCode>
                <c:ptCount val="7"/>
                <c:pt idx="0">
                  <c:v>17</c:v>
                </c:pt>
                <c:pt idx="1">
                  <c:v>175</c:v>
                </c:pt>
                <c:pt idx="2">
                  <c:v>387</c:v>
                </c:pt>
                <c:pt idx="3">
                  <c:v>449</c:v>
                </c:pt>
                <c:pt idx="4">
                  <c:v>272</c:v>
                </c:pt>
                <c:pt idx="5">
                  <c:v>71</c:v>
                </c:pt>
                <c:pt idx="6">
                  <c:v>3</c:v>
                </c:pt>
              </c:numCache>
            </c:numRef>
          </c:val>
          <c:smooth val="0"/>
          <c:extLst>
            <c:ext xmlns:c16="http://schemas.microsoft.com/office/drawing/2014/chart" uri="{C3380CC4-5D6E-409C-BE32-E72D297353CC}">
              <c16:uniqueId val="{00000002-CE1F-4D48-A29F-4941A75253B8}"/>
            </c:ext>
          </c:extLst>
        </c:ser>
        <c:ser>
          <c:idx val="3"/>
          <c:order val="3"/>
          <c:tx>
            <c:strRef>
              <c:f>'Table 5'!$F$3</c:f>
              <c:strCache>
                <c:ptCount val="1"/>
                <c:pt idx="0">
                  <c:v>Q4</c:v>
                </c:pt>
              </c:strCache>
            </c:strRef>
          </c:tx>
          <c:spPr>
            <a:ln w="28575" cap="rnd">
              <a:solidFill>
                <a:schemeClr val="accent1"/>
              </a:solidFill>
              <a:round/>
            </a:ln>
            <a:effectLst/>
          </c:spPr>
          <c:marker>
            <c:symbol val="none"/>
          </c:marker>
          <c:cat>
            <c:strRef>
              <c:f>'Table 5'!$B$4:$B$10</c:f>
              <c:strCache>
                <c:ptCount val="7"/>
                <c:pt idx="0">
                  <c:v>15-19</c:v>
                </c:pt>
                <c:pt idx="1">
                  <c:v>20-24</c:v>
                </c:pt>
                <c:pt idx="2">
                  <c:v>25-29</c:v>
                </c:pt>
                <c:pt idx="3">
                  <c:v>30-34</c:v>
                </c:pt>
                <c:pt idx="4">
                  <c:v>35-39</c:v>
                </c:pt>
                <c:pt idx="5">
                  <c:v>40-44</c:v>
                </c:pt>
                <c:pt idx="6">
                  <c:v>45-49</c:v>
                </c:pt>
              </c:strCache>
            </c:strRef>
          </c:cat>
          <c:val>
            <c:numRef>
              <c:f>'Table 5'!$F$4:$F$10</c:f>
              <c:numCache>
                <c:formatCode>_(* #,##0_);_(* \(#,##0\);_(* "-"??_);_(@_)</c:formatCode>
                <c:ptCount val="7"/>
                <c:pt idx="0">
                  <c:v>18</c:v>
                </c:pt>
                <c:pt idx="1">
                  <c:v>198</c:v>
                </c:pt>
                <c:pt idx="2">
                  <c:v>411</c:v>
                </c:pt>
                <c:pt idx="3">
                  <c:v>468</c:v>
                </c:pt>
                <c:pt idx="4">
                  <c:v>278</c:v>
                </c:pt>
                <c:pt idx="5">
                  <c:v>70</c:v>
                </c:pt>
                <c:pt idx="6">
                  <c:v>1</c:v>
                </c:pt>
              </c:numCache>
            </c:numRef>
          </c:val>
          <c:smooth val="0"/>
          <c:extLst>
            <c:ext xmlns:c16="http://schemas.microsoft.com/office/drawing/2014/chart" uri="{C3380CC4-5D6E-409C-BE32-E72D297353CC}">
              <c16:uniqueId val="{00000003-CE1F-4D48-A29F-4941A75253B8}"/>
            </c:ext>
          </c:extLst>
        </c:ser>
        <c:dLbls>
          <c:showLegendKey val="0"/>
          <c:showVal val="0"/>
          <c:showCatName val="0"/>
          <c:showSerName val="0"/>
          <c:showPercent val="0"/>
          <c:showBubbleSize val="0"/>
        </c:dLbls>
        <c:smooth val="0"/>
        <c:axId val="1983057327"/>
        <c:axId val="1983057807"/>
      </c:lineChart>
      <c:catAx>
        <c:axId val="19830573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3057807"/>
        <c:crosses val="autoZero"/>
        <c:auto val="1"/>
        <c:lblAlgn val="ctr"/>
        <c:lblOffset val="100"/>
        <c:noMultiLvlLbl val="0"/>
      </c:catAx>
      <c:valAx>
        <c:axId val="1983057807"/>
        <c:scaling>
          <c:orientation val="minMax"/>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Live births (in numbers)</a:t>
                </a:r>
              </a:p>
            </c:rich>
          </c:tx>
          <c:layout>
            <c:manualLayout>
              <c:xMode val="edge"/>
              <c:yMode val="edge"/>
              <c:x val="1.1420413990007138E-2"/>
              <c:y val="0.2621775019758217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30573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Figure 3a: Percentage of deaths by place of occurence and usual residence of the deceased, Q1,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'Table 11'!$F$6</c:f>
              <c:strCache>
                <c:ptCount val="1"/>
                <c:pt idx="0">
                  <c:v>Place of occurence same as deceased's usual residence (%)</c:v>
                </c:pt>
              </c:strCache>
            </c:strRef>
          </c:tx>
          <c:spPr>
            <a:solidFill>
              <a:srgbClr val="FF7C8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11'!$A$7:$A$29</c:f>
              <c:strCache>
                <c:ptCount val="23"/>
                <c:pt idx="0">
                  <c:v>Republic</c:v>
                </c:pt>
                <c:pt idx="1">
                  <c:v>Male'</c:v>
                </c:pt>
                <c:pt idx="2">
                  <c:v>Atolls</c:v>
                </c:pt>
                <c:pt idx="3">
                  <c:v>HA</c:v>
                </c:pt>
                <c:pt idx="4">
                  <c:v>HDh</c:v>
                </c:pt>
                <c:pt idx="5">
                  <c:v>Sh</c:v>
                </c:pt>
                <c:pt idx="6">
                  <c:v>N</c:v>
                </c:pt>
                <c:pt idx="7">
                  <c:v>R</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11'!$F$7:$F$29</c:f>
              <c:numCache>
                <c:formatCode>0%</c:formatCode>
                <c:ptCount val="23"/>
                <c:pt idx="0">
                  <c:v>0.49729729729729732</c:v>
                </c:pt>
                <c:pt idx="1">
                  <c:v>0.42201834862385323</c:v>
                </c:pt>
                <c:pt idx="2">
                  <c:v>0.60526315789473684</c:v>
                </c:pt>
                <c:pt idx="3">
                  <c:v>1</c:v>
                </c:pt>
                <c:pt idx="4">
                  <c:v>0.57692307692307687</c:v>
                </c:pt>
                <c:pt idx="5">
                  <c:v>0.75</c:v>
                </c:pt>
                <c:pt idx="6">
                  <c:v>0.66666666666666663</c:v>
                </c:pt>
                <c:pt idx="7">
                  <c:v>0.45454545454545453</c:v>
                </c:pt>
                <c:pt idx="8">
                  <c:v>0.8</c:v>
                </c:pt>
                <c:pt idx="9">
                  <c:v>0.72727272727272729</c:v>
                </c:pt>
                <c:pt idx="10">
                  <c:v>0.46153846153846156</c:v>
                </c:pt>
                <c:pt idx="11">
                  <c:v>0.66666666666666663</c:v>
                </c:pt>
                <c:pt idx="12">
                  <c:v>0.2857142857142857</c:v>
                </c:pt>
                <c:pt idx="13">
                  <c:v>0</c:v>
                </c:pt>
                <c:pt idx="14">
                  <c:v>0.33333333333333331</c:v>
                </c:pt>
                <c:pt idx="16">
                  <c:v>1</c:v>
                </c:pt>
                <c:pt idx="17">
                  <c:v>0.8</c:v>
                </c:pt>
                <c:pt idx="18">
                  <c:v>0.55555555555555558</c:v>
                </c:pt>
                <c:pt idx="19">
                  <c:v>0.66666666666666663</c:v>
                </c:pt>
                <c:pt idx="20">
                  <c:v>0.5</c:v>
                </c:pt>
                <c:pt idx="21">
                  <c:v>1</c:v>
                </c:pt>
                <c:pt idx="22">
                  <c:v>0.60869565217391308</c:v>
                </c:pt>
              </c:numCache>
            </c:numRef>
          </c:val>
          <c:extLst>
            <c:ext xmlns:c16="http://schemas.microsoft.com/office/drawing/2014/chart" uri="{C3380CC4-5D6E-409C-BE32-E72D297353CC}">
              <c16:uniqueId val="{00000000-E982-4071-8D7D-F63343FC4BD0}"/>
            </c:ext>
          </c:extLst>
        </c:ser>
        <c:ser>
          <c:idx val="1"/>
          <c:order val="1"/>
          <c:tx>
            <c:strRef>
              <c:f>'Table 11'!$G$6</c:f>
              <c:strCache>
                <c:ptCount val="1"/>
                <c:pt idx="0">
                  <c:v>Place of occurence different from deceased's usual residence (%)</c:v>
                </c:pt>
              </c:strCache>
            </c:strRef>
          </c:tx>
          <c:spPr>
            <a:solidFill>
              <a:srgbClr val="33CCCC"/>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bg2">
                        <a:lumMod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11'!$A$7:$A$29</c:f>
              <c:strCache>
                <c:ptCount val="23"/>
                <c:pt idx="0">
                  <c:v>Republic</c:v>
                </c:pt>
                <c:pt idx="1">
                  <c:v>Male'</c:v>
                </c:pt>
                <c:pt idx="2">
                  <c:v>Atolls</c:v>
                </c:pt>
                <c:pt idx="3">
                  <c:v>HA</c:v>
                </c:pt>
                <c:pt idx="4">
                  <c:v>HDh</c:v>
                </c:pt>
                <c:pt idx="5">
                  <c:v>Sh</c:v>
                </c:pt>
                <c:pt idx="6">
                  <c:v>N</c:v>
                </c:pt>
                <c:pt idx="7">
                  <c:v>R</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11'!$G$7:$G$29</c:f>
              <c:numCache>
                <c:formatCode>0%</c:formatCode>
                <c:ptCount val="23"/>
                <c:pt idx="0">
                  <c:v>0.45945945945945948</c:v>
                </c:pt>
                <c:pt idx="1">
                  <c:v>0.52293577981651373</c:v>
                </c:pt>
                <c:pt idx="2">
                  <c:v>0.36842105263157893</c:v>
                </c:pt>
                <c:pt idx="3">
                  <c:v>0</c:v>
                </c:pt>
                <c:pt idx="4">
                  <c:v>0.30769230769230771</c:v>
                </c:pt>
                <c:pt idx="5">
                  <c:v>0.25</c:v>
                </c:pt>
                <c:pt idx="6">
                  <c:v>0.33333333333333331</c:v>
                </c:pt>
                <c:pt idx="7">
                  <c:v>0.54545454545454541</c:v>
                </c:pt>
                <c:pt idx="8">
                  <c:v>0.2</c:v>
                </c:pt>
                <c:pt idx="9">
                  <c:v>0.27272727272727271</c:v>
                </c:pt>
                <c:pt idx="10">
                  <c:v>0.53846153846153844</c:v>
                </c:pt>
                <c:pt idx="11">
                  <c:v>0.33333333333333331</c:v>
                </c:pt>
                <c:pt idx="12">
                  <c:v>0.5714285714285714</c:v>
                </c:pt>
                <c:pt idx="13">
                  <c:v>1</c:v>
                </c:pt>
                <c:pt idx="14">
                  <c:v>0.66666666666666663</c:v>
                </c:pt>
                <c:pt idx="16">
                  <c:v>0</c:v>
                </c:pt>
                <c:pt idx="17">
                  <c:v>0.2</c:v>
                </c:pt>
                <c:pt idx="18">
                  <c:v>0.44444444444444442</c:v>
                </c:pt>
                <c:pt idx="19">
                  <c:v>0.33333333333333331</c:v>
                </c:pt>
                <c:pt idx="20">
                  <c:v>0.5</c:v>
                </c:pt>
                <c:pt idx="21">
                  <c:v>0</c:v>
                </c:pt>
                <c:pt idx="22">
                  <c:v>0.39130434782608697</c:v>
                </c:pt>
              </c:numCache>
            </c:numRef>
          </c:val>
          <c:extLst>
            <c:ext xmlns:c16="http://schemas.microsoft.com/office/drawing/2014/chart" uri="{C3380CC4-5D6E-409C-BE32-E72D297353CC}">
              <c16:uniqueId val="{00000001-E982-4071-8D7D-F63343FC4BD0}"/>
            </c:ext>
          </c:extLst>
        </c:ser>
        <c:dLbls>
          <c:showLegendKey val="0"/>
          <c:showVal val="0"/>
          <c:showCatName val="0"/>
          <c:showSerName val="0"/>
          <c:showPercent val="0"/>
          <c:showBubbleSize val="0"/>
        </c:dLbls>
        <c:gapWidth val="150"/>
        <c:overlap val="100"/>
        <c:axId val="2039669791"/>
        <c:axId val="2039670271"/>
      </c:barChart>
      <c:catAx>
        <c:axId val="2039669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9670271"/>
        <c:crosses val="autoZero"/>
        <c:auto val="1"/>
        <c:lblAlgn val="ctr"/>
        <c:lblOffset val="100"/>
        <c:noMultiLvlLbl val="0"/>
      </c:catAx>
      <c:valAx>
        <c:axId val="2039670271"/>
        <c:scaling>
          <c:orientation val="minMax"/>
          <c:max val="1"/>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in %</a:t>
                </a:r>
              </a:p>
            </c:rich>
          </c:tx>
          <c:layout>
            <c:manualLayout>
              <c:xMode val="edge"/>
              <c:yMode val="edge"/>
              <c:x val="2.7063520814889004E-2"/>
              <c:y val="0.3453413806110901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966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2">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Figure 3b: Percentage of deaths by place of occurence and usual residence of the deceased, Q2,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'Table 11'!$L$6</c:f>
              <c:strCache>
                <c:ptCount val="1"/>
                <c:pt idx="0">
                  <c:v>Place of occurence same as deceased's usual residence (%)</c:v>
                </c:pt>
              </c:strCache>
            </c:strRef>
          </c:tx>
          <c:spPr>
            <a:solidFill>
              <a:srgbClr val="FF7C8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11'!$A$7:$A$29</c:f>
              <c:strCache>
                <c:ptCount val="23"/>
                <c:pt idx="0">
                  <c:v>Republic</c:v>
                </c:pt>
                <c:pt idx="1">
                  <c:v>Male'</c:v>
                </c:pt>
                <c:pt idx="2">
                  <c:v>Atolls</c:v>
                </c:pt>
                <c:pt idx="3">
                  <c:v>HA</c:v>
                </c:pt>
                <c:pt idx="4">
                  <c:v>HDh</c:v>
                </c:pt>
                <c:pt idx="5">
                  <c:v>Sh</c:v>
                </c:pt>
                <c:pt idx="6">
                  <c:v>N</c:v>
                </c:pt>
                <c:pt idx="7">
                  <c:v>R</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11'!$L$7:$L$29</c:f>
              <c:numCache>
                <c:formatCode>0%</c:formatCode>
                <c:ptCount val="23"/>
                <c:pt idx="0">
                  <c:v>0.47400611620795108</c:v>
                </c:pt>
                <c:pt idx="1">
                  <c:v>0.39130434782608697</c:v>
                </c:pt>
                <c:pt idx="2">
                  <c:v>0.58041958041958042</c:v>
                </c:pt>
                <c:pt idx="3">
                  <c:v>1</c:v>
                </c:pt>
                <c:pt idx="4">
                  <c:v>0.70588235294117652</c:v>
                </c:pt>
                <c:pt idx="5">
                  <c:v>1</c:v>
                </c:pt>
                <c:pt idx="6">
                  <c:v>0.4</c:v>
                </c:pt>
                <c:pt idx="7">
                  <c:v>0.33333333333333331</c:v>
                </c:pt>
                <c:pt idx="8">
                  <c:v>0.2</c:v>
                </c:pt>
                <c:pt idx="9">
                  <c:v>0.625</c:v>
                </c:pt>
                <c:pt idx="10">
                  <c:v>0</c:v>
                </c:pt>
                <c:pt idx="11">
                  <c:v>0.33333333333333331</c:v>
                </c:pt>
                <c:pt idx="12">
                  <c:v>0.25</c:v>
                </c:pt>
                <c:pt idx="13">
                  <c:v>1</c:v>
                </c:pt>
                <c:pt idx="14">
                  <c:v>1</c:v>
                </c:pt>
                <c:pt idx="15">
                  <c:v>1</c:v>
                </c:pt>
                <c:pt idx="16">
                  <c:v>0.5</c:v>
                </c:pt>
                <c:pt idx="17">
                  <c:v>1</c:v>
                </c:pt>
                <c:pt idx="18">
                  <c:v>0.53333333333333333</c:v>
                </c:pt>
                <c:pt idx="19">
                  <c:v>0.2</c:v>
                </c:pt>
                <c:pt idx="20">
                  <c:v>0.44444444444444442</c:v>
                </c:pt>
                <c:pt idx="21">
                  <c:v>0.83333333333333337</c:v>
                </c:pt>
                <c:pt idx="22">
                  <c:v>0.66666666666666663</c:v>
                </c:pt>
              </c:numCache>
            </c:numRef>
          </c:val>
          <c:extLst>
            <c:ext xmlns:c16="http://schemas.microsoft.com/office/drawing/2014/chart" uri="{C3380CC4-5D6E-409C-BE32-E72D297353CC}">
              <c16:uniqueId val="{00000000-F709-4578-A621-FC05D6DD86EA}"/>
            </c:ext>
          </c:extLst>
        </c:ser>
        <c:ser>
          <c:idx val="1"/>
          <c:order val="1"/>
          <c:tx>
            <c:strRef>
              <c:f>'Table 11'!$M$6</c:f>
              <c:strCache>
                <c:ptCount val="1"/>
                <c:pt idx="0">
                  <c:v>Place of occurence different from deceased's usual residence (%)</c:v>
                </c:pt>
              </c:strCache>
            </c:strRef>
          </c:tx>
          <c:spPr>
            <a:solidFill>
              <a:srgbClr val="33CCCC"/>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11'!$A$7:$A$29</c:f>
              <c:strCache>
                <c:ptCount val="23"/>
                <c:pt idx="0">
                  <c:v>Republic</c:v>
                </c:pt>
                <c:pt idx="1">
                  <c:v>Male'</c:v>
                </c:pt>
                <c:pt idx="2">
                  <c:v>Atolls</c:v>
                </c:pt>
                <c:pt idx="3">
                  <c:v>HA</c:v>
                </c:pt>
                <c:pt idx="4">
                  <c:v>HDh</c:v>
                </c:pt>
                <c:pt idx="5">
                  <c:v>Sh</c:v>
                </c:pt>
                <c:pt idx="6">
                  <c:v>N</c:v>
                </c:pt>
                <c:pt idx="7">
                  <c:v>R</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11'!$M$7:$M$29</c:f>
              <c:numCache>
                <c:formatCode>0%</c:formatCode>
                <c:ptCount val="23"/>
                <c:pt idx="0">
                  <c:v>0.48623853211009177</c:v>
                </c:pt>
                <c:pt idx="1">
                  <c:v>0.55434782608695654</c:v>
                </c:pt>
                <c:pt idx="2">
                  <c:v>0.39860139860139859</c:v>
                </c:pt>
                <c:pt idx="3">
                  <c:v>0</c:v>
                </c:pt>
                <c:pt idx="4">
                  <c:v>0.29411764705882354</c:v>
                </c:pt>
                <c:pt idx="5">
                  <c:v>0</c:v>
                </c:pt>
                <c:pt idx="6">
                  <c:v>0.6</c:v>
                </c:pt>
                <c:pt idx="7">
                  <c:v>0.58333333333333337</c:v>
                </c:pt>
                <c:pt idx="8">
                  <c:v>0.8</c:v>
                </c:pt>
                <c:pt idx="9">
                  <c:v>0.375</c:v>
                </c:pt>
                <c:pt idx="10">
                  <c:v>1</c:v>
                </c:pt>
                <c:pt idx="11">
                  <c:v>0.66666666666666663</c:v>
                </c:pt>
                <c:pt idx="12">
                  <c:v>0.75</c:v>
                </c:pt>
                <c:pt idx="13">
                  <c:v>0</c:v>
                </c:pt>
                <c:pt idx="14">
                  <c:v>0</c:v>
                </c:pt>
                <c:pt idx="15">
                  <c:v>0</c:v>
                </c:pt>
                <c:pt idx="16">
                  <c:v>0.5</c:v>
                </c:pt>
                <c:pt idx="17">
                  <c:v>0</c:v>
                </c:pt>
                <c:pt idx="18">
                  <c:v>0.46666666666666667</c:v>
                </c:pt>
                <c:pt idx="19">
                  <c:v>0.6</c:v>
                </c:pt>
                <c:pt idx="20">
                  <c:v>0.55555555555555558</c:v>
                </c:pt>
                <c:pt idx="21">
                  <c:v>0</c:v>
                </c:pt>
                <c:pt idx="22">
                  <c:v>0.33333333333333331</c:v>
                </c:pt>
              </c:numCache>
            </c:numRef>
          </c:val>
          <c:extLst>
            <c:ext xmlns:c16="http://schemas.microsoft.com/office/drawing/2014/chart" uri="{C3380CC4-5D6E-409C-BE32-E72D297353CC}">
              <c16:uniqueId val="{00000001-F709-4578-A621-FC05D6DD86EA}"/>
            </c:ext>
          </c:extLst>
        </c:ser>
        <c:dLbls>
          <c:showLegendKey val="0"/>
          <c:showVal val="0"/>
          <c:showCatName val="0"/>
          <c:showSerName val="0"/>
          <c:showPercent val="0"/>
          <c:showBubbleSize val="0"/>
        </c:dLbls>
        <c:gapWidth val="150"/>
        <c:overlap val="100"/>
        <c:axId val="1702089391"/>
        <c:axId val="1702085551"/>
      </c:barChart>
      <c:catAx>
        <c:axId val="1702089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2085551"/>
        <c:crosses val="autoZero"/>
        <c:auto val="1"/>
        <c:lblAlgn val="ctr"/>
        <c:lblOffset val="100"/>
        <c:noMultiLvlLbl val="0"/>
      </c:catAx>
      <c:valAx>
        <c:axId val="1702085551"/>
        <c:scaling>
          <c:orientation val="minMax"/>
          <c:max val="1"/>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in %</a:t>
                </a:r>
              </a:p>
            </c:rich>
          </c:tx>
          <c:layout>
            <c:manualLayout>
              <c:xMode val="edge"/>
              <c:yMode val="edge"/>
              <c:x val="1.720108043681844E-2"/>
              <c:y val="0.3205743826219810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20893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Figure 3c: Percentage of deaths by place of occurence and usual residence of the deceased, Q3,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'Table 11'!$R$6</c:f>
              <c:strCache>
                <c:ptCount val="1"/>
                <c:pt idx="0">
                  <c:v>Place of occurence same as deceased's usual residence (%)</c:v>
                </c:pt>
              </c:strCache>
            </c:strRef>
          </c:tx>
          <c:spPr>
            <a:solidFill>
              <a:srgbClr val="FF7C8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11'!$A$7:$A$29</c:f>
              <c:strCache>
                <c:ptCount val="23"/>
                <c:pt idx="0">
                  <c:v>Republic</c:v>
                </c:pt>
                <c:pt idx="1">
                  <c:v>Male'</c:v>
                </c:pt>
                <c:pt idx="2">
                  <c:v>Atolls</c:v>
                </c:pt>
                <c:pt idx="3">
                  <c:v>HA</c:v>
                </c:pt>
                <c:pt idx="4">
                  <c:v>HDh</c:v>
                </c:pt>
                <c:pt idx="5">
                  <c:v>Sh</c:v>
                </c:pt>
                <c:pt idx="6">
                  <c:v>N</c:v>
                </c:pt>
                <c:pt idx="7">
                  <c:v>R</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11'!$R$7:$R$29</c:f>
              <c:numCache>
                <c:formatCode>0%</c:formatCode>
                <c:ptCount val="23"/>
                <c:pt idx="0">
                  <c:v>0.49184782608695654</c:v>
                </c:pt>
                <c:pt idx="1">
                  <c:v>0.40350877192982454</c:v>
                </c:pt>
                <c:pt idx="2">
                  <c:v>0.63571428571428568</c:v>
                </c:pt>
                <c:pt idx="3">
                  <c:v>0.8</c:v>
                </c:pt>
                <c:pt idx="4">
                  <c:v>0.5</c:v>
                </c:pt>
                <c:pt idx="5">
                  <c:v>0.8571428571428571</c:v>
                </c:pt>
                <c:pt idx="6">
                  <c:v>0.8</c:v>
                </c:pt>
                <c:pt idx="7">
                  <c:v>0.77777777777777779</c:v>
                </c:pt>
                <c:pt idx="8">
                  <c:v>0.2</c:v>
                </c:pt>
                <c:pt idx="9">
                  <c:v>0</c:v>
                </c:pt>
                <c:pt idx="10">
                  <c:v>0.2857142857142857</c:v>
                </c:pt>
                <c:pt idx="11">
                  <c:v>1</c:v>
                </c:pt>
                <c:pt idx="12">
                  <c:v>0.4</c:v>
                </c:pt>
                <c:pt idx="13">
                  <c:v>0</c:v>
                </c:pt>
                <c:pt idx="14">
                  <c:v>1</c:v>
                </c:pt>
                <c:pt idx="15">
                  <c:v>1</c:v>
                </c:pt>
                <c:pt idx="16">
                  <c:v>0</c:v>
                </c:pt>
                <c:pt idx="17">
                  <c:v>1</c:v>
                </c:pt>
                <c:pt idx="18">
                  <c:v>0.42857142857142855</c:v>
                </c:pt>
                <c:pt idx="19">
                  <c:v>0.8</c:v>
                </c:pt>
                <c:pt idx="20">
                  <c:v>0.69230769230769229</c:v>
                </c:pt>
                <c:pt idx="21">
                  <c:v>1</c:v>
                </c:pt>
                <c:pt idx="22">
                  <c:v>0.57692307692307687</c:v>
                </c:pt>
              </c:numCache>
            </c:numRef>
          </c:val>
          <c:extLst>
            <c:ext xmlns:c16="http://schemas.microsoft.com/office/drawing/2014/chart" uri="{C3380CC4-5D6E-409C-BE32-E72D297353CC}">
              <c16:uniqueId val="{00000000-18BE-4671-AF39-0D34A5F3C9E2}"/>
            </c:ext>
          </c:extLst>
        </c:ser>
        <c:ser>
          <c:idx val="1"/>
          <c:order val="1"/>
          <c:tx>
            <c:strRef>
              <c:f>'Table 11'!$S$6</c:f>
              <c:strCache>
                <c:ptCount val="1"/>
                <c:pt idx="0">
                  <c:v>Place of occurence different from deceased's usual residence (%)</c:v>
                </c:pt>
              </c:strCache>
            </c:strRef>
          </c:tx>
          <c:spPr>
            <a:solidFill>
              <a:srgbClr val="33CCCC"/>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11'!$A$7:$A$29</c:f>
              <c:strCache>
                <c:ptCount val="23"/>
                <c:pt idx="0">
                  <c:v>Republic</c:v>
                </c:pt>
                <c:pt idx="1">
                  <c:v>Male'</c:v>
                </c:pt>
                <c:pt idx="2">
                  <c:v>Atolls</c:v>
                </c:pt>
                <c:pt idx="3">
                  <c:v>HA</c:v>
                </c:pt>
                <c:pt idx="4">
                  <c:v>HDh</c:v>
                </c:pt>
                <c:pt idx="5">
                  <c:v>Sh</c:v>
                </c:pt>
                <c:pt idx="6">
                  <c:v>N</c:v>
                </c:pt>
                <c:pt idx="7">
                  <c:v>R</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11'!$S$7:$S$29</c:f>
              <c:numCache>
                <c:formatCode>0%</c:formatCode>
                <c:ptCount val="23"/>
                <c:pt idx="0">
                  <c:v>0.47826086956521741</c:v>
                </c:pt>
                <c:pt idx="1">
                  <c:v>0.55263157894736847</c:v>
                </c:pt>
                <c:pt idx="2">
                  <c:v>0.35714285714285715</c:v>
                </c:pt>
                <c:pt idx="3">
                  <c:v>0.2</c:v>
                </c:pt>
                <c:pt idx="4">
                  <c:v>0.5</c:v>
                </c:pt>
                <c:pt idx="5">
                  <c:v>0.14285714285714285</c:v>
                </c:pt>
                <c:pt idx="6">
                  <c:v>0.2</c:v>
                </c:pt>
                <c:pt idx="7">
                  <c:v>0.22222222222222221</c:v>
                </c:pt>
                <c:pt idx="8">
                  <c:v>0.8</c:v>
                </c:pt>
                <c:pt idx="9">
                  <c:v>1</c:v>
                </c:pt>
                <c:pt idx="10">
                  <c:v>0.7142857142857143</c:v>
                </c:pt>
                <c:pt idx="11">
                  <c:v>0</c:v>
                </c:pt>
                <c:pt idx="12">
                  <c:v>0.6</c:v>
                </c:pt>
                <c:pt idx="13">
                  <c:v>1</c:v>
                </c:pt>
                <c:pt idx="14">
                  <c:v>0</c:v>
                </c:pt>
                <c:pt idx="15">
                  <c:v>0</c:v>
                </c:pt>
                <c:pt idx="16">
                  <c:v>1</c:v>
                </c:pt>
                <c:pt idx="17">
                  <c:v>0</c:v>
                </c:pt>
                <c:pt idx="18">
                  <c:v>0.5714285714285714</c:v>
                </c:pt>
                <c:pt idx="19">
                  <c:v>0.2</c:v>
                </c:pt>
                <c:pt idx="20">
                  <c:v>0.30769230769230771</c:v>
                </c:pt>
                <c:pt idx="21">
                  <c:v>0</c:v>
                </c:pt>
                <c:pt idx="22">
                  <c:v>0.38461538461538464</c:v>
                </c:pt>
              </c:numCache>
            </c:numRef>
          </c:val>
          <c:extLst>
            <c:ext xmlns:c16="http://schemas.microsoft.com/office/drawing/2014/chart" uri="{C3380CC4-5D6E-409C-BE32-E72D297353CC}">
              <c16:uniqueId val="{00000001-18BE-4671-AF39-0D34A5F3C9E2}"/>
            </c:ext>
          </c:extLst>
        </c:ser>
        <c:dLbls>
          <c:showLegendKey val="0"/>
          <c:showVal val="0"/>
          <c:showCatName val="0"/>
          <c:showSerName val="0"/>
          <c:showPercent val="0"/>
          <c:showBubbleSize val="0"/>
        </c:dLbls>
        <c:gapWidth val="150"/>
        <c:overlap val="100"/>
        <c:axId val="1700308815"/>
        <c:axId val="1700307375"/>
      </c:barChart>
      <c:catAx>
        <c:axId val="1700308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0307375"/>
        <c:crosses val="autoZero"/>
        <c:auto val="1"/>
        <c:lblAlgn val="ctr"/>
        <c:lblOffset val="100"/>
        <c:noMultiLvlLbl val="0"/>
      </c:catAx>
      <c:valAx>
        <c:axId val="1700307375"/>
        <c:scaling>
          <c:orientation val="minMax"/>
          <c:max val="1"/>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in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03088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Figure 3d: Percentage of deaths by place of occurence and usual residence of the deceased, Q4,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'Table 11'!$X$6</c:f>
              <c:strCache>
                <c:ptCount val="1"/>
                <c:pt idx="0">
                  <c:v>Place of occurence same as deceased's usual residence (%)</c:v>
                </c:pt>
              </c:strCache>
            </c:strRef>
          </c:tx>
          <c:spPr>
            <a:solidFill>
              <a:srgbClr val="FF7C8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11'!$A$7:$A$29</c:f>
              <c:strCache>
                <c:ptCount val="23"/>
                <c:pt idx="0">
                  <c:v>Republic</c:v>
                </c:pt>
                <c:pt idx="1">
                  <c:v>Male'</c:v>
                </c:pt>
                <c:pt idx="2">
                  <c:v>Atolls</c:v>
                </c:pt>
                <c:pt idx="3">
                  <c:v>HA</c:v>
                </c:pt>
                <c:pt idx="4">
                  <c:v>HDh</c:v>
                </c:pt>
                <c:pt idx="5">
                  <c:v>Sh</c:v>
                </c:pt>
                <c:pt idx="6">
                  <c:v>N</c:v>
                </c:pt>
                <c:pt idx="7">
                  <c:v>R</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11'!$X$7:$X$29</c:f>
              <c:numCache>
                <c:formatCode>0%</c:formatCode>
                <c:ptCount val="23"/>
                <c:pt idx="0">
                  <c:v>0.45808383233532934</c:v>
                </c:pt>
                <c:pt idx="1">
                  <c:v>0.37</c:v>
                </c:pt>
                <c:pt idx="2">
                  <c:v>0.58955223880597019</c:v>
                </c:pt>
                <c:pt idx="3">
                  <c:v>0.875</c:v>
                </c:pt>
                <c:pt idx="4">
                  <c:v>0.38461538461538464</c:v>
                </c:pt>
                <c:pt idx="5">
                  <c:v>0.8</c:v>
                </c:pt>
                <c:pt idx="6">
                  <c:v>0</c:v>
                </c:pt>
                <c:pt idx="7">
                  <c:v>0.5</c:v>
                </c:pt>
                <c:pt idx="8">
                  <c:v>0.77777777777777779</c:v>
                </c:pt>
                <c:pt idx="9">
                  <c:v>0.33333333333333331</c:v>
                </c:pt>
                <c:pt idx="10">
                  <c:v>0.66666666666666663</c:v>
                </c:pt>
                <c:pt idx="11">
                  <c:v>0</c:v>
                </c:pt>
                <c:pt idx="12">
                  <c:v>0.66666666666666663</c:v>
                </c:pt>
                <c:pt idx="13">
                  <c:v>0</c:v>
                </c:pt>
                <c:pt idx="14">
                  <c:v>0.8</c:v>
                </c:pt>
                <c:pt idx="15">
                  <c:v>1</c:v>
                </c:pt>
                <c:pt idx="16">
                  <c:v>0</c:v>
                </c:pt>
                <c:pt idx="17">
                  <c:v>0.66666666666666663</c:v>
                </c:pt>
                <c:pt idx="18">
                  <c:v>0.54545454545454541</c:v>
                </c:pt>
                <c:pt idx="19">
                  <c:v>0.5</c:v>
                </c:pt>
                <c:pt idx="20">
                  <c:v>1</c:v>
                </c:pt>
                <c:pt idx="21">
                  <c:v>1</c:v>
                </c:pt>
                <c:pt idx="22">
                  <c:v>0.58333333333333337</c:v>
                </c:pt>
              </c:numCache>
            </c:numRef>
          </c:val>
          <c:extLst>
            <c:ext xmlns:c16="http://schemas.microsoft.com/office/drawing/2014/chart" uri="{C3380CC4-5D6E-409C-BE32-E72D297353CC}">
              <c16:uniqueId val="{00000000-D4D5-45F8-BA5B-82A59416776A}"/>
            </c:ext>
          </c:extLst>
        </c:ser>
        <c:ser>
          <c:idx val="1"/>
          <c:order val="1"/>
          <c:tx>
            <c:strRef>
              <c:f>'Table 11'!$Y$6</c:f>
              <c:strCache>
                <c:ptCount val="1"/>
                <c:pt idx="0">
                  <c:v>Place of occurence different from deceased's usual residence (%)</c:v>
                </c:pt>
              </c:strCache>
            </c:strRef>
          </c:tx>
          <c:spPr>
            <a:solidFill>
              <a:srgbClr val="33CCCC"/>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11'!$A$7:$A$29</c:f>
              <c:strCache>
                <c:ptCount val="23"/>
                <c:pt idx="0">
                  <c:v>Republic</c:v>
                </c:pt>
                <c:pt idx="1">
                  <c:v>Male'</c:v>
                </c:pt>
                <c:pt idx="2">
                  <c:v>Atolls</c:v>
                </c:pt>
                <c:pt idx="3">
                  <c:v>HA</c:v>
                </c:pt>
                <c:pt idx="4">
                  <c:v>HDh</c:v>
                </c:pt>
                <c:pt idx="5">
                  <c:v>Sh</c:v>
                </c:pt>
                <c:pt idx="6">
                  <c:v>N</c:v>
                </c:pt>
                <c:pt idx="7">
                  <c:v>R</c:v>
                </c:pt>
                <c:pt idx="8">
                  <c:v>B</c:v>
                </c:pt>
                <c:pt idx="9">
                  <c:v>Lh</c:v>
                </c:pt>
                <c:pt idx="10">
                  <c:v>K</c:v>
                </c:pt>
                <c:pt idx="11">
                  <c:v>AA</c:v>
                </c:pt>
                <c:pt idx="12">
                  <c:v>ADh</c:v>
                </c:pt>
                <c:pt idx="13">
                  <c:v>V</c:v>
                </c:pt>
                <c:pt idx="14">
                  <c:v>M</c:v>
                </c:pt>
                <c:pt idx="15">
                  <c:v>F</c:v>
                </c:pt>
                <c:pt idx="16">
                  <c:v>Dh</c:v>
                </c:pt>
                <c:pt idx="17">
                  <c:v>Th</c:v>
                </c:pt>
                <c:pt idx="18">
                  <c:v>L</c:v>
                </c:pt>
                <c:pt idx="19">
                  <c:v>GA</c:v>
                </c:pt>
                <c:pt idx="20">
                  <c:v>GDh</c:v>
                </c:pt>
                <c:pt idx="21">
                  <c:v>Gn</c:v>
                </c:pt>
                <c:pt idx="22">
                  <c:v>S</c:v>
                </c:pt>
              </c:strCache>
            </c:strRef>
          </c:cat>
          <c:val>
            <c:numRef>
              <c:f>'Table 11'!$Y$7:$Y$29</c:f>
              <c:numCache>
                <c:formatCode>0%</c:formatCode>
                <c:ptCount val="23"/>
                <c:pt idx="0">
                  <c:v>0.5</c:v>
                </c:pt>
                <c:pt idx="1">
                  <c:v>0.57499999999999996</c:v>
                </c:pt>
                <c:pt idx="2">
                  <c:v>0.38805970149253732</c:v>
                </c:pt>
                <c:pt idx="3">
                  <c:v>0.125</c:v>
                </c:pt>
                <c:pt idx="4">
                  <c:v>0.61538461538461542</c:v>
                </c:pt>
                <c:pt idx="5">
                  <c:v>0.2</c:v>
                </c:pt>
                <c:pt idx="6">
                  <c:v>1</c:v>
                </c:pt>
                <c:pt idx="7">
                  <c:v>0.5</c:v>
                </c:pt>
                <c:pt idx="8">
                  <c:v>0.22222222222222221</c:v>
                </c:pt>
                <c:pt idx="9">
                  <c:v>0.66666666666666663</c:v>
                </c:pt>
                <c:pt idx="10">
                  <c:v>0.26666666666666666</c:v>
                </c:pt>
                <c:pt idx="11">
                  <c:v>1</c:v>
                </c:pt>
                <c:pt idx="12">
                  <c:v>0.33333333333333331</c:v>
                </c:pt>
                <c:pt idx="13">
                  <c:v>1</c:v>
                </c:pt>
                <c:pt idx="14">
                  <c:v>0.2</c:v>
                </c:pt>
                <c:pt idx="15">
                  <c:v>0</c:v>
                </c:pt>
                <c:pt idx="16">
                  <c:v>1</c:v>
                </c:pt>
                <c:pt idx="17">
                  <c:v>0.33333333333333331</c:v>
                </c:pt>
                <c:pt idx="18">
                  <c:v>0.27272727272727271</c:v>
                </c:pt>
                <c:pt idx="19">
                  <c:v>0.5</c:v>
                </c:pt>
                <c:pt idx="20">
                  <c:v>0</c:v>
                </c:pt>
                <c:pt idx="21">
                  <c:v>0</c:v>
                </c:pt>
                <c:pt idx="22">
                  <c:v>0.41666666666666669</c:v>
                </c:pt>
              </c:numCache>
            </c:numRef>
          </c:val>
          <c:extLst>
            <c:ext xmlns:c16="http://schemas.microsoft.com/office/drawing/2014/chart" uri="{C3380CC4-5D6E-409C-BE32-E72D297353CC}">
              <c16:uniqueId val="{00000001-D4D5-45F8-BA5B-82A59416776A}"/>
            </c:ext>
          </c:extLst>
        </c:ser>
        <c:dLbls>
          <c:showLegendKey val="0"/>
          <c:showVal val="0"/>
          <c:showCatName val="0"/>
          <c:showSerName val="0"/>
          <c:showPercent val="0"/>
          <c:showBubbleSize val="0"/>
        </c:dLbls>
        <c:gapWidth val="150"/>
        <c:overlap val="100"/>
        <c:axId val="630696623"/>
        <c:axId val="630695663"/>
      </c:barChart>
      <c:catAx>
        <c:axId val="630696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695663"/>
        <c:crosses val="autoZero"/>
        <c:auto val="1"/>
        <c:lblAlgn val="ctr"/>
        <c:lblOffset val="100"/>
        <c:noMultiLvlLbl val="0"/>
      </c:catAx>
      <c:valAx>
        <c:axId val="630695663"/>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in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6966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bg2">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146050</xdr:colOff>
      <xdr:row>37</xdr:row>
      <xdr:rowOff>181888</xdr:rowOff>
    </xdr:to>
    <xdr:pic>
      <xdr:nvPicPr>
        <xdr:cNvPr id="2" name="Picture 1">
          <a:extLst>
            <a:ext uri="{FF2B5EF4-FFF2-40B4-BE49-F238E27FC236}">
              <a16:creationId xmlns:a16="http://schemas.microsoft.com/office/drawing/2014/main" id="{E2EC77E3-07B3-7F9F-3B9F-C0007F067DC4}"/>
            </a:ext>
          </a:extLst>
        </xdr:cNvPr>
        <xdr:cNvPicPr>
          <a:picLocks noChangeAspect="1"/>
        </xdr:cNvPicPr>
      </xdr:nvPicPr>
      <xdr:blipFill>
        <a:blip xmlns:r="http://schemas.openxmlformats.org/officeDocument/2006/relationships" r:embed="rId1"/>
        <a:stretch>
          <a:fillRect/>
        </a:stretch>
      </xdr:blipFill>
      <xdr:spPr>
        <a:xfrm>
          <a:off x="0" y="368300"/>
          <a:ext cx="5022850" cy="66271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253094</xdr:colOff>
      <xdr:row>2</xdr:row>
      <xdr:rowOff>24492</xdr:rowOff>
    </xdr:from>
    <xdr:to>
      <xdr:col>9</xdr:col>
      <xdr:colOff>456890</xdr:colOff>
      <xdr:row>22</xdr:row>
      <xdr:rowOff>139390</xdr:rowOff>
    </xdr:to>
    <xdr:graphicFrame macro="">
      <xdr:nvGraphicFramePr>
        <xdr:cNvPr id="2" name="Chart 2">
          <a:extLst>
            <a:ext uri="{FF2B5EF4-FFF2-40B4-BE49-F238E27FC236}">
              <a16:creationId xmlns:a16="http://schemas.microsoft.com/office/drawing/2014/main" id="{BBA47BBF-8599-4805-C6D1-9435404768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365866</xdr:colOff>
      <xdr:row>2</xdr:row>
      <xdr:rowOff>54207</xdr:rowOff>
    </xdr:from>
    <xdr:to>
      <xdr:col>20</xdr:col>
      <xdr:colOff>232316</xdr:colOff>
      <xdr:row>23</xdr:row>
      <xdr:rowOff>0</xdr:rowOff>
    </xdr:to>
    <xdr:graphicFrame macro="">
      <xdr:nvGraphicFramePr>
        <xdr:cNvPr id="3" name="Chart 3">
          <a:extLst>
            <a:ext uri="{FF2B5EF4-FFF2-40B4-BE49-F238E27FC236}">
              <a16:creationId xmlns:a16="http://schemas.microsoft.com/office/drawing/2014/main" id="{585A4FB9-0FEC-4200-6B98-0A04A59A17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242549</xdr:colOff>
      <xdr:row>24</xdr:row>
      <xdr:rowOff>104109</xdr:rowOff>
    </xdr:from>
    <xdr:to>
      <xdr:col>9</xdr:col>
      <xdr:colOff>433657</xdr:colOff>
      <xdr:row>45</xdr:row>
      <xdr:rowOff>54208</xdr:rowOff>
    </xdr:to>
    <xdr:graphicFrame macro="">
      <xdr:nvGraphicFramePr>
        <xdr:cNvPr id="4" name="Chart 4">
          <a:extLst>
            <a:ext uri="{FF2B5EF4-FFF2-40B4-BE49-F238E27FC236}">
              <a16:creationId xmlns:a16="http://schemas.microsoft.com/office/drawing/2014/main" id="{30523DF5-C354-6F50-0442-6E910B3910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413292</xdr:colOff>
      <xdr:row>24</xdr:row>
      <xdr:rowOff>121095</xdr:rowOff>
    </xdr:from>
    <xdr:to>
      <xdr:col>20</xdr:col>
      <xdr:colOff>247805</xdr:colOff>
      <xdr:row>45</xdr:row>
      <xdr:rowOff>69695</xdr:rowOff>
    </xdr:to>
    <xdr:graphicFrame macro="">
      <xdr:nvGraphicFramePr>
        <xdr:cNvPr id="5" name="Chart 5">
          <a:extLst>
            <a:ext uri="{FF2B5EF4-FFF2-40B4-BE49-F238E27FC236}">
              <a16:creationId xmlns:a16="http://schemas.microsoft.com/office/drawing/2014/main" id="{BB87DA03-C56D-F44A-DF6A-F6904680DB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593725</xdr:colOff>
      <xdr:row>2</xdr:row>
      <xdr:rowOff>12698</xdr:rowOff>
    </xdr:from>
    <xdr:to>
      <xdr:col>10</xdr:col>
      <xdr:colOff>463550</xdr:colOff>
      <xdr:row>18</xdr:row>
      <xdr:rowOff>126999</xdr:rowOff>
    </xdr:to>
    <xdr:graphicFrame macro="">
      <xdr:nvGraphicFramePr>
        <xdr:cNvPr id="2" name="Chart 1">
          <a:extLst>
            <a:ext uri="{FF2B5EF4-FFF2-40B4-BE49-F238E27FC236}">
              <a16:creationId xmlns:a16="http://schemas.microsoft.com/office/drawing/2014/main" id="{E6D3D49A-3E76-696E-A3F9-248C34E47E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343520</xdr:colOff>
      <xdr:row>1</xdr:row>
      <xdr:rowOff>182446</xdr:rowOff>
    </xdr:from>
    <xdr:to>
      <xdr:col>9</xdr:col>
      <xdr:colOff>19050</xdr:colOff>
      <xdr:row>21</xdr:row>
      <xdr:rowOff>88900</xdr:rowOff>
    </xdr:to>
    <xdr:graphicFrame macro="">
      <xdr:nvGraphicFramePr>
        <xdr:cNvPr id="2" name="Chart 1">
          <a:extLst>
            <a:ext uri="{FF2B5EF4-FFF2-40B4-BE49-F238E27FC236}">
              <a16:creationId xmlns:a16="http://schemas.microsoft.com/office/drawing/2014/main" id="{F4F98861-2FFF-E211-BF2F-2F2B30BD76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172070</xdr:colOff>
      <xdr:row>2</xdr:row>
      <xdr:rowOff>4646</xdr:rowOff>
    </xdr:from>
    <xdr:to>
      <xdr:col>18</xdr:col>
      <xdr:colOff>463550</xdr:colOff>
      <xdr:row>21</xdr:row>
      <xdr:rowOff>95250</xdr:rowOff>
    </xdr:to>
    <xdr:graphicFrame macro="">
      <xdr:nvGraphicFramePr>
        <xdr:cNvPr id="3" name="Chart 2">
          <a:extLst>
            <a:ext uri="{FF2B5EF4-FFF2-40B4-BE49-F238E27FC236}">
              <a16:creationId xmlns:a16="http://schemas.microsoft.com/office/drawing/2014/main" id="{4AD4E8FA-0B62-4CD7-915A-B33090EDE7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349738</xdr:colOff>
      <xdr:row>24</xdr:row>
      <xdr:rowOff>3418</xdr:rowOff>
    </xdr:from>
    <xdr:to>
      <xdr:col>9</xdr:col>
      <xdr:colOff>63500</xdr:colOff>
      <xdr:row>43</xdr:row>
      <xdr:rowOff>88900</xdr:rowOff>
    </xdr:to>
    <xdr:graphicFrame macro="">
      <xdr:nvGraphicFramePr>
        <xdr:cNvPr id="4" name="Chart 3">
          <a:extLst>
            <a:ext uri="{FF2B5EF4-FFF2-40B4-BE49-F238E27FC236}">
              <a16:creationId xmlns:a16="http://schemas.microsoft.com/office/drawing/2014/main" id="{07B3CAD5-3D48-4D1D-5CCE-9627837D83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152888</xdr:colOff>
      <xdr:row>24</xdr:row>
      <xdr:rowOff>3418</xdr:rowOff>
    </xdr:from>
    <xdr:to>
      <xdr:col>18</xdr:col>
      <xdr:colOff>488950</xdr:colOff>
      <xdr:row>43</xdr:row>
      <xdr:rowOff>114299</xdr:rowOff>
    </xdr:to>
    <xdr:graphicFrame macro="">
      <xdr:nvGraphicFramePr>
        <xdr:cNvPr id="5" name="Chart 4">
          <a:extLst>
            <a:ext uri="{FF2B5EF4-FFF2-40B4-BE49-F238E27FC236}">
              <a16:creationId xmlns:a16="http://schemas.microsoft.com/office/drawing/2014/main" id="{AE74F749-2D58-097E-E25C-F5E8D74FCE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tatisticsmaldives.gov.mv/" TargetMode="External"/><Relationship Id="rId1" Type="http://schemas.openxmlformats.org/officeDocument/2006/relationships/hyperlink" Target="mailto:info@nisra.gov.uk"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A365C-5FE5-4874-85AF-1491E7644615}">
  <dimension ref="A1:E15"/>
  <sheetViews>
    <sheetView workbookViewId="0">
      <selection activeCell="A14" sqref="A14"/>
    </sheetView>
  </sheetViews>
  <sheetFormatPr defaultColWidth="8.7265625" defaultRowHeight="14.5" x14ac:dyDescent="0.35"/>
  <cols>
    <col min="1" max="1" width="131.54296875" style="4" customWidth="1"/>
    <col min="2" max="16384" width="8.7265625" style="4"/>
  </cols>
  <sheetData>
    <row r="1" spans="1:5" ht="20" thickBot="1" x14ac:dyDescent="0.5">
      <c r="A1" s="5" t="s">
        <v>137</v>
      </c>
      <c r="B1" s="6"/>
      <c r="C1" s="6"/>
      <c r="D1" s="6"/>
      <c r="E1" s="6"/>
    </row>
    <row r="2" spans="1:5" ht="42" customHeight="1" thickTop="1" x14ac:dyDescent="0.35">
      <c r="A2" s="15" t="s">
        <v>195</v>
      </c>
    </row>
    <row r="3" spans="1:5" ht="16.5" customHeight="1" x14ac:dyDescent="0.35">
      <c r="A3" s="2" t="s">
        <v>143</v>
      </c>
    </row>
    <row r="4" spans="1:5" ht="15.5" x14ac:dyDescent="0.35">
      <c r="A4" s="18" t="s">
        <v>199</v>
      </c>
    </row>
    <row r="5" spans="1:5" ht="6.65" customHeight="1" x14ac:dyDescent="0.35">
      <c r="A5" s="2"/>
    </row>
    <row r="6" spans="1:5" ht="15.5" x14ac:dyDescent="0.35">
      <c r="A6" s="3" t="s">
        <v>90</v>
      </c>
    </row>
    <row r="7" spans="1:5" ht="15.5" x14ac:dyDescent="0.35">
      <c r="A7" s="197" t="s">
        <v>194</v>
      </c>
    </row>
    <row r="9" spans="1:5" ht="20" thickBot="1" x14ac:dyDescent="0.5">
      <c r="A9" s="5" t="s">
        <v>89</v>
      </c>
    </row>
    <row r="10" spans="1:5" ht="16" thickTop="1" x14ac:dyDescent="0.35">
      <c r="A10" s="2" t="s">
        <v>91</v>
      </c>
    </row>
    <row r="11" spans="1:5" ht="15.5" x14ac:dyDescent="0.35">
      <c r="A11" s="2" t="s">
        <v>92</v>
      </c>
    </row>
    <row r="12" spans="1:5" ht="15.5" x14ac:dyDescent="0.35">
      <c r="A12" s="2" t="s">
        <v>93</v>
      </c>
    </row>
    <row r="13" spans="1:5" ht="15.5" x14ac:dyDescent="0.35">
      <c r="A13" s="2" t="s">
        <v>94</v>
      </c>
    </row>
    <row r="14" spans="1:5" ht="15.5" x14ac:dyDescent="0.35">
      <c r="A14" s="197" t="s">
        <v>95</v>
      </c>
    </row>
    <row r="15" spans="1:5" ht="15.5" x14ac:dyDescent="0.35">
      <c r="A15" s="2"/>
    </row>
  </sheetData>
  <hyperlinks>
    <hyperlink ref="A14" r:id="rId1" display="mailto:info@nisra.gov.uk" xr:uid="{5F82E572-5EE1-4616-9E35-7F9CFA7DCA98}"/>
    <hyperlink ref="A7" r:id="rId2" xr:uid="{EE323368-2D85-4988-9F6A-737CBF281E4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6BE17-AA39-4C7D-BC24-F2A27DF21B0C}">
  <dimension ref="B1:T24"/>
  <sheetViews>
    <sheetView topLeftCell="B1" workbookViewId="0">
      <selection activeCell="M7" sqref="M7"/>
    </sheetView>
  </sheetViews>
  <sheetFormatPr defaultRowHeight="14.5" x14ac:dyDescent="0.35"/>
  <cols>
    <col min="1" max="1" width="3.54296875" style="4" customWidth="1"/>
    <col min="2" max="2" width="17.54296875" style="4" customWidth="1"/>
    <col min="3" max="6" width="9.1796875" style="4" bestFit="1" customWidth="1"/>
    <col min="7" max="16384" width="8.7265625" style="4"/>
  </cols>
  <sheetData>
    <row r="1" spans="2:6" ht="18.5" x14ac:dyDescent="0.45">
      <c r="B1" s="19" t="s">
        <v>175</v>
      </c>
    </row>
    <row r="3" spans="2:6" ht="30.75" customHeight="1" x14ac:dyDescent="0.35">
      <c r="B3" s="93" t="s">
        <v>119</v>
      </c>
      <c r="C3" s="94" t="s">
        <v>41</v>
      </c>
      <c r="D3" s="93" t="s">
        <v>42</v>
      </c>
      <c r="E3" s="94" t="s">
        <v>109</v>
      </c>
      <c r="F3" s="93" t="s">
        <v>139</v>
      </c>
    </row>
    <row r="4" spans="2:6" x14ac:dyDescent="0.35">
      <c r="B4" s="55" t="s">
        <v>120</v>
      </c>
      <c r="C4" s="97">
        <v>16</v>
      </c>
      <c r="D4" s="98">
        <v>14</v>
      </c>
      <c r="E4" s="97">
        <v>17</v>
      </c>
      <c r="F4" s="99">
        <v>18</v>
      </c>
    </row>
    <row r="5" spans="2:6" x14ac:dyDescent="0.35">
      <c r="B5" s="55" t="s">
        <v>121</v>
      </c>
      <c r="C5" s="97">
        <v>205</v>
      </c>
      <c r="D5" s="98">
        <v>196</v>
      </c>
      <c r="E5" s="97">
        <v>175</v>
      </c>
      <c r="F5" s="99">
        <v>198</v>
      </c>
    </row>
    <row r="6" spans="2:6" x14ac:dyDescent="0.35">
      <c r="B6" s="55" t="s">
        <v>122</v>
      </c>
      <c r="C6" s="97">
        <v>394</v>
      </c>
      <c r="D6" s="98">
        <v>369</v>
      </c>
      <c r="E6" s="97">
        <v>387</v>
      </c>
      <c r="F6" s="99">
        <v>411</v>
      </c>
    </row>
    <row r="7" spans="2:6" x14ac:dyDescent="0.35">
      <c r="B7" s="55" t="s">
        <v>123</v>
      </c>
      <c r="C7" s="97">
        <v>444</v>
      </c>
      <c r="D7" s="98">
        <v>433</v>
      </c>
      <c r="E7" s="97">
        <v>449</v>
      </c>
      <c r="F7" s="99">
        <v>468</v>
      </c>
    </row>
    <row r="8" spans="2:6" x14ac:dyDescent="0.35">
      <c r="B8" s="55" t="s">
        <v>124</v>
      </c>
      <c r="C8" s="97">
        <v>296</v>
      </c>
      <c r="D8" s="98">
        <v>300</v>
      </c>
      <c r="E8" s="97">
        <v>272</v>
      </c>
      <c r="F8" s="99">
        <v>278</v>
      </c>
    </row>
    <row r="9" spans="2:6" x14ac:dyDescent="0.35">
      <c r="B9" s="55" t="s">
        <v>125</v>
      </c>
      <c r="C9" s="97">
        <v>68</v>
      </c>
      <c r="D9" s="98">
        <v>65</v>
      </c>
      <c r="E9" s="97">
        <v>71</v>
      </c>
      <c r="F9" s="99">
        <v>70</v>
      </c>
    </row>
    <row r="10" spans="2:6" x14ac:dyDescent="0.35">
      <c r="B10" s="55" t="s">
        <v>126</v>
      </c>
      <c r="C10" s="97">
        <v>4</v>
      </c>
      <c r="D10" s="98">
        <v>3</v>
      </c>
      <c r="E10" s="97">
        <v>3</v>
      </c>
      <c r="F10" s="99">
        <v>1</v>
      </c>
    </row>
    <row r="11" spans="2:6" x14ac:dyDescent="0.35">
      <c r="B11" s="90" t="s">
        <v>72</v>
      </c>
      <c r="C11" s="95">
        <v>1427</v>
      </c>
      <c r="D11" s="96">
        <v>1380</v>
      </c>
      <c r="E11" s="95">
        <f>SUM(E4:E10)</f>
        <v>1374</v>
      </c>
      <c r="F11" s="96">
        <f>SUM(F4:F10)</f>
        <v>1444</v>
      </c>
    </row>
    <row r="17" spans="2:20" x14ac:dyDescent="0.35">
      <c r="S17" s="91"/>
      <c r="T17" s="91"/>
    </row>
    <row r="18" spans="2:20" x14ac:dyDescent="0.35">
      <c r="S18" s="91"/>
      <c r="T18" s="91"/>
    </row>
    <row r="19" spans="2:20" x14ac:dyDescent="0.35">
      <c r="B19" s="92"/>
      <c r="S19" s="91"/>
      <c r="T19" s="91"/>
    </row>
    <row r="20" spans="2:20" x14ac:dyDescent="0.35">
      <c r="S20" s="91"/>
      <c r="T20" s="91"/>
    </row>
    <row r="21" spans="2:20" x14ac:dyDescent="0.35">
      <c r="S21" s="91"/>
      <c r="T21" s="91"/>
    </row>
    <row r="22" spans="2:20" x14ac:dyDescent="0.35">
      <c r="S22" s="91"/>
      <c r="T22" s="91"/>
    </row>
    <row r="23" spans="2:20" x14ac:dyDescent="0.35">
      <c r="S23" s="91"/>
      <c r="T23" s="91"/>
    </row>
    <row r="24" spans="2:20" x14ac:dyDescent="0.35">
      <c r="S24" s="91"/>
      <c r="T24" s="91"/>
    </row>
  </sheetData>
  <phoneticPr fontId="1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C7E3-0F2B-46B5-AE2D-323454351A9F}">
  <dimension ref="A1"/>
  <sheetViews>
    <sheetView tabSelected="1" workbookViewId="0">
      <selection activeCell="P11" sqref="P11"/>
    </sheetView>
  </sheetViews>
  <sheetFormatPr defaultRowHeight="14.5" x14ac:dyDescent="0.35"/>
  <cols>
    <col min="1" max="16384" width="8.7265625" style="4"/>
  </cols>
  <sheetData>
    <row r="1" spans="1:1" ht="18.5" x14ac:dyDescent="0.45">
      <c r="A1" s="19" t="s">
        <v>174</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DD0A8-CC71-4D11-B066-92FCA67435E8}">
  <dimension ref="A1:M18"/>
  <sheetViews>
    <sheetView workbookViewId="0">
      <selection activeCell="B12" sqref="B12"/>
    </sheetView>
  </sheetViews>
  <sheetFormatPr defaultRowHeight="14.5" x14ac:dyDescent="0.35"/>
  <cols>
    <col min="1" max="1" width="25.26953125" style="4" customWidth="1"/>
    <col min="2" max="2" width="11.453125" style="4" customWidth="1"/>
    <col min="3" max="3" width="10.54296875" style="4" customWidth="1"/>
    <col min="4" max="4" width="10.1796875" style="4" customWidth="1"/>
    <col min="5" max="5" width="11.54296875" style="4" customWidth="1"/>
    <col min="6" max="6" width="11.81640625" style="4" customWidth="1"/>
    <col min="7" max="7" width="11.54296875" style="4" customWidth="1"/>
    <col min="8" max="8" width="11" style="4" customWidth="1"/>
    <col min="9" max="10" width="8.7265625" style="4"/>
    <col min="11" max="11" width="13.453125" style="4" customWidth="1"/>
    <col min="12" max="12" width="9.7265625" style="4" customWidth="1"/>
    <col min="13" max="13" width="10.1796875" style="4" customWidth="1"/>
    <col min="14" max="16384" width="8.7265625" style="4"/>
  </cols>
  <sheetData>
    <row r="1" spans="1:13" ht="18.5" x14ac:dyDescent="0.45">
      <c r="A1" s="19" t="s">
        <v>176</v>
      </c>
    </row>
    <row r="2" spans="1:13" ht="15" thickBot="1" x14ac:dyDescent="0.4"/>
    <row r="3" spans="1:13" ht="21.5" thickBot="1" x14ac:dyDescent="0.55000000000000004">
      <c r="A3" s="231" t="s">
        <v>64</v>
      </c>
      <c r="B3" s="228" t="s">
        <v>41</v>
      </c>
      <c r="C3" s="229"/>
      <c r="D3" s="230"/>
      <c r="E3" s="228" t="s">
        <v>42</v>
      </c>
      <c r="F3" s="229"/>
      <c r="G3" s="230"/>
      <c r="H3" s="228" t="s">
        <v>109</v>
      </c>
      <c r="I3" s="229"/>
      <c r="J3" s="230"/>
      <c r="K3" s="228" t="s">
        <v>139</v>
      </c>
      <c r="L3" s="229"/>
      <c r="M3" s="230"/>
    </row>
    <row r="4" spans="1:13" ht="15.5" x14ac:dyDescent="0.35">
      <c r="A4" s="232"/>
      <c r="B4" s="225" t="s">
        <v>65</v>
      </c>
      <c r="C4" s="226"/>
      <c r="D4" s="227"/>
      <c r="E4" s="226" t="s">
        <v>65</v>
      </c>
      <c r="F4" s="226"/>
      <c r="G4" s="227"/>
      <c r="H4" s="226" t="s">
        <v>65</v>
      </c>
      <c r="I4" s="226"/>
      <c r="J4" s="227"/>
      <c r="K4" s="226" t="s">
        <v>65</v>
      </c>
      <c r="L4" s="226"/>
      <c r="M4" s="227"/>
    </row>
    <row r="5" spans="1:13" ht="16" thickBot="1" x14ac:dyDescent="0.4">
      <c r="A5" s="233"/>
      <c r="B5" s="114" t="s">
        <v>66</v>
      </c>
      <c r="C5" s="115" t="s">
        <v>39</v>
      </c>
      <c r="D5" s="116" t="s">
        <v>40</v>
      </c>
      <c r="E5" s="115" t="s">
        <v>66</v>
      </c>
      <c r="F5" s="115" t="s">
        <v>39</v>
      </c>
      <c r="G5" s="116" t="s">
        <v>40</v>
      </c>
      <c r="H5" s="115" t="s">
        <v>66</v>
      </c>
      <c r="I5" s="115" t="s">
        <v>39</v>
      </c>
      <c r="J5" s="116" t="s">
        <v>40</v>
      </c>
      <c r="K5" s="115" t="s">
        <v>66</v>
      </c>
      <c r="L5" s="115" t="s">
        <v>39</v>
      </c>
      <c r="M5" s="116" t="s">
        <v>40</v>
      </c>
    </row>
    <row r="6" spans="1:13" ht="21" customHeight="1" x14ac:dyDescent="0.35">
      <c r="A6" s="100" t="s">
        <v>67</v>
      </c>
      <c r="B6" s="111">
        <v>0.12473721093202522</v>
      </c>
      <c r="C6" s="111">
        <v>0.1449067431850789</v>
      </c>
      <c r="D6" s="112">
        <v>0.10547945205479452</v>
      </c>
      <c r="E6" s="111">
        <v>0.1246376811594203</v>
      </c>
      <c r="F6" s="111">
        <v>0.13817663817663817</v>
      </c>
      <c r="G6" s="112">
        <v>0.10930576070901034</v>
      </c>
      <c r="H6" s="111">
        <v>0.12736535662299855</v>
      </c>
      <c r="I6" s="111">
        <v>0.13343108504398826</v>
      </c>
      <c r="J6" s="111">
        <v>0.12138728323699421</v>
      </c>
      <c r="K6" s="111">
        <v>0.11703601108033242</v>
      </c>
      <c r="L6" s="111">
        <v>0.12146892655367232</v>
      </c>
      <c r="M6" s="113">
        <v>0.11277173913043478</v>
      </c>
    </row>
    <row r="7" spans="1:13" ht="21" customHeight="1" x14ac:dyDescent="0.35">
      <c r="A7" s="104" t="s">
        <v>68</v>
      </c>
      <c r="B7" s="101">
        <v>0.84583041345480026</v>
      </c>
      <c r="C7" s="101">
        <v>0.82783357245337164</v>
      </c>
      <c r="D7" s="102">
        <v>0.86301369863013699</v>
      </c>
      <c r="E7" s="101">
        <v>0.84782608695652173</v>
      </c>
      <c r="F7" s="101">
        <v>0.84472934472934469</v>
      </c>
      <c r="G7" s="102">
        <v>0.85228951255539143</v>
      </c>
      <c r="H7" s="101">
        <v>0.84497816593886466</v>
      </c>
      <c r="I7" s="101">
        <v>0.8460410557184751</v>
      </c>
      <c r="J7" s="101">
        <v>0.84393063583815031</v>
      </c>
      <c r="K7" s="101">
        <v>0.85249307479224379</v>
      </c>
      <c r="L7" s="101">
        <v>0.84887005649717517</v>
      </c>
      <c r="M7" s="103">
        <v>0.85597826086956519</v>
      </c>
    </row>
    <row r="8" spans="1:13" ht="21" customHeight="1" x14ac:dyDescent="0.35">
      <c r="A8" s="104" t="s">
        <v>69</v>
      </c>
      <c r="B8" s="101">
        <v>2.9432375613174491E-2</v>
      </c>
      <c r="C8" s="101">
        <v>2.7259684361549498E-2</v>
      </c>
      <c r="D8" s="102">
        <v>3.1506849315068496E-2</v>
      </c>
      <c r="E8" s="101">
        <v>2.753623188405797E-2</v>
      </c>
      <c r="F8" s="101">
        <v>1.7094017094017096E-2</v>
      </c>
      <c r="G8" s="102">
        <v>3.8404726735598228E-2</v>
      </c>
      <c r="H8" s="101">
        <v>2.7656477438136828E-2</v>
      </c>
      <c r="I8" s="101">
        <v>2.0527859237536656E-2</v>
      </c>
      <c r="J8" s="101">
        <v>3.4682080924855488E-2</v>
      </c>
      <c r="K8" s="101">
        <v>3.0470914127423823E-2</v>
      </c>
      <c r="L8" s="101">
        <v>2.9661016949152543E-2</v>
      </c>
      <c r="M8" s="103">
        <v>3.125E-2</v>
      </c>
    </row>
    <row r="9" spans="1:13" ht="21" customHeight="1" thickBot="1" x14ac:dyDescent="0.4">
      <c r="A9" s="105" t="s">
        <v>70</v>
      </c>
      <c r="B9" s="106">
        <v>3009.7105816397998</v>
      </c>
      <c r="C9" s="106">
        <v>2973.025824964132</v>
      </c>
      <c r="D9" s="107">
        <v>3044.7369863013701</v>
      </c>
      <c r="E9" s="106">
        <v>3013.8681640625</v>
      </c>
      <c r="F9" s="106">
        <v>2981.682373046875</v>
      </c>
      <c r="G9" s="107">
        <v>3051.140380859375</v>
      </c>
      <c r="H9" s="106">
        <v>2997.6026200873362</v>
      </c>
      <c r="I9" s="106">
        <v>2974.7991202346043</v>
      </c>
      <c r="J9" s="107">
        <v>3020.0765895953759</v>
      </c>
      <c r="K9" s="106">
        <v>3031</v>
      </c>
      <c r="L9" s="106">
        <v>3014</v>
      </c>
      <c r="M9" s="108">
        <v>3048</v>
      </c>
    </row>
    <row r="11" spans="1:13" ht="15.5" x14ac:dyDescent="0.35">
      <c r="A11" s="109"/>
    </row>
    <row r="15" spans="1:13" x14ac:dyDescent="0.35">
      <c r="B15" s="110"/>
      <c r="C15" s="110"/>
      <c r="D15" s="110"/>
      <c r="E15" s="110"/>
      <c r="F15" s="110"/>
      <c r="G15" s="110"/>
      <c r="H15" s="110"/>
      <c r="I15" s="110"/>
    </row>
    <row r="16" spans="1:13" x14ac:dyDescent="0.35">
      <c r="B16" s="110"/>
      <c r="C16" s="110"/>
      <c r="D16" s="110"/>
      <c r="E16" s="110"/>
      <c r="F16" s="110"/>
      <c r="G16" s="110"/>
      <c r="H16" s="110"/>
      <c r="I16" s="110"/>
    </row>
    <row r="17" spans="2:9" x14ac:dyDescent="0.35">
      <c r="B17" s="110"/>
      <c r="C17" s="110"/>
      <c r="D17" s="110"/>
      <c r="E17" s="110"/>
      <c r="F17" s="110"/>
      <c r="G17" s="110"/>
      <c r="H17" s="110"/>
      <c r="I17" s="110"/>
    </row>
    <row r="18" spans="2:9" x14ac:dyDescent="0.35">
      <c r="B18" s="110"/>
      <c r="C18" s="110"/>
      <c r="D18" s="110"/>
      <c r="E18" s="110"/>
      <c r="F18" s="110"/>
      <c r="G18" s="110"/>
    </row>
  </sheetData>
  <mergeCells count="9">
    <mergeCell ref="A3:A5"/>
    <mergeCell ref="B4:D4"/>
    <mergeCell ref="E4:G4"/>
    <mergeCell ref="K3:M3"/>
    <mergeCell ref="K4:M4"/>
    <mergeCell ref="H3:J3"/>
    <mergeCell ref="H4:J4"/>
    <mergeCell ref="B3:D3"/>
    <mergeCell ref="E3:G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D4EE9-6443-4A35-805C-4B8F1D8998EF}">
  <dimension ref="A1:N30"/>
  <sheetViews>
    <sheetView workbookViewId="0">
      <selection activeCell="C16" sqref="C16"/>
    </sheetView>
  </sheetViews>
  <sheetFormatPr defaultRowHeight="14.5" x14ac:dyDescent="0.35"/>
  <cols>
    <col min="1" max="1" width="16.54296875" style="4" customWidth="1"/>
    <col min="2" max="2" width="11.1796875" style="4" customWidth="1"/>
    <col min="3" max="3" width="12.7265625" style="4" customWidth="1"/>
    <col min="4" max="4" width="11.26953125" style="4" customWidth="1"/>
    <col min="5" max="5" width="12" style="4" customWidth="1"/>
    <col min="6" max="6" width="11.81640625" style="4" customWidth="1"/>
    <col min="7" max="7" width="11.1796875" style="4" customWidth="1"/>
    <col min="8" max="8" width="9.08984375" style="4" bestFit="1" customWidth="1"/>
    <col min="9" max="9" width="12.1796875" style="4" customWidth="1"/>
    <col min="10" max="10" width="11.54296875" style="4" customWidth="1"/>
    <col min="11" max="11" width="11.453125" style="4" customWidth="1"/>
    <col min="12" max="12" width="12.1796875" style="4" customWidth="1"/>
    <col min="13" max="13" width="10.26953125" style="4" customWidth="1"/>
    <col min="14" max="16384" width="8.7265625" style="4"/>
  </cols>
  <sheetData>
    <row r="1" spans="1:14" ht="18.5" x14ac:dyDescent="0.45">
      <c r="A1" s="19" t="s">
        <v>203</v>
      </c>
    </row>
    <row r="2" spans="1:14" ht="15" thickBot="1" x14ac:dyDescent="0.4"/>
    <row r="3" spans="1:14" ht="16" thickBot="1" x14ac:dyDescent="0.4">
      <c r="A3" s="237" t="s">
        <v>71</v>
      </c>
      <c r="B3" s="234" t="s">
        <v>41</v>
      </c>
      <c r="C3" s="235"/>
      <c r="D3" s="236"/>
      <c r="E3" s="234" t="s">
        <v>42</v>
      </c>
      <c r="F3" s="235"/>
      <c r="G3" s="236"/>
      <c r="H3" s="234" t="s">
        <v>109</v>
      </c>
      <c r="I3" s="235"/>
      <c r="J3" s="236"/>
      <c r="K3" s="234" t="s">
        <v>139</v>
      </c>
      <c r="L3" s="235"/>
      <c r="M3" s="236"/>
    </row>
    <row r="4" spans="1:14" ht="18" customHeight="1" thickBot="1" x14ac:dyDescent="0.4">
      <c r="A4" s="238"/>
      <c r="B4" s="130" t="s">
        <v>72</v>
      </c>
      <c r="C4" s="131" t="s">
        <v>73</v>
      </c>
      <c r="D4" s="132" t="s">
        <v>74</v>
      </c>
      <c r="E4" s="130" t="s">
        <v>72</v>
      </c>
      <c r="F4" s="131" t="s">
        <v>73</v>
      </c>
      <c r="G4" s="132" t="s">
        <v>74</v>
      </c>
      <c r="H4" s="130" t="s">
        <v>72</v>
      </c>
      <c r="I4" s="131" t="s">
        <v>73</v>
      </c>
      <c r="J4" s="132" t="s">
        <v>74</v>
      </c>
      <c r="K4" s="130" t="s">
        <v>72</v>
      </c>
      <c r="L4" s="131" t="s">
        <v>73</v>
      </c>
      <c r="M4" s="132" t="s">
        <v>74</v>
      </c>
    </row>
    <row r="5" spans="1:14" ht="23.25" customHeight="1" x14ac:dyDescent="0.35">
      <c r="A5" s="118" t="s">
        <v>75</v>
      </c>
      <c r="B5" s="119">
        <v>1474</v>
      </c>
      <c r="C5" s="120">
        <v>1458</v>
      </c>
      <c r="D5" s="121">
        <v>16</v>
      </c>
      <c r="E5" s="119">
        <v>1417</v>
      </c>
      <c r="F5" s="120">
        <v>1404</v>
      </c>
      <c r="G5" s="121">
        <v>13</v>
      </c>
      <c r="H5" s="119">
        <v>1425</v>
      </c>
      <c r="I5" s="120">
        <v>1416</v>
      </c>
      <c r="J5" s="121">
        <v>9</v>
      </c>
      <c r="K5" s="119">
        <v>1502</v>
      </c>
      <c r="L5" s="120">
        <v>1485</v>
      </c>
      <c r="M5" s="121">
        <v>17</v>
      </c>
      <c r="N5" s="48"/>
    </row>
    <row r="6" spans="1:14" ht="23.25" customHeight="1" x14ac:dyDescent="0.35">
      <c r="A6" s="122" t="s">
        <v>43</v>
      </c>
      <c r="B6" s="123">
        <v>1427</v>
      </c>
      <c r="C6" s="124">
        <v>1411</v>
      </c>
      <c r="D6" s="125">
        <v>16</v>
      </c>
      <c r="E6" s="123">
        <v>1380</v>
      </c>
      <c r="F6" s="124">
        <v>1367</v>
      </c>
      <c r="G6" s="125">
        <v>13</v>
      </c>
      <c r="H6" s="123">
        <v>1374</v>
      </c>
      <c r="I6" s="124">
        <v>1365</v>
      </c>
      <c r="J6" s="125">
        <v>9</v>
      </c>
      <c r="K6" s="123">
        <v>1444</v>
      </c>
      <c r="L6" s="124">
        <v>1427</v>
      </c>
      <c r="M6" s="125">
        <v>17</v>
      </c>
    </row>
    <row r="7" spans="1:14" ht="23.25" customHeight="1" x14ac:dyDescent="0.35">
      <c r="A7" s="122" t="s">
        <v>76</v>
      </c>
      <c r="B7" s="123">
        <v>1025</v>
      </c>
      <c r="C7" s="124">
        <v>1010</v>
      </c>
      <c r="D7" s="125">
        <v>15</v>
      </c>
      <c r="E7" s="123">
        <v>941</v>
      </c>
      <c r="F7" s="124">
        <v>933</v>
      </c>
      <c r="G7" s="125">
        <v>8</v>
      </c>
      <c r="H7" s="123">
        <v>946</v>
      </c>
      <c r="I7" s="124">
        <v>939</v>
      </c>
      <c r="J7" s="125">
        <v>7</v>
      </c>
      <c r="K7" s="123">
        <v>1015</v>
      </c>
      <c r="L7" s="124">
        <v>1000</v>
      </c>
      <c r="M7" s="125">
        <v>15</v>
      </c>
    </row>
    <row r="8" spans="1:14" ht="23.25" customHeight="1" x14ac:dyDescent="0.35">
      <c r="A8" s="122" t="s">
        <v>77</v>
      </c>
      <c r="B8" s="123">
        <v>402</v>
      </c>
      <c r="C8" s="124">
        <v>401</v>
      </c>
      <c r="D8" s="125">
        <v>1</v>
      </c>
      <c r="E8" s="123">
        <v>439</v>
      </c>
      <c r="F8" s="124">
        <v>434</v>
      </c>
      <c r="G8" s="125">
        <v>5</v>
      </c>
      <c r="H8" s="123">
        <v>428</v>
      </c>
      <c r="I8" s="124">
        <v>426</v>
      </c>
      <c r="J8" s="125">
        <v>2</v>
      </c>
      <c r="K8" s="123">
        <v>429</v>
      </c>
      <c r="L8" s="124">
        <v>427</v>
      </c>
      <c r="M8" s="125">
        <v>2</v>
      </c>
    </row>
    <row r="9" spans="1:14" ht="23.25" customHeight="1" thickBot="1" x14ac:dyDescent="0.4">
      <c r="A9" s="126" t="s">
        <v>177</v>
      </c>
      <c r="B9" s="127">
        <v>47</v>
      </c>
      <c r="C9" s="128">
        <v>47</v>
      </c>
      <c r="D9" s="129">
        <v>0</v>
      </c>
      <c r="E9" s="127">
        <v>37</v>
      </c>
      <c r="F9" s="128">
        <v>37</v>
      </c>
      <c r="G9" s="129">
        <v>0</v>
      </c>
      <c r="H9" s="127">
        <v>51</v>
      </c>
      <c r="I9" s="128">
        <v>51</v>
      </c>
      <c r="J9" s="129">
        <v>0</v>
      </c>
      <c r="K9" s="127">
        <v>58</v>
      </c>
      <c r="L9" s="128">
        <v>58</v>
      </c>
      <c r="M9" s="129">
        <v>0</v>
      </c>
    </row>
    <row r="12" spans="1:14" x14ac:dyDescent="0.35">
      <c r="A12" s="4" t="s">
        <v>178</v>
      </c>
    </row>
    <row r="30" spans="9:9" ht="18.5" x14ac:dyDescent="0.45">
      <c r="I30" s="19"/>
    </row>
  </sheetData>
  <mergeCells count="5">
    <mergeCell ref="B3:D3"/>
    <mergeCell ref="E3:G3"/>
    <mergeCell ref="A3:A4"/>
    <mergeCell ref="H3:J3"/>
    <mergeCell ref="K3:M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DBC1D-310D-4315-949D-3BED924A53BA}">
  <dimension ref="A1:P12"/>
  <sheetViews>
    <sheetView zoomScale="80" zoomScaleNormal="80" workbookViewId="0">
      <selection activeCell="I15" sqref="I15"/>
    </sheetView>
  </sheetViews>
  <sheetFormatPr defaultRowHeight="14.5" x14ac:dyDescent="0.35"/>
  <cols>
    <col min="1" max="1" width="18.54296875" style="4" customWidth="1"/>
    <col min="2" max="2" width="11.54296875" style="4" customWidth="1"/>
    <col min="3" max="3" width="14" style="4" customWidth="1"/>
    <col min="4" max="5" width="11.81640625" style="4" customWidth="1"/>
    <col min="6" max="6" width="13.7265625" style="4" customWidth="1"/>
    <col min="7" max="7" width="12.1796875" style="4" customWidth="1"/>
    <col min="8" max="8" width="8.7265625" style="4"/>
    <col min="9" max="9" width="12.453125" style="4" customWidth="1"/>
    <col min="10" max="10" width="13.1796875" style="4" customWidth="1"/>
    <col min="11" max="11" width="12.1796875" style="4" customWidth="1"/>
    <col min="12" max="12" width="13" style="4" customWidth="1"/>
    <col min="13" max="13" width="10.54296875" style="4" customWidth="1"/>
    <col min="14" max="14" width="10.81640625" style="4" customWidth="1"/>
    <col min="15" max="15" width="13.36328125" style="4" customWidth="1"/>
    <col min="16" max="16" width="11.1796875" style="4" customWidth="1"/>
    <col min="17" max="16384" width="8.7265625" style="4"/>
  </cols>
  <sheetData>
    <row r="1" spans="1:16" ht="18.5" x14ac:dyDescent="0.45">
      <c r="A1" s="19" t="s">
        <v>205</v>
      </c>
    </row>
    <row r="2" spans="1:16" ht="15" thickBot="1" x14ac:dyDescent="0.4"/>
    <row r="3" spans="1:16" ht="21" x14ac:dyDescent="0.5">
      <c r="A3" s="239" t="s">
        <v>71</v>
      </c>
      <c r="B3" s="205" t="s">
        <v>41</v>
      </c>
      <c r="C3" s="206"/>
      <c r="D3" s="207"/>
      <c r="E3" s="205" t="s">
        <v>42</v>
      </c>
      <c r="F3" s="206"/>
      <c r="G3" s="207"/>
      <c r="H3" s="205" t="s">
        <v>109</v>
      </c>
      <c r="I3" s="206"/>
      <c r="J3" s="207"/>
      <c r="K3" s="205" t="s">
        <v>139</v>
      </c>
      <c r="L3" s="206"/>
      <c r="M3" s="207"/>
      <c r="N3" s="205" t="s">
        <v>72</v>
      </c>
      <c r="O3" s="206"/>
      <c r="P3" s="207"/>
    </row>
    <row r="4" spans="1:16" ht="15" thickBot="1" x14ac:dyDescent="0.4">
      <c r="A4" s="240"/>
      <c r="B4" s="151" t="s">
        <v>72</v>
      </c>
      <c r="C4" s="152" t="s">
        <v>73</v>
      </c>
      <c r="D4" s="153" t="s">
        <v>74</v>
      </c>
      <c r="E4" s="151" t="s">
        <v>72</v>
      </c>
      <c r="F4" s="152" t="s">
        <v>73</v>
      </c>
      <c r="G4" s="153" t="s">
        <v>74</v>
      </c>
      <c r="H4" s="151" t="s">
        <v>72</v>
      </c>
      <c r="I4" s="152" t="s">
        <v>73</v>
      </c>
      <c r="J4" s="153" t="s">
        <v>74</v>
      </c>
      <c r="K4" s="151" t="s">
        <v>72</v>
      </c>
      <c r="L4" s="152" t="s">
        <v>73</v>
      </c>
      <c r="M4" s="153" t="s">
        <v>74</v>
      </c>
      <c r="N4" s="151" t="s">
        <v>72</v>
      </c>
      <c r="O4" s="152" t="s">
        <v>73</v>
      </c>
      <c r="P4" s="153" t="s">
        <v>74</v>
      </c>
    </row>
    <row r="5" spans="1:16" ht="21.75" customHeight="1" x14ac:dyDescent="0.35">
      <c r="A5" s="118" t="s">
        <v>79</v>
      </c>
      <c r="B5" s="133">
        <v>374</v>
      </c>
      <c r="C5" s="134">
        <v>333</v>
      </c>
      <c r="D5" s="135">
        <v>41</v>
      </c>
      <c r="E5" s="133">
        <v>329</v>
      </c>
      <c r="F5" s="134">
        <v>298</v>
      </c>
      <c r="G5" s="135">
        <v>31</v>
      </c>
      <c r="H5" s="133">
        <v>379</v>
      </c>
      <c r="I5" s="134">
        <v>349</v>
      </c>
      <c r="J5" s="135">
        <v>30</v>
      </c>
      <c r="K5" s="136">
        <v>345</v>
      </c>
      <c r="L5" s="137">
        <v>286</v>
      </c>
      <c r="M5" s="138">
        <v>59</v>
      </c>
      <c r="N5" s="136">
        <f>B5+E5+H5+K5</f>
        <v>1427</v>
      </c>
      <c r="O5" s="136">
        <f t="shared" ref="O5:P5" si="0">C5+F5+I5+L5</f>
        <v>1266</v>
      </c>
      <c r="P5" s="136">
        <f t="shared" si="0"/>
        <v>161</v>
      </c>
    </row>
    <row r="6" spans="1:16" ht="21.75" customHeight="1" x14ac:dyDescent="0.35">
      <c r="A6" s="122" t="s">
        <v>43</v>
      </c>
      <c r="B6" s="139">
        <v>370</v>
      </c>
      <c r="C6" s="140">
        <v>329</v>
      </c>
      <c r="D6" s="141">
        <v>41</v>
      </c>
      <c r="E6" s="139">
        <v>327</v>
      </c>
      <c r="F6" s="140">
        <v>296</v>
      </c>
      <c r="G6" s="141">
        <v>31</v>
      </c>
      <c r="H6" s="139">
        <v>368</v>
      </c>
      <c r="I6" s="140">
        <v>338</v>
      </c>
      <c r="J6" s="141">
        <v>30</v>
      </c>
      <c r="K6" s="142">
        <v>334</v>
      </c>
      <c r="L6" s="143">
        <v>275</v>
      </c>
      <c r="M6" s="144">
        <v>59</v>
      </c>
      <c r="N6" s="136">
        <f t="shared" ref="N6:N9" si="1">B6+E6+H6+K6</f>
        <v>1399</v>
      </c>
      <c r="O6" s="136">
        <f t="shared" ref="O6:O9" si="2">C6+F6+I6+L6</f>
        <v>1238</v>
      </c>
      <c r="P6" s="136">
        <f t="shared" ref="P6:P9" si="3">D6+G6+J6+M6</f>
        <v>161</v>
      </c>
    </row>
    <row r="7" spans="1:16" ht="21.75" customHeight="1" x14ac:dyDescent="0.35">
      <c r="A7" s="122" t="s">
        <v>76</v>
      </c>
      <c r="B7" s="139">
        <v>218</v>
      </c>
      <c r="C7" s="140">
        <v>195</v>
      </c>
      <c r="D7" s="141">
        <v>23</v>
      </c>
      <c r="E7" s="139">
        <v>184</v>
      </c>
      <c r="F7" s="140">
        <v>173</v>
      </c>
      <c r="G7" s="141">
        <v>11</v>
      </c>
      <c r="H7" s="139">
        <v>228</v>
      </c>
      <c r="I7" s="140">
        <v>211</v>
      </c>
      <c r="J7" s="141">
        <v>17</v>
      </c>
      <c r="K7" s="142">
        <v>200</v>
      </c>
      <c r="L7" s="143">
        <v>163</v>
      </c>
      <c r="M7" s="144">
        <v>37</v>
      </c>
      <c r="N7" s="136">
        <f t="shared" si="1"/>
        <v>830</v>
      </c>
      <c r="O7" s="136">
        <f t="shared" si="2"/>
        <v>742</v>
      </c>
      <c r="P7" s="136">
        <f t="shared" si="3"/>
        <v>88</v>
      </c>
    </row>
    <row r="8" spans="1:16" ht="21.75" customHeight="1" x14ac:dyDescent="0.35">
      <c r="A8" s="122" t="s">
        <v>77</v>
      </c>
      <c r="B8" s="139">
        <v>152</v>
      </c>
      <c r="C8" s="140">
        <v>134</v>
      </c>
      <c r="D8" s="141">
        <v>18</v>
      </c>
      <c r="E8" s="139">
        <v>143</v>
      </c>
      <c r="F8" s="140">
        <v>123</v>
      </c>
      <c r="G8" s="141">
        <v>20</v>
      </c>
      <c r="H8" s="139">
        <v>140</v>
      </c>
      <c r="I8" s="140">
        <v>127</v>
      </c>
      <c r="J8" s="141">
        <v>13</v>
      </c>
      <c r="K8" s="142">
        <v>134</v>
      </c>
      <c r="L8" s="143">
        <v>112</v>
      </c>
      <c r="M8" s="144">
        <v>22</v>
      </c>
      <c r="N8" s="136">
        <f t="shared" si="1"/>
        <v>569</v>
      </c>
      <c r="O8" s="136">
        <f t="shared" si="2"/>
        <v>496</v>
      </c>
      <c r="P8" s="136">
        <f t="shared" si="3"/>
        <v>73</v>
      </c>
    </row>
    <row r="9" spans="1:16" ht="21.75" customHeight="1" thickBot="1" x14ac:dyDescent="0.4">
      <c r="A9" s="126" t="s">
        <v>177</v>
      </c>
      <c r="B9" s="145">
        <v>4</v>
      </c>
      <c r="C9" s="146">
        <v>4</v>
      </c>
      <c r="D9" s="147">
        <v>0</v>
      </c>
      <c r="E9" s="145">
        <v>2</v>
      </c>
      <c r="F9" s="146">
        <v>2</v>
      </c>
      <c r="G9" s="147">
        <v>0</v>
      </c>
      <c r="H9" s="145">
        <v>11</v>
      </c>
      <c r="I9" s="146">
        <v>11</v>
      </c>
      <c r="J9" s="147">
        <v>0</v>
      </c>
      <c r="K9" s="148">
        <v>11</v>
      </c>
      <c r="L9" s="149">
        <v>11</v>
      </c>
      <c r="M9" s="150">
        <v>0</v>
      </c>
      <c r="N9" s="136">
        <f t="shared" si="1"/>
        <v>28</v>
      </c>
      <c r="O9" s="136">
        <f t="shared" si="2"/>
        <v>28</v>
      </c>
      <c r="P9" s="136">
        <f t="shared" si="3"/>
        <v>0</v>
      </c>
    </row>
    <row r="12" spans="1:16" x14ac:dyDescent="0.35">
      <c r="A12" s="4" t="s">
        <v>179</v>
      </c>
    </row>
  </sheetData>
  <mergeCells count="6">
    <mergeCell ref="N3:P3"/>
    <mergeCell ref="B3:D3"/>
    <mergeCell ref="E3:G3"/>
    <mergeCell ref="A3:A4"/>
    <mergeCell ref="H3:J3"/>
    <mergeCell ref="K3:M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FD370-888D-452B-9B4C-FAAA9D3428C3}">
  <dimension ref="A1:Q14"/>
  <sheetViews>
    <sheetView zoomScale="84" zoomScaleNormal="84" workbookViewId="0">
      <selection activeCell="A17" sqref="A17"/>
    </sheetView>
  </sheetViews>
  <sheetFormatPr defaultRowHeight="14.5" x14ac:dyDescent="0.35"/>
  <cols>
    <col min="1" max="1" width="27.7265625" style="4" customWidth="1"/>
    <col min="2" max="5" width="10.81640625" style="4" customWidth="1"/>
    <col min="6" max="9" width="10.7265625" style="4" customWidth="1"/>
    <col min="10" max="10" width="8.7265625" style="4"/>
    <col min="11" max="11" width="10.7265625" style="4" customWidth="1"/>
    <col min="12" max="12" width="13.1796875" style="4" customWidth="1"/>
    <col min="13" max="13" width="8.7265625" style="4"/>
    <col min="14" max="14" width="11.26953125" style="4" customWidth="1"/>
    <col min="15" max="15" width="11.7265625" style="4" customWidth="1"/>
    <col min="16" max="16" width="12.26953125" style="4" customWidth="1"/>
    <col min="17" max="20" width="8.7265625" style="4"/>
    <col min="21" max="21" width="17.26953125" style="4" customWidth="1"/>
    <col min="22" max="16384" width="8.7265625" style="4"/>
  </cols>
  <sheetData>
    <row r="1" spans="1:17" ht="18.5" x14ac:dyDescent="0.45">
      <c r="A1" s="19" t="s">
        <v>180</v>
      </c>
      <c r="B1" s="19"/>
      <c r="C1" s="19"/>
      <c r="D1" s="19"/>
      <c r="E1" s="19"/>
    </row>
    <row r="2" spans="1:17" ht="15" thickBot="1" x14ac:dyDescent="0.4"/>
    <row r="3" spans="1:17" ht="19" thickBot="1" x14ac:dyDescent="0.4">
      <c r="A3" s="245" t="s">
        <v>71</v>
      </c>
      <c r="B3" s="241" t="s">
        <v>41</v>
      </c>
      <c r="C3" s="242"/>
      <c r="D3" s="242"/>
      <c r="E3" s="243"/>
      <c r="F3" s="244" t="s">
        <v>42</v>
      </c>
      <c r="G3" s="242"/>
      <c r="H3" s="242"/>
      <c r="I3" s="243"/>
      <c r="J3" s="247" t="s">
        <v>109</v>
      </c>
      <c r="K3" s="248"/>
      <c r="L3" s="248"/>
      <c r="M3" s="249"/>
      <c r="N3" s="247" t="s">
        <v>139</v>
      </c>
      <c r="O3" s="248"/>
      <c r="P3" s="248"/>
      <c r="Q3" s="250"/>
    </row>
    <row r="4" spans="1:17" ht="21.5" customHeight="1" thickBot="1" x14ac:dyDescent="0.4">
      <c r="A4" s="246"/>
      <c r="B4" s="164" t="s">
        <v>83</v>
      </c>
      <c r="C4" s="165" t="s">
        <v>84</v>
      </c>
      <c r="D4" s="165" t="s">
        <v>85</v>
      </c>
      <c r="E4" s="166" t="s">
        <v>129</v>
      </c>
      <c r="F4" s="164" t="s">
        <v>31</v>
      </c>
      <c r="G4" s="165" t="s">
        <v>32</v>
      </c>
      <c r="H4" s="165" t="s">
        <v>33</v>
      </c>
      <c r="I4" s="166" t="s">
        <v>129</v>
      </c>
      <c r="J4" s="164" t="s">
        <v>103</v>
      </c>
      <c r="K4" s="165" t="s">
        <v>104</v>
      </c>
      <c r="L4" s="165" t="s">
        <v>105</v>
      </c>
      <c r="M4" s="166" t="s">
        <v>72</v>
      </c>
      <c r="N4" s="164" t="s">
        <v>140</v>
      </c>
      <c r="O4" s="165" t="s">
        <v>141</v>
      </c>
      <c r="P4" s="165" t="s">
        <v>142</v>
      </c>
      <c r="Q4" s="167" t="s">
        <v>72</v>
      </c>
    </row>
    <row r="5" spans="1:17" ht="21.75" customHeight="1" x14ac:dyDescent="0.35">
      <c r="A5" s="154" t="s">
        <v>80</v>
      </c>
      <c r="B5" s="133">
        <v>128</v>
      </c>
      <c r="C5" s="134">
        <v>115</v>
      </c>
      <c r="D5" s="134">
        <v>127</v>
      </c>
      <c r="E5" s="135">
        <v>370</v>
      </c>
      <c r="F5" s="133">
        <v>111</v>
      </c>
      <c r="G5" s="134">
        <v>90</v>
      </c>
      <c r="H5" s="134">
        <v>126</v>
      </c>
      <c r="I5" s="155">
        <v>327</v>
      </c>
      <c r="J5" s="133">
        <v>132</v>
      </c>
      <c r="K5" s="134">
        <v>123</v>
      </c>
      <c r="L5" s="134">
        <v>113</v>
      </c>
      <c r="M5" s="156">
        <v>368</v>
      </c>
      <c r="N5" s="157">
        <v>118</v>
      </c>
      <c r="O5" s="134">
        <v>117</v>
      </c>
      <c r="P5" s="134">
        <v>99</v>
      </c>
      <c r="Q5" s="135">
        <v>334</v>
      </c>
    </row>
    <row r="6" spans="1:17" ht="21.75" customHeight="1" x14ac:dyDescent="0.35">
      <c r="A6" s="158" t="s">
        <v>39</v>
      </c>
      <c r="B6" s="139">
        <v>48</v>
      </c>
      <c r="C6" s="140">
        <v>39</v>
      </c>
      <c r="D6" s="140">
        <v>51</v>
      </c>
      <c r="E6" s="141">
        <v>138</v>
      </c>
      <c r="F6" s="139">
        <v>37</v>
      </c>
      <c r="G6" s="140">
        <v>46</v>
      </c>
      <c r="H6" s="140">
        <v>42</v>
      </c>
      <c r="I6" s="159">
        <v>125</v>
      </c>
      <c r="J6" s="139">
        <v>54</v>
      </c>
      <c r="K6" s="140">
        <v>53</v>
      </c>
      <c r="L6" s="140">
        <v>47</v>
      </c>
      <c r="M6" s="160">
        <v>154</v>
      </c>
      <c r="N6" s="161">
        <v>48</v>
      </c>
      <c r="O6" s="140">
        <v>38</v>
      </c>
      <c r="P6" s="140">
        <v>37</v>
      </c>
      <c r="Q6" s="141">
        <v>123</v>
      </c>
    </row>
    <row r="7" spans="1:17" ht="21.75" customHeight="1" x14ac:dyDescent="0.35">
      <c r="A7" s="158" t="s">
        <v>40</v>
      </c>
      <c r="B7" s="139">
        <v>80</v>
      </c>
      <c r="C7" s="140">
        <v>76</v>
      </c>
      <c r="D7" s="140">
        <v>76</v>
      </c>
      <c r="E7" s="141">
        <v>232</v>
      </c>
      <c r="F7" s="139">
        <v>73</v>
      </c>
      <c r="G7" s="140">
        <v>44</v>
      </c>
      <c r="H7" s="140">
        <v>84</v>
      </c>
      <c r="I7" s="159">
        <v>201</v>
      </c>
      <c r="J7" s="139">
        <v>78</v>
      </c>
      <c r="K7" s="140">
        <v>70</v>
      </c>
      <c r="L7" s="140">
        <v>66</v>
      </c>
      <c r="M7" s="160">
        <v>214</v>
      </c>
      <c r="N7" s="161">
        <v>70</v>
      </c>
      <c r="O7" s="140">
        <v>79</v>
      </c>
      <c r="P7" s="140">
        <v>62</v>
      </c>
      <c r="Q7" s="141">
        <v>211</v>
      </c>
    </row>
    <row r="8" spans="1:17" ht="21.75" customHeight="1" x14ac:dyDescent="0.35">
      <c r="A8" s="158" t="s">
        <v>81</v>
      </c>
      <c r="B8" s="139">
        <v>0</v>
      </c>
      <c r="C8" s="140">
        <v>0</v>
      </c>
      <c r="D8" s="140">
        <v>0</v>
      </c>
      <c r="E8" s="141">
        <v>0</v>
      </c>
      <c r="F8" s="139">
        <v>1</v>
      </c>
      <c r="G8" s="140">
        <v>0</v>
      </c>
      <c r="H8" s="140">
        <v>0</v>
      </c>
      <c r="I8" s="159">
        <v>1</v>
      </c>
      <c r="J8" s="139">
        <v>0</v>
      </c>
      <c r="K8" s="140">
        <v>0</v>
      </c>
      <c r="L8" s="140">
        <v>0</v>
      </c>
      <c r="M8" s="160">
        <v>0</v>
      </c>
      <c r="N8" s="161">
        <v>0</v>
      </c>
      <c r="O8" s="140">
        <v>0</v>
      </c>
      <c r="P8" s="140">
        <v>0</v>
      </c>
      <c r="Q8" s="141">
        <v>0</v>
      </c>
    </row>
    <row r="9" spans="1:17" ht="21.75" customHeight="1" x14ac:dyDescent="0.35">
      <c r="A9" s="162" t="s">
        <v>5</v>
      </c>
      <c r="B9" s="139">
        <v>9</v>
      </c>
      <c r="C9" s="140">
        <v>7</v>
      </c>
      <c r="D9" s="140">
        <v>4</v>
      </c>
      <c r="E9" s="141">
        <f>SUM(B9:D9)</f>
        <v>20</v>
      </c>
      <c r="F9" s="139">
        <v>6</v>
      </c>
      <c r="G9" s="140">
        <v>5</v>
      </c>
      <c r="H9" s="140">
        <v>7</v>
      </c>
      <c r="I9" s="141">
        <v>18</v>
      </c>
      <c r="J9" s="139">
        <v>4</v>
      </c>
      <c r="K9" s="140">
        <v>5</v>
      </c>
      <c r="L9" s="140">
        <v>6</v>
      </c>
      <c r="M9" s="160">
        <v>15</v>
      </c>
      <c r="N9" s="161">
        <v>4</v>
      </c>
      <c r="O9" s="140">
        <v>7</v>
      </c>
      <c r="P9" s="140">
        <v>6</v>
      </c>
      <c r="Q9" s="141">
        <v>17</v>
      </c>
    </row>
    <row r="10" spans="1:17" ht="21.75" customHeight="1" x14ac:dyDescent="0.35">
      <c r="A10" s="158" t="s">
        <v>39</v>
      </c>
      <c r="B10" s="139">
        <v>5</v>
      </c>
      <c r="C10" s="140">
        <v>2</v>
      </c>
      <c r="D10" s="140">
        <v>2</v>
      </c>
      <c r="E10" s="141">
        <f>SUM(B10:D10)</f>
        <v>9</v>
      </c>
      <c r="F10" s="139">
        <v>2</v>
      </c>
      <c r="G10" s="140">
        <v>4</v>
      </c>
      <c r="H10" s="140">
        <v>2</v>
      </c>
      <c r="I10" s="141">
        <v>8</v>
      </c>
      <c r="J10" s="139">
        <v>1</v>
      </c>
      <c r="K10" s="140">
        <v>2</v>
      </c>
      <c r="L10" s="140">
        <v>3</v>
      </c>
      <c r="M10" s="141">
        <v>6</v>
      </c>
      <c r="N10" s="139">
        <v>2</v>
      </c>
      <c r="O10" s="140"/>
      <c r="P10" s="140">
        <v>3</v>
      </c>
      <c r="Q10" s="141">
        <v>5</v>
      </c>
    </row>
    <row r="11" spans="1:17" ht="21.75" customHeight="1" x14ac:dyDescent="0.35">
      <c r="A11" s="158" t="s">
        <v>40</v>
      </c>
      <c r="B11" s="139">
        <v>4</v>
      </c>
      <c r="C11" s="140">
        <v>5</v>
      </c>
      <c r="D11" s="140">
        <v>2</v>
      </c>
      <c r="E11" s="141">
        <f>SUM(B11:D11)</f>
        <v>11</v>
      </c>
      <c r="F11" s="139">
        <v>3</v>
      </c>
      <c r="G11" s="140">
        <v>1</v>
      </c>
      <c r="H11" s="140">
        <v>5</v>
      </c>
      <c r="I11" s="141">
        <v>9</v>
      </c>
      <c r="J11" s="139">
        <v>3</v>
      </c>
      <c r="K11" s="140">
        <v>3</v>
      </c>
      <c r="L11" s="140">
        <v>3</v>
      </c>
      <c r="M11" s="141">
        <v>9</v>
      </c>
      <c r="N11" s="139">
        <v>2</v>
      </c>
      <c r="O11" s="140">
        <v>7</v>
      </c>
      <c r="P11" s="140">
        <v>3</v>
      </c>
      <c r="Q11" s="141">
        <v>12</v>
      </c>
    </row>
    <row r="12" spans="1:17" ht="21.75" customHeight="1" x14ac:dyDescent="0.35">
      <c r="A12" s="158" t="s">
        <v>81</v>
      </c>
      <c r="B12" s="139">
        <v>0</v>
      </c>
      <c r="C12" s="140">
        <v>0</v>
      </c>
      <c r="D12" s="140">
        <v>0</v>
      </c>
      <c r="E12" s="141">
        <v>0</v>
      </c>
      <c r="F12" s="139">
        <v>1</v>
      </c>
      <c r="G12" s="140">
        <v>0</v>
      </c>
      <c r="H12" s="140">
        <v>0</v>
      </c>
      <c r="I12" s="141">
        <v>1</v>
      </c>
      <c r="J12" s="139">
        <v>0</v>
      </c>
      <c r="K12" s="140">
        <v>0</v>
      </c>
      <c r="L12" s="140">
        <v>0</v>
      </c>
      <c r="M12" s="141">
        <v>0</v>
      </c>
      <c r="N12" s="139">
        <v>0</v>
      </c>
      <c r="O12" s="140">
        <v>0</v>
      </c>
      <c r="P12" s="140">
        <v>0</v>
      </c>
      <c r="Q12" s="141">
        <v>0</v>
      </c>
    </row>
    <row r="13" spans="1:17" ht="21.75" customHeight="1" x14ac:dyDescent="0.35">
      <c r="A13" s="162" t="s">
        <v>82</v>
      </c>
      <c r="B13" s="139">
        <v>9</v>
      </c>
      <c r="C13" s="140">
        <v>7</v>
      </c>
      <c r="D13" s="140">
        <v>4</v>
      </c>
      <c r="E13" s="141">
        <f>B13+C13+D13</f>
        <v>20</v>
      </c>
      <c r="F13" s="139">
        <v>6</v>
      </c>
      <c r="G13" s="140">
        <v>6</v>
      </c>
      <c r="H13" s="140">
        <v>7</v>
      </c>
      <c r="I13" s="141">
        <v>19</v>
      </c>
      <c r="J13" s="139">
        <v>4</v>
      </c>
      <c r="K13" s="140">
        <v>6</v>
      </c>
      <c r="L13" s="140">
        <v>7</v>
      </c>
      <c r="M13" s="141">
        <f>SUM(J13:L13)</f>
        <v>17</v>
      </c>
      <c r="N13" s="139">
        <v>6</v>
      </c>
      <c r="O13" s="140">
        <v>7</v>
      </c>
      <c r="P13" s="140">
        <v>6</v>
      </c>
      <c r="Q13" s="141">
        <f>SUM(N13:P13)</f>
        <v>19</v>
      </c>
    </row>
    <row r="14" spans="1:17" ht="21.75" customHeight="1" thickBot="1" x14ac:dyDescent="0.4">
      <c r="A14" s="163" t="s">
        <v>9</v>
      </c>
      <c r="B14" s="145">
        <v>0</v>
      </c>
      <c r="C14" s="146">
        <v>1</v>
      </c>
      <c r="D14" s="146">
        <v>2</v>
      </c>
      <c r="E14" s="147">
        <v>3</v>
      </c>
      <c r="F14" s="145">
        <v>0</v>
      </c>
      <c r="G14" s="146">
        <v>0</v>
      </c>
      <c r="H14" s="146">
        <v>0</v>
      </c>
      <c r="I14" s="147">
        <v>0</v>
      </c>
      <c r="J14" s="145">
        <v>0</v>
      </c>
      <c r="K14" s="146">
        <v>1</v>
      </c>
      <c r="L14" s="146">
        <v>0</v>
      </c>
      <c r="M14" s="147">
        <v>1</v>
      </c>
      <c r="N14" s="145">
        <v>0</v>
      </c>
      <c r="O14" s="146">
        <v>1</v>
      </c>
      <c r="P14" s="146">
        <v>0</v>
      </c>
      <c r="Q14" s="147">
        <v>1</v>
      </c>
    </row>
  </sheetData>
  <mergeCells count="5">
    <mergeCell ref="B3:E3"/>
    <mergeCell ref="F3:I3"/>
    <mergeCell ref="A3:A4"/>
    <mergeCell ref="J3:M3"/>
    <mergeCell ref="N3:Q3"/>
  </mergeCells>
  <phoneticPr fontId="1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CC614-DB0B-4A1E-BB1B-F69B2FBFE3DA}">
  <dimension ref="A1:R29"/>
  <sheetViews>
    <sheetView topLeftCell="A22" zoomScale="76" zoomScaleNormal="76" workbookViewId="0">
      <selection activeCell="U16" sqref="U16"/>
    </sheetView>
  </sheetViews>
  <sheetFormatPr defaultRowHeight="14.5" x14ac:dyDescent="0.35"/>
  <cols>
    <col min="1" max="1" width="18.81640625" style="4" customWidth="1"/>
    <col min="2" max="4" width="11.81640625" style="4" customWidth="1"/>
    <col min="5" max="5" width="15.81640625" style="4" customWidth="1"/>
    <col min="6" max="9" width="12.7265625" style="4" customWidth="1"/>
    <col min="10" max="10" width="17.1796875" style="4" customWidth="1"/>
    <col min="11" max="11" width="12.1796875" style="4" customWidth="1"/>
    <col min="12" max="12" width="12.453125" style="4" customWidth="1"/>
    <col min="13" max="13" width="12.7265625" style="4" customWidth="1"/>
    <col min="14" max="14" width="15.54296875" style="4" customWidth="1"/>
    <col min="15" max="15" width="12.54296875" style="4" customWidth="1"/>
    <col min="16" max="16" width="12.81640625" style="4" customWidth="1"/>
    <col min="17" max="17" width="13.453125" style="4" customWidth="1"/>
    <col min="18" max="18" width="13.7265625" style="4" customWidth="1"/>
    <col min="19" max="16384" width="8.7265625" style="4"/>
  </cols>
  <sheetData>
    <row r="1" spans="1:18" ht="18.5" x14ac:dyDescent="0.45">
      <c r="A1" s="19" t="s">
        <v>181</v>
      </c>
    </row>
    <row r="4" spans="1:18" ht="23.5" x14ac:dyDescent="0.55000000000000004">
      <c r="A4" s="254" t="s">
        <v>86</v>
      </c>
      <c r="B4" s="253" t="s">
        <v>41</v>
      </c>
      <c r="C4" s="253"/>
      <c r="D4" s="253"/>
      <c r="E4" s="253"/>
      <c r="F4" s="253" t="s">
        <v>42</v>
      </c>
      <c r="G4" s="253"/>
      <c r="H4" s="253"/>
      <c r="I4" s="253"/>
      <c r="J4" s="253"/>
      <c r="K4" s="253" t="s">
        <v>109</v>
      </c>
      <c r="L4" s="253"/>
      <c r="M4" s="253"/>
      <c r="N4" s="253"/>
      <c r="O4" s="253" t="s">
        <v>139</v>
      </c>
      <c r="P4" s="253"/>
      <c r="Q4" s="253"/>
      <c r="R4" s="253"/>
    </row>
    <row r="5" spans="1:18" ht="30" customHeight="1" x14ac:dyDescent="0.35">
      <c r="A5" s="255"/>
      <c r="B5" s="251" t="s">
        <v>87</v>
      </c>
      <c r="C5" s="251"/>
      <c r="D5" s="251"/>
      <c r="E5" s="252" t="s">
        <v>88</v>
      </c>
      <c r="F5" s="251" t="s">
        <v>87</v>
      </c>
      <c r="G5" s="251"/>
      <c r="H5" s="251"/>
      <c r="I5" s="179"/>
      <c r="J5" s="252" t="s">
        <v>88</v>
      </c>
      <c r="K5" s="251" t="s">
        <v>87</v>
      </c>
      <c r="L5" s="251"/>
      <c r="M5" s="251"/>
      <c r="N5" s="252" t="s">
        <v>88</v>
      </c>
      <c r="O5" s="251" t="s">
        <v>87</v>
      </c>
      <c r="P5" s="251"/>
      <c r="Q5" s="251"/>
      <c r="R5" s="252" t="s">
        <v>88</v>
      </c>
    </row>
    <row r="6" spans="1:18" ht="23.25" customHeight="1" x14ac:dyDescent="0.35">
      <c r="A6" s="256"/>
      <c r="B6" s="179" t="s">
        <v>38</v>
      </c>
      <c r="C6" s="179" t="s">
        <v>39</v>
      </c>
      <c r="D6" s="179" t="s">
        <v>40</v>
      </c>
      <c r="E6" s="252"/>
      <c r="F6" s="179" t="s">
        <v>38</v>
      </c>
      <c r="G6" s="179" t="s">
        <v>39</v>
      </c>
      <c r="H6" s="179" t="s">
        <v>40</v>
      </c>
      <c r="I6" s="179" t="s">
        <v>81</v>
      </c>
      <c r="J6" s="252"/>
      <c r="K6" s="179" t="s">
        <v>38</v>
      </c>
      <c r="L6" s="179" t="s">
        <v>39</v>
      </c>
      <c r="M6" s="179" t="s">
        <v>40</v>
      </c>
      <c r="N6" s="252"/>
      <c r="O6" s="179" t="s">
        <v>38</v>
      </c>
      <c r="P6" s="179" t="s">
        <v>39</v>
      </c>
      <c r="Q6" s="179" t="s">
        <v>40</v>
      </c>
      <c r="R6" s="252"/>
    </row>
    <row r="7" spans="1:18" x14ac:dyDescent="0.35">
      <c r="A7" s="168" t="s">
        <v>43</v>
      </c>
      <c r="B7" s="169">
        <v>370</v>
      </c>
      <c r="C7" s="170">
        <v>138</v>
      </c>
      <c r="D7" s="170">
        <v>232</v>
      </c>
      <c r="E7" s="180">
        <f>B7/B$7</f>
        <v>1</v>
      </c>
      <c r="F7" s="169">
        <v>327</v>
      </c>
      <c r="G7" s="170">
        <v>125</v>
      </c>
      <c r="H7" s="170">
        <v>201</v>
      </c>
      <c r="I7" s="170">
        <f>I8+I9</f>
        <v>1</v>
      </c>
      <c r="J7" s="180">
        <f>F7/F$7</f>
        <v>1</v>
      </c>
      <c r="K7" s="169">
        <f>K8+K9</f>
        <v>368</v>
      </c>
      <c r="L7" s="170">
        <f t="shared" ref="L7:M7" si="0">L8+L9</f>
        <v>154</v>
      </c>
      <c r="M7" s="170">
        <f t="shared" si="0"/>
        <v>214</v>
      </c>
      <c r="N7" s="180">
        <f>K7/K$7</f>
        <v>1</v>
      </c>
      <c r="O7" s="169">
        <v>334</v>
      </c>
      <c r="P7" s="170">
        <v>123</v>
      </c>
      <c r="Q7" s="170">
        <v>211</v>
      </c>
      <c r="R7" s="180">
        <f>O7/O$7</f>
        <v>1</v>
      </c>
    </row>
    <row r="8" spans="1:18" x14ac:dyDescent="0.35">
      <c r="A8" s="171" t="s">
        <v>44</v>
      </c>
      <c r="B8" s="172">
        <v>218</v>
      </c>
      <c r="C8" s="20">
        <v>87</v>
      </c>
      <c r="D8" s="20">
        <v>131</v>
      </c>
      <c r="E8" s="181">
        <f t="shared" ref="E8:E29" si="1">B8/B$7</f>
        <v>0.58918918918918917</v>
      </c>
      <c r="F8" s="172">
        <v>184</v>
      </c>
      <c r="G8" s="20">
        <v>80</v>
      </c>
      <c r="H8" s="20">
        <v>104</v>
      </c>
      <c r="I8" s="20">
        <v>0</v>
      </c>
      <c r="J8" s="181">
        <f t="shared" ref="J8:J29" si="2">F8/F$7</f>
        <v>0.56269113149847094</v>
      </c>
      <c r="K8" s="173">
        <v>228</v>
      </c>
      <c r="L8" s="174">
        <v>99</v>
      </c>
      <c r="M8" s="174">
        <v>129</v>
      </c>
      <c r="N8" s="181">
        <f t="shared" ref="N8:N29" si="3">K8/K$7</f>
        <v>0.61956521739130432</v>
      </c>
      <c r="O8" s="173">
        <v>200</v>
      </c>
      <c r="P8" s="174">
        <v>78</v>
      </c>
      <c r="Q8" s="174">
        <v>122</v>
      </c>
      <c r="R8" s="181">
        <f t="shared" ref="R8:R29" si="4">O8/O$7</f>
        <v>0.59880239520958078</v>
      </c>
    </row>
    <row r="9" spans="1:18" x14ac:dyDescent="0.35">
      <c r="A9" s="171" t="s">
        <v>1</v>
      </c>
      <c r="B9" s="172">
        <v>152</v>
      </c>
      <c r="C9" s="20">
        <v>51</v>
      </c>
      <c r="D9" s="20">
        <v>101</v>
      </c>
      <c r="E9" s="181">
        <f t="shared" si="1"/>
        <v>0.41081081081081083</v>
      </c>
      <c r="F9" s="172">
        <v>143</v>
      </c>
      <c r="G9" s="20">
        <v>45</v>
      </c>
      <c r="H9" s="20">
        <v>97</v>
      </c>
      <c r="I9" s="20">
        <f>SUM(I10:I29)</f>
        <v>1</v>
      </c>
      <c r="J9" s="181">
        <f t="shared" si="2"/>
        <v>0.43730886850152906</v>
      </c>
      <c r="K9" s="172">
        <f>SUM(K10:K29)</f>
        <v>140</v>
      </c>
      <c r="L9" s="20">
        <f t="shared" ref="L9:M9" si="5">SUM(L10:L29)</f>
        <v>55</v>
      </c>
      <c r="M9" s="20">
        <f t="shared" si="5"/>
        <v>85</v>
      </c>
      <c r="N9" s="181">
        <f t="shared" si="3"/>
        <v>0.38043478260869568</v>
      </c>
      <c r="O9" s="172">
        <v>134</v>
      </c>
      <c r="P9" s="20">
        <v>45</v>
      </c>
      <c r="Q9" s="20">
        <v>89</v>
      </c>
      <c r="R9" s="181">
        <f t="shared" si="4"/>
        <v>0.40119760479041916</v>
      </c>
    </row>
    <row r="10" spans="1:18" x14ac:dyDescent="0.35">
      <c r="A10" s="171" t="s">
        <v>45</v>
      </c>
      <c r="B10" s="172">
        <v>3</v>
      </c>
      <c r="C10" s="20">
        <v>0</v>
      </c>
      <c r="D10" s="20">
        <v>3</v>
      </c>
      <c r="E10" s="181">
        <f t="shared" si="1"/>
        <v>8.1081081081081086E-3</v>
      </c>
      <c r="F10" s="172">
        <v>7</v>
      </c>
      <c r="G10" s="20">
        <v>3</v>
      </c>
      <c r="H10" s="20">
        <v>4</v>
      </c>
      <c r="I10" s="20"/>
      <c r="J10" s="181">
        <f t="shared" si="2"/>
        <v>2.1406727828746176E-2</v>
      </c>
      <c r="K10" s="173">
        <v>5</v>
      </c>
      <c r="L10" s="174">
        <v>3</v>
      </c>
      <c r="M10" s="174">
        <v>2</v>
      </c>
      <c r="N10" s="181">
        <f t="shared" si="3"/>
        <v>1.358695652173913E-2</v>
      </c>
      <c r="O10" s="173">
        <v>8</v>
      </c>
      <c r="P10" s="174">
        <v>4</v>
      </c>
      <c r="Q10" s="174">
        <v>4</v>
      </c>
      <c r="R10" s="181">
        <f t="shared" si="4"/>
        <v>2.3952095808383235E-2</v>
      </c>
    </row>
    <row r="11" spans="1:18" x14ac:dyDescent="0.35">
      <c r="A11" s="171" t="s">
        <v>46</v>
      </c>
      <c r="B11" s="172">
        <v>26</v>
      </c>
      <c r="C11" s="20">
        <v>13</v>
      </c>
      <c r="D11" s="20">
        <v>13</v>
      </c>
      <c r="E11" s="181">
        <f t="shared" si="1"/>
        <v>7.0270270270270274E-2</v>
      </c>
      <c r="F11" s="172">
        <v>17</v>
      </c>
      <c r="G11" s="20">
        <v>2</v>
      </c>
      <c r="H11" s="20">
        <v>15</v>
      </c>
      <c r="I11" s="20"/>
      <c r="J11" s="181">
        <f t="shared" si="2"/>
        <v>5.1987767584097858E-2</v>
      </c>
      <c r="K11" s="173">
        <v>18</v>
      </c>
      <c r="L11" s="174">
        <v>6</v>
      </c>
      <c r="M11" s="174">
        <v>12</v>
      </c>
      <c r="N11" s="181">
        <f t="shared" si="3"/>
        <v>4.8913043478260872E-2</v>
      </c>
      <c r="O11" s="173">
        <v>13</v>
      </c>
      <c r="P11" s="174">
        <v>6</v>
      </c>
      <c r="Q11" s="174">
        <v>7</v>
      </c>
      <c r="R11" s="181">
        <f t="shared" si="4"/>
        <v>3.8922155688622756E-2</v>
      </c>
    </row>
    <row r="12" spans="1:18" x14ac:dyDescent="0.35">
      <c r="A12" s="171" t="s">
        <v>47</v>
      </c>
      <c r="B12" s="172">
        <v>4</v>
      </c>
      <c r="C12" s="20">
        <v>1</v>
      </c>
      <c r="D12" s="20">
        <v>3</v>
      </c>
      <c r="E12" s="181">
        <f t="shared" si="1"/>
        <v>1.0810810810810811E-2</v>
      </c>
      <c r="F12" s="172">
        <v>7</v>
      </c>
      <c r="G12" s="20">
        <v>1</v>
      </c>
      <c r="H12" s="20">
        <v>6</v>
      </c>
      <c r="I12" s="20"/>
      <c r="J12" s="181">
        <f t="shared" si="2"/>
        <v>2.1406727828746176E-2</v>
      </c>
      <c r="K12" s="173">
        <v>7</v>
      </c>
      <c r="L12" s="174">
        <v>6</v>
      </c>
      <c r="M12" s="174">
        <v>1</v>
      </c>
      <c r="N12" s="181">
        <f t="shared" si="3"/>
        <v>1.9021739130434784E-2</v>
      </c>
      <c r="O12" s="173">
        <v>5</v>
      </c>
      <c r="P12" s="174">
        <v>2</v>
      </c>
      <c r="Q12" s="174">
        <v>3</v>
      </c>
      <c r="R12" s="181">
        <f t="shared" si="4"/>
        <v>1.4970059880239521E-2</v>
      </c>
    </row>
    <row r="13" spans="1:18" x14ac:dyDescent="0.35">
      <c r="A13" s="171" t="s">
        <v>48</v>
      </c>
      <c r="B13" s="172">
        <v>9</v>
      </c>
      <c r="C13" s="20">
        <v>2</v>
      </c>
      <c r="D13" s="20">
        <v>7</v>
      </c>
      <c r="E13" s="181">
        <f t="shared" si="1"/>
        <v>2.4324324324324326E-2</v>
      </c>
      <c r="F13" s="172">
        <v>5</v>
      </c>
      <c r="G13" s="20">
        <v>1</v>
      </c>
      <c r="H13" s="20">
        <v>4</v>
      </c>
      <c r="I13" s="20"/>
      <c r="J13" s="181">
        <f t="shared" si="2"/>
        <v>1.5290519877675841E-2</v>
      </c>
      <c r="K13" s="173">
        <v>5</v>
      </c>
      <c r="L13" s="174">
        <v>3</v>
      </c>
      <c r="M13" s="174">
        <v>2</v>
      </c>
      <c r="N13" s="181">
        <f t="shared" si="3"/>
        <v>1.358695652173913E-2</v>
      </c>
      <c r="O13" s="173">
        <v>1</v>
      </c>
      <c r="P13" s="174">
        <v>0</v>
      </c>
      <c r="Q13" s="174">
        <v>1</v>
      </c>
      <c r="R13" s="181">
        <f t="shared" si="4"/>
        <v>2.9940119760479044E-3</v>
      </c>
    </row>
    <row r="14" spans="1:18" x14ac:dyDescent="0.35">
      <c r="A14" s="171" t="s">
        <v>49</v>
      </c>
      <c r="B14" s="172">
        <v>11</v>
      </c>
      <c r="C14" s="20">
        <v>4</v>
      </c>
      <c r="D14" s="20">
        <v>7</v>
      </c>
      <c r="E14" s="181">
        <f t="shared" si="1"/>
        <v>2.9729729729729731E-2</v>
      </c>
      <c r="F14" s="172">
        <v>12</v>
      </c>
      <c r="G14" s="20">
        <v>1</v>
      </c>
      <c r="H14" s="20">
        <v>10</v>
      </c>
      <c r="I14" s="20">
        <v>1</v>
      </c>
      <c r="J14" s="181">
        <f t="shared" si="2"/>
        <v>3.669724770642202E-2</v>
      </c>
      <c r="K14" s="173">
        <v>9</v>
      </c>
      <c r="L14" s="174">
        <v>4</v>
      </c>
      <c r="M14" s="174">
        <v>5</v>
      </c>
      <c r="N14" s="181">
        <f t="shared" si="3"/>
        <v>2.4456521739130436E-2</v>
      </c>
      <c r="O14" s="173">
        <v>8</v>
      </c>
      <c r="P14" s="174">
        <v>2</v>
      </c>
      <c r="Q14" s="174">
        <v>6</v>
      </c>
      <c r="R14" s="181">
        <f t="shared" si="4"/>
        <v>2.3952095808383235E-2</v>
      </c>
    </row>
    <row r="15" spans="1:18" x14ac:dyDescent="0.35">
      <c r="A15" s="171" t="s">
        <v>50</v>
      </c>
      <c r="B15" s="172">
        <v>5</v>
      </c>
      <c r="C15" s="20">
        <v>1</v>
      </c>
      <c r="D15" s="20">
        <v>4</v>
      </c>
      <c r="E15" s="181">
        <f t="shared" si="1"/>
        <v>1.3513513513513514E-2</v>
      </c>
      <c r="F15" s="172">
        <v>5</v>
      </c>
      <c r="G15" s="20">
        <v>1</v>
      </c>
      <c r="H15" s="20">
        <v>4</v>
      </c>
      <c r="I15" s="20"/>
      <c r="J15" s="181">
        <f t="shared" si="2"/>
        <v>1.5290519877675841E-2</v>
      </c>
      <c r="K15" s="173">
        <v>5</v>
      </c>
      <c r="L15" s="174">
        <v>0</v>
      </c>
      <c r="M15" s="174">
        <v>5</v>
      </c>
      <c r="N15" s="181">
        <f t="shared" si="3"/>
        <v>1.358695652173913E-2</v>
      </c>
      <c r="O15" s="173">
        <v>9</v>
      </c>
      <c r="P15" s="174">
        <v>1</v>
      </c>
      <c r="Q15" s="174">
        <v>8</v>
      </c>
      <c r="R15" s="181">
        <f t="shared" si="4"/>
        <v>2.6946107784431138E-2</v>
      </c>
    </row>
    <row r="16" spans="1:18" x14ac:dyDescent="0.35">
      <c r="A16" s="171" t="s">
        <v>51</v>
      </c>
      <c r="B16" s="172">
        <v>11</v>
      </c>
      <c r="C16" s="20">
        <v>2</v>
      </c>
      <c r="D16" s="20">
        <v>9</v>
      </c>
      <c r="E16" s="181">
        <f t="shared" si="1"/>
        <v>2.9729729729729731E-2</v>
      </c>
      <c r="F16" s="172">
        <v>8</v>
      </c>
      <c r="G16" s="20">
        <v>4</v>
      </c>
      <c r="H16" s="20">
        <v>4</v>
      </c>
      <c r="I16" s="20"/>
      <c r="J16" s="181">
        <f t="shared" si="2"/>
        <v>2.4464831804281346E-2</v>
      </c>
      <c r="K16" s="173">
        <v>2</v>
      </c>
      <c r="L16" s="174">
        <v>0</v>
      </c>
      <c r="M16" s="174">
        <v>2</v>
      </c>
      <c r="N16" s="181">
        <f t="shared" si="3"/>
        <v>5.434782608695652E-3</v>
      </c>
      <c r="O16" s="173">
        <v>6</v>
      </c>
      <c r="P16" s="174">
        <v>1</v>
      </c>
      <c r="Q16" s="174">
        <v>5</v>
      </c>
      <c r="R16" s="181">
        <f t="shared" si="4"/>
        <v>1.7964071856287425E-2</v>
      </c>
    </row>
    <row r="17" spans="1:18" x14ac:dyDescent="0.35">
      <c r="A17" s="171" t="s">
        <v>52</v>
      </c>
      <c r="B17" s="172">
        <v>13</v>
      </c>
      <c r="C17" s="20">
        <v>1</v>
      </c>
      <c r="D17" s="20">
        <v>12</v>
      </c>
      <c r="E17" s="181">
        <f t="shared" si="1"/>
        <v>3.5135135135135137E-2</v>
      </c>
      <c r="F17" s="172">
        <v>6</v>
      </c>
      <c r="G17" s="20">
        <v>1</v>
      </c>
      <c r="H17" s="20">
        <v>5</v>
      </c>
      <c r="I17" s="20"/>
      <c r="J17" s="181">
        <f t="shared" si="2"/>
        <v>1.834862385321101E-2</v>
      </c>
      <c r="K17" s="173">
        <v>7</v>
      </c>
      <c r="L17" s="174">
        <v>3</v>
      </c>
      <c r="M17" s="174">
        <v>4</v>
      </c>
      <c r="N17" s="181">
        <f t="shared" si="3"/>
        <v>1.9021739130434784E-2</v>
      </c>
      <c r="O17" s="173">
        <v>15</v>
      </c>
      <c r="P17" s="174">
        <v>4</v>
      </c>
      <c r="Q17" s="174">
        <v>11</v>
      </c>
      <c r="R17" s="181">
        <f t="shared" si="4"/>
        <v>4.4910179640718563E-2</v>
      </c>
    </row>
    <row r="18" spans="1:18" x14ac:dyDescent="0.35">
      <c r="A18" s="171" t="s">
        <v>53</v>
      </c>
      <c r="B18" s="172">
        <v>3</v>
      </c>
      <c r="C18" s="20">
        <v>2</v>
      </c>
      <c r="D18" s="20">
        <v>1</v>
      </c>
      <c r="E18" s="181">
        <f t="shared" si="1"/>
        <v>8.1081081081081086E-3</v>
      </c>
      <c r="F18" s="172">
        <v>3</v>
      </c>
      <c r="G18" s="20">
        <v>0</v>
      </c>
      <c r="H18" s="20">
        <v>3</v>
      </c>
      <c r="I18" s="20"/>
      <c r="J18" s="181">
        <f t="shared" si="2"/>
        <v>9.1743119266055051E-3</v>
      </c>
      <c r="K18" s="173">
        <v>2</v>
      </c>
      <c r="L18" s="174">
        <v>0</v>
      </c>
      <c r="M18" s="174">
        <v>2</v>
      </c>
      <c r="N18" s="181">
        <f t="shared" si="3"/>
        <v>5.434782608695652E-3</v>
      </c>
      <c r="O18" s="173">
        <v>3</v>
      </c>
      <c r="P18" s="174">
        <v>1</v>
      </c>
      <c r="Q18" s="174">
        <v>2</v>
      </c>
      <c r="R18" s="181">
        <f t="shared" si="4"/>
        <v>8.9820359281437123E-3</v>
      </c>
    </row>
    <row r="19" spans="1:18" x14ac:dyDescent="0.35">
      <c r="A19" s="171" t="s">
        <v>54</v>
      </c>
      <c r="B19" s="172">
        <v>7</v>
      </c>
      <c r="C19" s="20">
        <v>2</v>
      </c>
      <c r="D19" s="20">
        <v>5</v>
      </c>
      <c r="E19" s="181">
        <f t="shared" si="1"/>
        <v>1.891891891891892E-2</v>
      </c>
      <c r="F19" s="172">
        <v>4</v>
      </c>
      <c r="G19" s="20">
        <v>1</v>
      </c>
      <c r="H19" s="20">
        <v>3</v>
      </c>
      <c r="I19" s="20"/>
      <c r="J19" s="181">
        <f t="shared" si="2"/>
        <v>1.2232415902140673E-2</v>
      </c>
      <c r="K19" s="173">
        <v>5</v>
      </c>
      <c r="L19" s="174">
        <v>2</v>
      </c>
      <c r="M19" s="174">
        <v>3</v>
      </c>
      <c r="N19" s="181">
        <f t="shared" si="3"/>
        <v>1.358695652173913E-2</v>
      </c>
      <c r="O19" s="173">
        <v>6</v>
      </c>
      <c r="P19" s="174">
        <v>0</v>
      </c>
      <c r="Q19" s="174">
        <v>6</v>
      </c>
      <c r="R19" s="181">
        <f t="shared" si="4"/>
        <v>1.7964071856287425E-2</v>
      </c>
    </row>
    <row r="20" spans="1:18" x14ac:dyDescent="0.35">
      <c r="A20" s="171" t="s">
        <v>78</v>
      </c>
      <c r="B20" s="172">
        <v>1</v>
      </c>
      <c r="C20" s="20">
        <v>0</v>
      </c>
      <c r="D20" s="20">
        <v>1</v>
      </c>
      <c r="E20" s="181">
        <f t="shared" si="1"/>
        <v>2.7027027027027029E-3</v>
      </c>
      <c r="F20" s="172">
        <v>1</v>
      </c>
      <c r="G20" s="20">
        <v>1</v>
      </c>
      <c r="H20" s="20">
        <v>0</v>
      </c>
      <c r="I20" s="20"/>
      <c r="J20" s="181">
        <f t="shared" si="2"/>
        <v>3.0581039755351682E-3</v>
      </c>
      <c r="K20" s="173">
        <v>1</v>
      </c>
      <c r="L20" s="174">
        <v>0</v>
      </c>
      <c r="M20" s="174">
        <v>1</v>
      </c>
      <c r="N20" s="181">
        <f t="shared" si="3"/>
        <v>2.717391304347826E-3</v>
      </c>
      <c r="O20" s="173">
        <v>1</v>
      </c>
      <c r="P20" s="174">
        <v>0</v>
      </c>
      <c r="Q20" s="174">
        <v>1</v>
      </c>
      <c r="R20" s="181">
        <f t="shared" si="4"/>
        <v>2.9940119760479044E-3</v>
      </c>
    </row>
    <row r="21" spans="1:18" x14ac:dyDescent="0.35">
      <c r="A21" s="171" t="s">
        <v>55</v>
      </c>
      <c r="B21" s="172">
        <v>3</v>
      </c>
      <c r="C21" s="20">
        <v>3</v>
      </c>
      <c r="D21" s="20">
        <v>0</v>
      </c>
      <c r="E21" s="181">
        <f t="shared" si="1"/>
        <v>8.1081081081081086E-3</v>
      </c>
      <c r="F21" s="172">
        <v>1</v>
      </c>
      <c r="G21" s="20">
        <v>1</v>
      </c>
      <c r="H21" s="20">
        <v>0</v>
      </c>
      <c r="I21" s="20"/>
      <c r="J21" s="181">
        <f t="shared" si="2"/>
        <v>3.0581039755351682E-3</v>
      </c>
      <c r="K21" s="173">
        <v>1</v>
      </c>
      <c r="L21" s="174">
        <v>1</v>
      </c>
      <c r="M21" s="174">
        <v>0</v>
      </c>
      <c r="N21" s="181">
        <f t="shared" si="3"/>
        <v>2.717391304347826E-3</v>
      </c>
      <c r="O21" s="173">
        <v>5</v>
      </c>
      <c r="P21" s="174">
        <v>3</v>
      </c>
      <c r="Q21" s="174">
        <v>2</v>
      </c>
      <c r="R21" s="181">
        <f t="shared" si="4"/>
        <v>1.4970059880239521E-2</v>
      </c>
    </row>
    <row r="22" spans="1:18" x14ac:dyDescent="0.35">
      <c r="A22" s="171" t="s">
        <v>56</v>
      </c>
      <c r="B22" s="172">
        <v>0</v>
      </c>
      <c r="C22" s="20">
        <v>0</v>
      </c>
      <c r="D22" s="20">
        <v>0</v>
      </c>
      <c r="E22" s="181">
        <f t="shared" si="1"/>
        <v>0</v>
      </c>
      <c r="F22" s="172">
        <v>1</v>
      </c>
      <c r="G22" s="20">
        <v>0</v>
      </c>
      <c r="H22" s="20">
        <v>1</v>
      </c>
      <c r="I22" s="20"/>
      <c r="J22" s="181">
        <f t="shared" si="2"/>
        <v>3.0581039755351682E-3</v>
      </c>
      <c r="K22" s="173">
        <v>2</v>
      </c>
      <c r="L22" s="174">
        <v>1</v>
      </c>
      <c r="M22" s="174">
        <v>1</v>
      </c>
      <c r="N22" s="181">
        <f t="shared" si="3"/>
        <v>5.434782608695652E-3</v>
      </c>
      <c r="O22" s="173">
        <v>1</v>
      </c>
      <c r="P22" s="174">
        <v>1</v>
      </c>
      <c r="Q22" s="174">
        <v>0</v>
      </c>
      <c r="R22" s="181">
        <f t="shared" si="4"/>
        <v>2.9940119760479044E-3</v>
      </c>
    </row>
    <row r="23" spans="1:18" x14ac:dyDescent="0.35">
      <c r="A23" s="171" t="s">
        <v>57</v>
      </c>
      <c r="B23" s="172">
        <v>4</v>
      </c>
      <c r="C23" s="20">
        <v>2</v>
      </c>
      <c r="D23" s="20">
        <v>2</v>
      </c>
      <c r="E23" s="181">
        <f t="shared" si="1"/>
        <v>1.0810810810810811E-2</v>
      </c>
      <c r="F23" s="172">
        <v>2</v>
      </c>
      <c r="G23" s="20">
        <v>2</v>
      </c>
      <c r="H23" s="20">
        <v>0</v>
      </c>
      <c r="I23" s="20"/>
      <c r="J23" s="181">
        <f t="shared" si="2"/>
        <v>6.1162079510703364E-3</v>
      </c>
      <c r="K23" s="173">
        <v>2</v>
      </c>
      <c r="L23" s="174">
        <v>1</v>
      </c>
      <c r="M23" s="174">
        <v>1</v>
      </c>
      <c r="N23" s="181">
        <f t="shared" si="3"/>
        <v>5.434782608695652E-3</v>
      </c>
      <c r="O23" s="173">
        <v>3</v>
      </c>
      <c r="P23" s="174">
        <v>0</v>
      </c>
      <c r="Q23" s="174">
        <v>3</v>
      </c>
      <c r="R23" s="181">
        <f t="shared" si="4"/>
        <v>8.9820359281437123E-3</v>
      </c>
    </row>
    <row r="24" spans="1:18" x14ac:dyDescent="0.35">
      <c r="A24" s="171" t="s">
        <v>58</v>
      </c>
      <c r="B24" s="172">
        <v>5</v>
      </c>
      <c r="C24" s="20">
        <v>1</v>
      </c>
      <c r="D24" s="20">
        <v>4</v>
      </c>
      <c r="E24" s="181">
        <f t="shared" si="1"/>
        <v>1.3513513513513514E-2</v>
      </c>
      <c r="F24" s="172">
        <v>5</v>
      </c>
      <c r="G24" s="20">
        <v>1</v>
      </c>
      <c r="H24" s="20">
        <v>4</v>
      </c>
      <c r="I24" s="20"/>
      <c r="J24" s="181">
        <f t="shared" si="2"/>
        <v>1.5290519877675841E-2</v>
      </c>
      <c r="K24" s="173">
        <v>6</v>
      </c>
      <c r="L24" s="174">
        <v>3</v>
      </c>
      <c r="M24" s="174">
        <v>3</v>
      </c>
      <c r="N24" s="181">
        <f t="shared" si="3"/>
        <v>1.6304347826086956E-2</v>
      </c>
      <c r="O24" s="173">
        <v>6</v>
      </c>
      <c r="P24" s="174">
        <v>1</v>
      </c>
      <c r="Q24" s="174">
        <v>5</v>
      </c>
      <c r="R24" s="181">
        <f t="shared" si="4"/>
        <v>1.7964071856287425E-2</v>
      </c>
    </row>
    <row r="25" spans="1:18" x14ac:dyDescent="0.35">
      <c r="A25" s="171" t="s">
        <v>59</v>
      </c>
      <c r="B25" s="172">
        <v>9</v>
      </c>
      <c r="C25" s="20">
        <v>1</v>
      </c>
      <c r="D25" s="20">
        <v>8</v>
      </c>
      <c r="E25" s="181">
        <f t="shared" si="1"/>
        <v>2.4324324324324326E-2</v>
      </c>
      <c r="F25" s="172">
        <v>15</v>
      </c>
      <c r="G25" s="20">
        <v>6</v>
      </c>
      <c r="H25" s="20">
        <v>9</v>
      </c>
      <c r="I25" s="20"/>
      <c r="J25" s="181">
        <f t="shared" si="2"/>
        <v>4.5871559633027525E-2</v>
      </c>
      <c r="K25" s="173">
        <v>7</v>
      </c>
      <c r="L25" s="174">
        <v>3</v>
      </c>
      <c r="M25" s="174">
        <v>4</v>
      </c>
      <c r="N25" s="181">
        <f t="shared" si="3"/>
        <v>1.9021739130434784E-2</v>
      </c>
      <c r="O25" s="173">
        <v>11</v>
      </c>
      <c r="P25" s="174">
        <v>4</v>
      </c>
      <c r="Q25" s="174">
        <v>7</v>
      </c>
      <c r="R25" s="181">
        <f t="shared" si="4"/>
        <v>3.2934131736526949E-2</v>
      </c>
    </row>
    <row r="26" spans="1:18" x14ac:dyDescent="0.35">
      <c r="A26" s="171" t="s">
        <v>60</v>
      </c>
      <c r="B26" s="172">
        <v>9</v>
      </c>
      <c r="C26" s="20">
        <v>5</v>
      </c>
      <c r="D26" s="20">
        <v>4</v>
      </c>
      <c r="E26" s="181">
        <f t="shared" si="1"/>
        <v>2.4324324324324326E-2</v>
      </c>
      <c r="F26" s="172">
        <v>5</v>
      </c>
      <c r="G26" s="20">
        <v>1</v>
      </c>
      <c r="H26" s="20">
        <v>4</v>
      </c>
      <c r="I26" s="20"/>
      <c r="J26" s="181">
        <f t="shared" si="2"/>
        <v>1.5290519877675841E-2</v>
      </c>
      <c r="K26" s="173">
        <v>5</v>
      </c>
      <c r="L26" s="174">
        <v>2</v>
      </c>
      <c r="M26" s="174">
        <v>3</v>
      </c>
      <c r="N26" s="181">
        <f t="shared" si="3"/>
        <v>1.358695652173913E-2</v>
      </c>
      <c r="O26" s="173">
        <v>4</v>
      </c>
      <c r="P26" s="174">
        <v>3</v>
      </c>
      <c r="Q26" s="174">
        <v>1</v>
      </c>
      <c r="R26" s="181">
        <f t="shared" si="4"/>
        <v>1.1976047904191617E-2</v>
      </c>
    </row>
    <row r="27" spans="1:18" x14ac:dyDescent="0.35">
      <c r="A27" s="171" t="s">
        <v>61</v>
      </c>
      <c r="B27" s="172">
        <v>4</v>
      </c>
      <c r="C27" s="20">
        <v>2</v>
      </c>
      <c r="D27" s="20">
        <v>2</v>
      </c>
      <c r="E27" s="181">
        <f t="shared" si="1"/>
        <v>1.0810810810810811E-2</v>
      </c>
      <c r="F27" s="172">
        <v>9</v>
      </c>
      <c r="G27" s="20">
        <v>3</v>
      </c>
      <c r="H27" s="20">
        <v>6</v>
      </c>
      <c r="I27" s="20"/>
      <c r="J27" s="181">
        <f t="shared" si="2"/>
        <v>2.7522935779816515E-2</v>
      </c>
      <c r="K27" s="173">
        <v>13</v>
      </c>
      <c r="L27" s="174">
        <v>8</v>
      </c>
      <c r="M27" s="174">
        <v>5</v>
      </c>
      <c r="N27" s="181">
        <f t="shared" si="3"/>
        <v>3.5326086956521736E-2</v>
      </c>
      <c r="O27" s="173">
        <v>3</v>
      </c>
      <c r="P27" s="174">
        <v>1</v>
      </c>
      <c r="Q27" s="174">
        <v>2</v>
      </c>
      <c r="R27" s="181">
        <f t="shared" si="4"/>
        <v>8.9820359281437123E-3</v>
      </c>
    </row>
    <row r="28" spans="1:18" x14ac:dyDescent="0.35">
      <c r="A28" s="171" t="s">
        <v>62</v>
      </c>
      <c r="B28" s="172">
        <v>2</v>
      </c>
      <c r="C28" s="20">
        <v>2</v>
      </c>
      <c r="D28" s="20">
        <v>0</v>
      </c>
      <c r="E28" s="181">
        <f t="shared" si="1"/>
        <v>5.4054054054054057E-3</v>
      </c>
      <c r="F28" s="172">
        <v>6</v>
      </c>
      <c r="G28" s="20">
        <v>3</v>
      </c>
      <c r="H28" s="20">
        <v>3</v>
      </c>
      <c r="I28" s="20"/>
      <c r="J28" s="181">
        <f t="shared" si="2"/>
        <v>1.834862385321101E-2</v>
      </c>
      <c r="K28" s="173">
        <v>12</v>
      </c>
      <c r="L28" s="174">
        <v>2</v>
      </c>
      <c r="M28" s="174">
        <v>10</v>
      </c>
      <c r="N28" s="181">
        <f t="shared" si="3"/>
        <v>3.2608695652173912E-2</v>
      </c>
      <c r="O28" s="173">
        <v>2</v>
      </c>
      <c r="P28" s="174">
        <v>0</v>
      </c>
      <c r="Q28" s="174">
        <v>2</v>
      </c>
      <c r="R28" s="181">
        <f t="shared" si="4"/>
        <v>5.9880239520958087E-3</v>
      </c>
    </row>
    <row r="29" spans="1:18" x14ac:dyDescent="0.35">
      <c r="A29" s="175" t="s">
        <v>63</v>
      </c>
      <c r="B29" s="155">
        <v>23</v>
      </c>
      <c r="C29" s="176">
        <v>7</v>
      </c>
      <c r="D29" s="176">
        <v>16</v>
      </c>
      <c r="E29" s="182">
        <f t="shared" si="1"/>
        <v>6.2162162162162166E-2</v>
      </c>
      <c r="F29" s="155">
        <v>24</v>
      </c>
      <c r="G29" s="176">
        <v>12</v>
      </c>
      <c r="H29" s="176">
        <v>12</v>
      </c>
      <c r="I29" s="176"/>
      <c r="J29" s="182">
        <f t="shared" si="2"/>
        <v>7.3394495412844041E-2</v>
      </c>
      <c r="K29" s="177">
        <v>26</v>
      </c>
      <c r="L29" s="178">
        <v>7</v>
      </c>
      <c r="M29" s="178">
        <v>19</v>
      </c>
      <c r="N29" s="182">
        <f t="shared" si="3"/>
        <v>7.0652173913043473E-2</v>
      </c>
      <c r="O29" s="177">
        <v>24</v>
      </c>
      <c r="P29" s="178">
        <v>11</v>
      </c>
      <c r="Q29" s="178">
        <v>13</v>
      </c>
      <c r="R29" s="182">
        <f t="shared" si="4"/>
        <v>7.1856287425149698E-2</v>
      </c>
    </row>
  </sheetData>
  <mergeCells count="13">
    <mergeCell ref="A4:A6"/>
    <mergeCell ref="O4:R4"/>
    <mergeCell ref="O5:Q5"/>
    <mergeCell ref="R5:R6"/>
    <mergeCell ref="K4:N4"/>
    <mergeCell ref="K5:M5"/>
    <mergeCell ref="N5:N6"/>
    <mergeCell ref="B5:D5"/>
    <mergeCell ref="E5:E6"/>
    <mergeCell ref="B4:E4"/>
    <mergeCell ref="F4:J4"/>
    <mergeCell ref="F5:H5"/>
    <mergeCell ref="J5:J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B672-F614-485A-BDE8-1A401CB88FC5}">
  <dimension ref="A1:Y29"/>
  <sheetViews>
    <sheetView zoomScale="65" zoomScaleNormal="65" workbookViewId="0">
      <selection activeCell="Q18" sqref="Q18"/>
    </sheetView>
  </sheetViews>
  <sheetFormatPr defaultRowHeight="14.5" x14ac:dyDescent="0.35"/>
  <cols>
    <col min="1" max="1" width="10.81640625" style="185" customWidth="1"/>
    <col min="2" max="2" width="10.26953125" style="185" customWidth="1"/>
    <col min="3" max="3" width="12.26953125" style="185" customWidth="1"/>
    <col min="4" max="5" width="10.7265625" style="185" customWidth="1"/>
    <col min="6" max="6" width="10.6328125" style="185" customWidth="1"/>
    <col min="7" max="7" width="10.81640625" style="185" customWidth="1"/>
    <col min="8" max="8" width="10.26953125" style="185" customWidth="1"/>
    <col min="9" max="9" width="11.26953125" style="185" customWidth="1"/>
    <col min="10" max="13" width="9.7265625" style="185" customWidth="1"/>
    <col min="14" max="14" width="10.26953125" style="185" customWidth="1"/>
    <col min="15" max="19" width="9.90625" style="185" customWidth="1"/>
    <col min="20" max="20" width="11.26953125" style="185" customWidth="1"/>
    <col min="21" max="25" width="9.7265625" style="185" customWidth="1"/>
    <col min="26" max="16384" width="8.7265625" style="185"/>
  </cols>
  <sheetData>
    <row r="1" spans="1:25" ht="18.5" x14ac:dyDescent="0.45">
      <c r="A1" s="19" t="s">
        <v>183</v>
      </c>
    </row>
    <row r="4" spans="1:25" ht="21" x14ac:dyDescent="0.5">
      <c r="A4" s="191"/>
      <c r="B4" s="257" t="s">
        <v>41</v>
      </c>
      <c r="C4" s="257"/>
      <c r="D4" s="257"/>
      <c r="E4" s="257"/>
      <c r="F4" s="257"/>
      <c r="G4" s="257"/>
      <c r="H4" s="257" t="s">
        <v>42</v>
      </c>
      <c r="I4" s="257"/>
      <c r="J4" s="257"/>
      <c r="K4" s="257"/>
      <c r="L4" s="257"/>
      <c r="M4" s="257"/>
      <c r="N4" s="257" t="s">
        <v>109</v>
      </c>
      <c r="O4" s="257"/>
      <c r="P4" s="257"/>
      <c r="Q4" s="257"/>
      <c r="R4" s="257"/>
      <c r="S4" s="257"/>
      <c r="T4" s="257" t="s">
        <v>139</v>
      </c>
      <c r="U4" s="257"/>
      <c r="V4" s="257"/>
      <c r="W4" s="257"/>
      <c r="X4" s="257"/>
      <c r="Y4" s="257"/>
    </row>
    <row r="5" spans="1:25" x14ac:dyDescent="0.35">
      <c r="A5" s="192"/>
      <c r="B5" s="258" t="s">
        <v>87</v>
      </c>
      <c r="C5" s="258"/>
      <c r="D5" s="258"/>
      <c r="E5" s="258"/>
      <c r="F5" s="258"/>
      <c r="G5" s="258"/>
      <c r="H5" s="258" t="s">
        <v>87</v>
      </c>
      <c r="I5" s="258"/>
      <c r="J5" s="258"/>
      <c r="K5" s="258"/>
      <c r="L5" s="258"/>
      <c r="M5" s="258"/>
      <c r="N5" s="258" t="s">
        <v>87</v>
      </c>
      <c r="O5" s="258"/>
      <c r="P5" s="258"/>
      <c r="Q5" s="258"/>
      <c r="R5" s="258"/>
      <c r="S5" s="258"/>
      <c r="T5" s="258" t="s">
        <v>87</v>
      </c>
      <c r="U5" s="258"/>
      <c r="V5" s="258"/>
      <c r="W5" s="258"/>
      <c r="X5" s="258"/>
      <c r="Y5" s="258"/>
    </row>
    <row r="6" spans="1:25" ht="116" x14ac:dyDescent="0.35">
      <c r="A6" s="193" t="s">
        <v>12</v>
      </c>
      <c r="B6" s="194" t="s">
        <v>38</v>
      </c>
      <c r="C6" s="195" t="s">
        <v>184</v>
      </c>
      <c r="D6" s="195" t="s">
        <v>185</v>
      </c>
      <c r="E6" s="195" t="s">
        <v>81</v>
      </c>
      <c r="F6" s="195" t="s">
        <v>186</v>
      </c>
      <c r="G6" s="195" t="s">
        <v>187</v>
      </c>
      <c r="H6" s="194" t="s">
        <v>38</v>
      </c>
      <c r="I6" s="195" t="s">
        <v>184</v>
      </c>
      <c r="J6" s="195" t="s">
        <v>185</v>
      </c>
      <c r="K6" s="195" t="s">
        <v>81</v>
      </c>
      <c r="L6" s="195" t="s">
        <v>186</v>
      </c>
      <c r="M6" s="195" t="s">
        <v>187</v>
      </c>
      <c r="N6" s="194" t="s">
        <v>38</v>
      </c>
      <c r="O6" s="195" t="s">
        <v>184</v>
      </c>
      <c r="P6" s="195" t="s">
        <v>185</v>
      </c>
      <c r="Q6" s="195" t="s">
        <v>81</v>
      </c>
      <c r="R6" s="195" t="s">
        <v>186</v>
      </c>
      <c r="S6" s="195" t="s">
        <v>187</v>
      </c>
      <c r="T6" s="194" t="s">
        <v>38</v>
      </c>
      <c r="U6" s="195" t="s">
        <v>184</v>
      </c>
      <c r="V6" s="195" t="s">
        <v>185</v>
      </c>
      <c r="W6" s="195" t="s">
        <v>81</v>
      </c>
      <c r="X6" s="195" t="s">
        <v>186</v>
      </c>
      <c r="Y6" s="195" t="s">
        <v>187</v>
      </c>
    </row>
    <row r="7" spans="1:25" x14ac:dyDescent="0.35">
      <c r="A7" s="183" t="s">
        <v>43</v>
      </c>
      <c r="B7" s="186">
        <f>B8+B9</f>
        <v>370</v>
      </c>
      <c r="C7" s="187">
        <f t="shared" ref="C7:D7" si="0">C8+C9</f>
        <v>184</v>
      </c>
      <c r="D7" s="187">
        <f t="shared" si="0"/>
        <v>170</v>
      </c>
      <c r="E7" s="187">
        <v>16</v>
      </c>
      <c r="F7" s="59">
        <f>C7/B7</f>
        <v>0.49729729729729732</v>
      </c>
      <c r="G7" s="60">
        <f>D7/B7</f>
        <v>0.45945945945945948</v>
      </c>
      <c r="H7" s="186">
        <f>H8+H9</f>
        <v>327</v>
      </c>
      <c r="I7" s="187">
        <f t="shared" ref="I7:J7" si="1">I8+I9</f>
        <v>155</v>
      </c>
      <c r="J7" s="187">
        <f t="shared" si="1"/>
        <v>159</v>
      </c>
      <c r="K7" s="187">
        <v>13</v>
      </c>
      <c r="L7" s="71">
        <f>I7/H7</f>
        <v>0.47400611620795108</v>
      </c>
      <c r="M7" s="77">
        <f>J7/H7</f>
        <v>0.48623853211009177</v>
      </c>
      <c r="N7" s="186">
        <f>N8+N9</f>
        <v>368</v>
      </c>
      <c r="O7" s="187">
        <f t="shared" ref="O7:P7" si="2">O8+O9</f>
        <v>181</v>
      </c>
      <c r="P7" s="187">
        <f t="shared" si="2"/>
        <v>176</v>
      </c>
      <c r="Q7" s="187">
        <v>11</v>
      </c>
      <c r="R7" s="59">
        <f>O7/N7</f>
        <v>0.49184782608695654</v>
      </c>
      <c r="S7" s="60">
        <f>P7/N7</f>
        <v>0.47826086956521741</v>
      </c>
      <c r="T7" s="186">
        <f>T8+T9</f>
        <v>334</v>
      </c>
      <c r="U7" s="187">
        <f t="shared" ref="U7:V7" si="3">U8+U9</f>
        <v>153</v>
      </c>
      <c r="V7" s="187">
        <f t="shared" si="3"/>
        <v>167</v>
      </c>
      <c r="W7" s="187">
        <v>14</v>
      </c>
      <c r="X7" s="80">
        <f>U7/T7</f>
        <v>0.45808383233532934</v>
      </c>
      <c r="Y7" s="81">
        <f>(V7/T7)</f>
        <v>0.5</v>
      </c>
    </row>
    <row r="8" spans="1:25" x14ac:dyDescent="0.35">
      <c r="A8" s="183" t="s">
        <v>44</v>
      </c>
      <c r="B8" s="188">
        <v>218</v>
      </c>
      <c r="C8" s="174">
        <v>92</v>
      </c>
      <c r="D8" s="174">
        <v>114</v>
      </c>
      <c r="E8" s="174">
        <v>12</v>
      </c>
      <c r="F8" s="50">
        <f t="shared" ref="F8:F29" si="4">C8/B8</f>
        <v>0.42201834862385323</v>
      </c>
      <c r="G8" s="62">
        <f t="shared" ref="G8:G29" si="5">D8/B8</f>
        <v>0.52293577981651373</v>
      </c>
      <c r="H8" s="188">
        <v>184</v>
      </c>
      <c r="I8" s="174">
        <v>72</v>
      </c>
      <c r="J8" s="174">
        <v>102</v>
      </c>
      <c r="K8" s="174">
        <v>10</v>
      </c>
      <c r="L8" s="52">
        <f t="shared" ref="L8:L29" si="6">I8/H8</f>
        <v>0.39130434782608697</v>
      </c>
      <c r="M8" s="78">
        <f t="shared" ref="M8:M29" si="7">J8/H8</f>
        <v>0.55434782608695654</v>
      </c>
      <c r="N8" s="188">
        <v>228</v>
      </c>
      <c r="O8" s="174">
        <v>92</v>
      </c>
      <c r="P8" s="174">
        <v>126</v>
      </c>
      <c r="Q8" s="174">
        <v>10</v>
      </c>
      <c r="R8" s="50">
        <f t="shared" ref="R8:R29" si="8">O8/N8</f>
        <v>0.40350877192982454</v>
      </c>
      <c r="S8" s="62">
        <f t="shared" ref="S8:S29" si="9">P8/N8</f>
        <v>0.55263157894736847</v>
      </c>
      <c r="T8" s="188">
        <v>200</v>
      </c>
      <c r="U8" s="174">
        <v>74</v>
      </c>
      <c r="V8" s="174">
        <v>115</v>
      </c>
      <c r="W8" s="174">
        <v>11</v>
      </c>
      <c r="X8" s="53">
        <f t="shared" ref="X8:X29" si="10">U8/T8</f>
        <v>0.37</v>
      </c>
      <c r="Y8" s="82">
        <f t="shared" ref="Y8:Y29" si="11">(V8/T8)</f>
        <v>0.57499999999999996</v>
      </c>
    </row>
    <row r="9" spans="1:25" x14ac:dyDescent="0.35">
      <c r="A9" s="183" t="s">
        <v>1</v>
      </c>
      <c r="B9" s="188">
        <f>SUM(B10:B29)</f>
        <v>152</v>
      </c>
      <c r="C9" s="174">
        <f t="shared" ref="C9:D9" si="12">SUM(C10:C29)</f>
        <v>92</v>
      </c>
      <c r="D9" s="174">
        <f t="shared" si="12"/>
        <v>56</v>
      </c>
      <c r="E9" s="174">
        <v>4</v>
      </c>
      <c r="F9" s="50">
        <f t="shared" si="4"/>
        <v>0.60526315789473684</v>
      </c>
      <c r="G9" s="62">
        <f t="shared" si="5"/>
        <v>0.36842105263157893</v>
      </c>
      <c r="H9" s="188">
        <f>SUM(H10:H29)</f>
        <v>143</v>
      </c>
      <c r="I9" s="174">
        <f t="shared" ref="I9:J9" si="13">SUM(I10:I29)</f>
        <v>83</v>
      </c>
      <c r="J9" s="174">
        <f t="shared" si="13"/>
        <v>57</v>
      </c>
      <c r="K9" s="174">
        <v>3</v>
      </c>
      <c r="L9" s="52">
        <f t="shared" si="6"/>
        <v>0.58041958041958042</v>
      </c>
      <c r="M9" s="78">
        <f t="shared" si="7"/>
        <v>0.39860139860139859</v>
      </c>
      <c r="N9" s="188">
        <f>SUM(N10:N29)</f>
        <v>140</v>
      </c>
      <c r="O9" s="174">
        <f t="shared" ref="O9:P9" si="14">SUM(O10:O29)</f>
        <v>89</v>
      </c>
      <c r="P9" s="174">
        <f t="shared" si="14"/>
        <v>50</v>
      </c>
      <c r="Q9" s="174">
        <v>1</v>
      </c>
      <c r="R9" s="50">
        <f t="shared" si="8"/>
        <v>0.63571428571428568</v>
      </c>
      <c r="S9" s="62">
        <f t="shared" si="9"/>
        <v>0.35714285714285715</v>
      </c>
      <c r="T9" s="188">
        <f>SUM(T10:T29)</f>
        <v>134</v>
      </c>
      <c r="U9" s="174">
        <f t="shared" ref="U9:V9" si="15">SUM(U10:U29)</f>
        <v>79</v>
      </c>
      <c r="V9" s="174">
        <f t="shared" si="15"/>
        <v>52</v>
      </c>
      <c r="W9" s="174">
        <v>3</v>
      </c>
      <c r="X9" s="53">
        <f t="shared" si="10"/>
        <v>0.58955223880597019</v>
      </c>
      <c r="Y9" s="82">
        <f t="shared" si="11"/>
        <v>0.38805970149253732</v>
      </c>
    </row>
    <row r="10" spans="1:25" x14ac:dyDescent="0.35">
      <c r="A10" s="183" t="s">
        <v>45</v>
      </c>
      <c r="B10" s="188">
        <v>3</v>
      </c>
      <c r="C10" s="174">
        <v>3</v>
      </c>
      <c r="D10" s="174">
        <v>0</v>
      </c>
      <c r="E10" s="174"/>
      <c r="F10" s="50">
        <f t="shared" si="4"/>
        <v>1</v>
      </c>
      <c r="G10" s="62">
        <f t="shared" si="5"/>
        <v>0</v>
      </c>
      <c r="H10" s="188">
        <v>7</v>
      </c>
      <c r="I10" s="174">
        <v>7</v>
      </c>
      <c r="J10" s="174">
        <v>0</v>
      </c>
      <c r="K10" s="174"/>
      <c r="L10" s="52">
        <f t="shared" si="6"/>
        <v>1</v>
      </c>
      <c r="M10" s="78">
        <f t="shared" si="7"/>
        <v>0</v>
      </c>
      <c r="N10" s="188">
        <v>5</v>
      </c>
      <c r="O10" s="174">
        <v>4</v>
      </c>
      <c r="P10" s="174">
        <v>1</v>
      </c>
      <c r="Q10" s="174"/>
      <c r="R10" s="50">
        <f t="shared" si="8"/>
        <v>0.8</v>
      </c>
      <c r="S10" s="62">
        <f t="shared" si="9"/>
        <v>0.2</v>
      </c>
      <c r="T10" s="188">
        <v>8</v>
      </c>
      <c r="U10" s="174">
        <v>7</v>
      </c>
      <c r="V10" s="174">
        <v>1</v>
      </c>
      <c r="W10" s="174"/>
      <c r="X10" s="53">
        <f t="shared" si="10"/>
        <v>0.875</v>
      </c>
      <c r="Y10" s="82">
        <f t="shared" si="11"/>
        <v>0.125</v>
      </c>
    </row>
    <row r="11" spans="1:25" x14ac:dyDescent="0.35">
      <c r="A11" s="183" t="s">
        <v>46</v>
      </c>
      <c r="B11" s="188">
        <v>26</v>
      </c>
      <c r="C11" s="174">
        <v>15</v>
      </c>
      <c r="D11" s="174">
        <v>8</v>
      </c>
      <c r="E11" s="174">
        <v>3</v>
      </c>
      <c r="F11" s="50">
        <f t="shared" si="4"/>
        <v>0.57692307692307687</v>
      </c>
      <c r="G11" s="62">
        <f t="shared" si="5"/>
        <v>0.30769230769230771</v>
      </c>
      <c r="H11" s="188">
        <v>17</v>
      </c>
      <c r="I11" s="174">
        <v>12</v>
      </c>
      <c r="J11" s="174">
        <v>5</v>
      </c>
      <c r="K11" s="174"/>
      <c r="L11" s="52">
        <f t="shared" si="6"/>
        <v>0.70588235294117652</v>
      </c>
      <c r="M11" s="78">
        <f t="shared" si="7"/>
        <v>0.29411764705882354</v>
      </c>
      <c r="N11" s="188">
        <v>18</v>
      </c>
      <c r="O11" s="174">
        <v>9</v>
      </c>
      <c r="P11" s="174">
        <v>9</v>
      </c>
      <c r="Q11" s="174"/>
      <c r="R11" s="50">
        <f t="shared" si="8"/>
        <v>0.5</v>
      </c>
      <c r="S11" s="62">
        <f t="shared" si="9"/>
        <v>0.5</v>
      </c>
      <c r="T11" s="188">
        <v>13</v>
      </c>
      <c r="U11" s="174">
        <v>5</v>
      </c>
      <c r="V11" s="174">
        <v>8</v>
      </c>
      <c r="W11" s="174"/>
      <c r="X11" s="53">
        <f t="shared" si="10"/>
        <v>0.38461538461538464</v>
      </c>
      <c r="Y11" s="82">
        <f t="shared" si="11"/>
        <v>0.61538461538461542</v>
      </c>
    </row>
    <row r="12" spans="1:25" x14ac:dyDescent="0.35">
      <c r="A12" s="183" t="s">
        <v>47</v>
      </c>
      <c r="B12" s="188">
        <v>4</v>
      </c>
      <c r="C12" s="174">
        <v>3</v>
      </c>
      <c r="D12" s="174">
        <v>1</v>
      </c>
      <c r="E12" s="174"/>
      <c r="F12" s="50">
        <f t="shared" si="4"/>
        <v>0.75</v>
      </c>
      <c r="G12" s="62">
        <f t="shared" si="5"/>
        <v>0.25</v>
      </c>
      <c r="H12" s="188">
        <v>7</v>
      </c>
      <c r="I12" s="174">
        <v>7</v>
      </c>
      <c r="J12" s="174">
        <v>0</v>
      </c>
      <c r="K12" s="174"/>
      <c r="L12" s="52">
        <f t="shared" si="6"/>
        <v>1</v>
      </c>
      <c r="M12" s="78">
        <f t="shared" si="7"/>
        <v>0</v>
      </c>
      <c r="N12" s="188">
        <v>7</v>
      </c>
      <c r="O12" s="174">
        <v>6</v>
      </c>
      <c r="P12" s="174">
        <v>1</v>
      </c>
      <c r="Q12" s="174"/>
      <c r="R12" s="50">
        <f t="shared" si="8"/>
        <v>0.8571428571428571</v>
      </c>
      <c r="S12" s="62">
        <f t="shared" si="9"/>
        <v>0.14285714285714285</v>
      </c>
      <c r="T12" s="188">
        <v>5</v>
      </c>
      <c r="U12" s="174">
        <v>4</v>
      </c>
      <c r="V12" s="174">
        <v>1</v>
      </c>
      <c r="W12" s="174"/>
      <c r="X12" s="53">
        <f t="shared" si="10"/>
        <v>0.8</v>
      </c>
      <c r="Y12" s="82">
        <f t="shared" si="11"/>
        <v>0.2</v>
      </c>
    </row>
    <row r="13" spans="1:25" x14ac:dyDescent="0.35">
      <c r="A13" s="183" t="s">
        <v>48</v>
      </c>
      <c r="B13" s="188">
        <v>9</v>
      </c>
      <c r="C13" s="174">
        <v>6</v>
      </c>
      <c r="D13" s="174">
        <v>3</v>
      </c>
      <c r="E13" s="174"/>
      <c r="F13" s="50">
        <f t="shared" si="4"/>
        <v>0.66666666666666663</v>
      </c>
      <c r="G13" s="62">
        <f t="shared" si="5"/>
        <v>0.33333333333333331</v>
      </c>
      <c r="H13" s="188">
        <v>5</v>
      </c>
      <c r="I13" s="174">
        <v>2</v>
      </c>
      <c r="J13" s="174">
        <v>3</v>
      </c>
      <c r="K13" s="174"/>
      <c r="L13" s="52">
        <f t="shared" si="6"/>
        <v>0.4</v>
      </c>
      <c r="M13" s="78">
        <f t="shared" si="7"/>
        <v>0.6</v>
      </c>
      <c r="N13" s="188">
        <v>5</v>
      </c>
      <c r="O13" s="174">
        <v>4</v>
      </c>
      <c r="P13" s="174">
        <v>1</v>
      </c>
      <c r="Q13" s="174"/>
      <c r="R13" s="50">
        <f t="shared" si="8"/>
        <v>0.8</v>
      </c>
      <c r="S13" s="62">
        <f t="shared" si="9"/>
        <v>0.2</v>
      </c>
      <c r="T13" s="188">
        <v>1</v>
      </c>
      <c r="U13" s="174">
        <v>0</v>
      </c>
      <c r="V13" s="174">
        <v>1</v>
      </c>
      <c r="W13" s="174"/>
      <c r="X13" s="53">
        <f t="shared" si="10"/>
        <v>0</v>
      </c>
      <c r="Y13" s="82">
        <f t="shared" si="11"/>
        <v>1</v>
      </c>
    </row>
    <row r="14" spans="1:25" x14ac:dyDescent="0.35">
      <c r="A14" s="183" t="s">
        <v>49</v>
      </c>
      <c r="B14" s="188">
        <v>11</v>
      </c>
      <c r="C14" s="174">
        <v>5</v>
      </c>
      <c r="D14" s="174">
        <v>6</v>
      </c>
      <c r="E14" s="174"/>
      <c r="F14" s="50">
        <f t="shared" si="4"/>
        <v>0.45454545454545453</v>
      </c>
      <c r="G14" s="62">
        <f t="shared" si="5"/>
        <v>0.54545454545454541</v>
      </c>
      <c r="H14" s="188">
        <v>12</v>
      </c>
      <c r="I14" s="174">
        <v>4</v>
      </c>
      <c r="J14" s="174">
        <v>7</v>
      </c>
      <c r="K14" s="174">
        <v>1</v>
      </c>
      <c r="L14" s="52">
        <f t="shared" si="6"/>
        <v>0.33333333333333331</v>
      </c>
      <c r="M14" s="78">
        <f t="shared" si="7"/>
        <v>0.58333333333333337</v>
      </c>
      <c r="N14" s="188">
        <v>9</v>
      </c>
      <c r="O14" s="174">
        <v>7</v>
      </c>
      <c r="P14" s="174">
        <v>2</v>
      </c>
      <c r="Q14" s="174"/>
      <c r="R14" s="50">
        <f t="shared" si="8"/>
        <v>0.77777777777777779</v>
      </c>
      <c r="S14" s="62">
        <f t="shared" si="9"/>
        <v>0.22222222222222221</v>
      </c>
      <c r="T14" s="188">
        <v>8</v>
      </c>
      <c r="U14" s="174">
        <v>4</v>
      </c>
      <c r="V14" s="174">
        <v>4</v>
      </c>
      <c r="W14" s="174"/>
      <c r="X14" s="53">
        <f t="shared" si="10"/>
        <v>0.5</v>
      </c>
      <c r="Y14" s="82">
        <f t="shared" si="11"/>
        <v>0.5</v>
      </c>
    </row>
    <row r="15" spans="1:25" x14ac:dyDescent="0.35">
      <c r="A15" s="183" t="s">
        <v>50</v>
      </c>
      <c r="B15" s="188">
        <v>5</v>
      </c>
      <c r="C15" s="174">
        <v>4</v>
      </c>
      <c r="D15" s="174">
        <v>1</v>
      </c>
      <c r="E15" s="174"/>
      <c r="F15" s="50">
        <f t="shared" si="4"/>
        <v>0.8</v>
      </c>
      <c r="G15" s="62">
        <f t="shared" si="5"/>
        <v>0.2</v>
      </c>
      <c r="H15" s="188">
        <v>5</v>
      </c>
      <c r="I15" s="174">
        <v>1</v>
      </c>
      <c r="J15" s="174">
        <v>4</v>
      </c>
      <c r="K15" s="174"/>
      <c r="L15" s="52">
        <f t="shared" si="6"/>
        <v>0.2</v>
      </c>
      <c r="M15" s="78">
        <f t="shared" si="7"/>
        <v>0.8</v>
      </c>
      <c r="N15" s="188">
        <v>5</v>
      </c>
      <c r="O15" s="174">
        <v>1</v>
      </c>
      <c r="P15" s="174">
        <v>4</v>
      </c>
      <c r="Q15" s="174"/>
      <c r="R15" s="50">
        <f t="shared" si="8"/>
        <v>0.2</v>
      </c>
      <c r="S15" s="62">
        <f t="shared" si="9"/>
        <v>0.8</v>
      </c>
      <c r="T15" s="188">
        <v>9</v>
      </c>
      <c r="U15" s="174">
        <v>7</v>
      </c>
      <c r="V15" s="174">
        <v>2</v>
      </c>
      <c r="W15" s="174"/>
      <c r="X15" s="53">
        <f t="shared" si="10"/>
        <v>0.77777777777777779</v>
      </c>
      <c r="Y15" s="82">
        <f t="shared" si="11"/>
        <v>0.22222222222222221</v>
      </c>
    </row>
    <row r="16" spans="1:25" x14ac:dyDescent="0.35">
      <c r="A16" s="183" t="s">
        <v>51</v>
      </c>
      <c r="B16" s="188">
        <v>11</v>
      </c>
      <c r="C16" s="174">
        <v>8</v>
      </c>
      <c r="D16" s="174">
        <v>3</v>
      </c>
      <c r="E16" s="174"/>
      <c r="F16" s="50">
        <f t="shared" si="4"/>
        <v>0.72727272727272729</v>
      </c>
      <c r="G16" s="62">
        <f t="shared" si="5"/>
        <v>0.27272727272727271</v>
      </c>
      <c r="H16" s="188">
        <v>8</v>
      </c>
      <c r="I16" s="174">
        <v>5</v>
      </c>
      <c r="J16" s="174">
        <v>3</v>
      </c>
      <c r="K16" s="174"/>
      <c r="L16" s="52">
        <f t="shared" si="6"/>
        <v>0.625</v>
      </c>
      <c r="M16" s="78">
        <f t="shared" si="7"/>
        <v>0.375</v>
      </c>
      <c r="N16" s="188">
        <v>2</v>
      </c>
      <c r="O16" s="174"/>
      <c r="P16" s="174">
        <v>2</v>
      </c>
      <c r="Q16" s="174"/>
      <c r="R16" s="50">
        <f t="shared" si="8"/>
        <v>0</v>
      </c>
      <c r="S16" s="62">
        <f t="shared" si="9"/>
        <v>1</v>
      </c>
      <c r="T16" s="188">
        <v>6</v>
      </c>
      <c r="U16" s="174">
        <v>2</v>
      </c>
      <c r="V16" s="174">
        <v>4</v>
      </c>
      <c r="W16" s="174"/>
      <c r="X16" s="53">
        <f t="shared" si="10"/>
        <v>0.33333333333333331</v>
      </c>
      <c r="Y16" s="82">
        <f t="shared" si="11"/>
        <v>0.66666666666666663</v>
      </c>
    </row>
    <row r="17" spans="1:25" x14ac:dyDescent="0.35">
      <c r="A17" s="183" t="s">
        <v>52</v>
      </c>
      <c r="B17" s="188">
        <v>13</v>
      </c>
      <c r="C17" s="174">
        <v>6</v>
      </c>
      <c r="D17" s="174">
        <v>7</v>
      </c>
      <c r="E17" s="174"/>
      <c r="F17" s="50">
        <f t="shared" si="4"/>
        <v>0.46153846153846156</v>
      </c>
      <c r="G17" s="62">
        <f t="shared" si="5"/>
        <v>0.53846153846153844</v>
      </c>
      <c r="H17" s="188">
        <v>6</v>
      </c>
      <c r="I17" s="174">
        <v>0</v>
      </c>
      <c r="J17" s="174">
        <v>6</v>
      </c>
      <c r="K17" s="174"/>
      <c r="L17" s="52">
        <f t="shared" si="6"/>
        <v>0</v>
      </c>
      <c r="M17" s="78">
        <f t="shared" si="7"/>
        <v>1</v>
      </c>
      <c r="N17" s="188">
        <v>7</v>
      </c>
      <c r="O17" s="174">
        <v>2</v>
      </c>
      <c r="P17" s="174">
        <v>5</v>
      </c>
      <c r="Q17" s="174"/>
      <c r="R17" s="50">
        <f t="shared" si="8"/>
        <v>0.2857142857142857</v>
      </c>
      <c r="S17" s="62">
        <f t="shared" si="9"/>
        <v>0.7142857142857143</v>
      </c>
      <c r="T17" s="188">
        <v>15</v>
      </c>
      <c r="U17" s="174">
        <v>10</v>
      </c>
      <c r="V17" s="174">
        <v>4</v>
      </c>
      <c r="W17" s="174">
        <v>1</v>
      </c>
      <c r="X17" s="53">
        <f t="shared" si="10"/>
        <v>0.66666666666666663</v>
      </c>
      <c r="Y17" s="82">
        <f t="shared" si="11"/>
        <v>0.26666666666666666</v>
      </c>
    </row>
    <row r="18" spans="1:25" x14ac:dyDescent="0.35">
      <c r="A18" s="183" t="s">
        <v>53</v>
      </c>
      <c r="B18" s="188">
        <v>3</v>
      </c>
      <c r="C18" s="174">
        <v>2</v>
      </c>
      <c r="D18" s="174">
        <v>1</v>
      </c>
      <c r="E18" s="174"/>
      <c r="F18" s="50">
        <f t="shared" si="4"/>
        <v>0.66666666666666663</v>
      </c>
      <c r="G18" s="62">
        <f t="shared" si="5"/>
        <v>0.33333333333333331</v>
      </c>
      <c r="H18" s="188">
        <v>3</v>
      </c>
      <c r="I18" s="174">
        <v>1</v>
      </c>
      <c r="J18" s="174">
        <v>2</v>
      </c>
      <c r="K18" s="174"/>
      <c r="L18" s="52">
        <f t="shared" si="6"/>
        <v>0.33333333333333331</v>
      </c>
      <c r="M18" s="78">
        <f t="shared" si="7"/>
        <v>0.66666666666666663</v>
      </c>
      <c r="N18" s="188">
        <v>2</v>
      </c>
      <c r="O18" s="174">
        <v>2</v>
      </c>
      <c r="P18" s="174">
        <v>0</v>
      </c>
      <c r="Q18" s="174"/>
      <c r="R18" s="50">
        <f t="shared" si="8"/>
        <v>1</v>
      </c>
      <c r="S18" s="62">
        <f t="shared" si="9"/>
        <v>0</v>
      </c>
      <c r="T18" s="188">
        <v>3</v>
      </c>
      <c r="U18" s="174">
        <v>0</v>
      </c>
      <c r="V18" s="174">
        <v>3</v>
      </c>
      <c r="W18" s="174"/>
      <c r="X18" s="53">
        <f t="shared" si="10"/>
        <v>0</v>
      </c>
      <c r="Y18" s="82">
        <f t="shared" si="11"/>
        <v>1</v>
      </c>
    </row>
    <row r="19" spans="1:25" x14ac:dyDescent="0.35">
      <c r="A19" s="183" t="s">
        <v>54</v>
      </c>
      <c r="B19" s="188">
        <v>7</v>
      </c>
      <c r="C19" s="174">
        <v>2</v>
      </c>
      <c r="D19" s="174">
        <v>4</v>
      </c>
      <c r="E19" s="174">
        <v>1</v>
      </c>
      <c r="F19" s="50">
        <f t="shared" si="4"/>
        <v>0.2857142857142857</v>
      </c>
      <c r="G19" s="62">
        <f t="shared" si="5"/>
        <v>0.5714285714285714</v>
      </c>
      <c r="H19" s="188">
        <v>4</v>
      </c>
      <c r="I19" s="174">
        <v>1</v>
      </c>
      <c r="J19" s="174">
        <v>3</v>
      </c>
      <c r="K19" s="174"/>
      <c r="L19" s="52">
        <f t="shared" si="6"/>
        <v>0.25</v>
      </c>
      <c r="M19" s="78">
        <f t="shared" si="7"/>
        <v>0.75</v>
      </c>
      <c r="N19" s="188">
        <v>5</v>
      </c>
      <c r="O19" s="174">
        <v>2</v>
      </c>
      <c r="P19" s="174">
        <v>3</v>
      </c>
      <c r="Q19" s="174"/>
      <c r="R19" s="50">
        <f t="shared" si="8"/>
        <v>0.4</v>
      </c>
      <c r="S19" s="62">
        <f t="shared" si="9"/>
        <v>0.6</v>
      </c>
      <c r="T19" s="188">
        <v>6</v>
      </c>
      <c r="U19" s="174">
        <v>4</v>
      </c>
      <c r="V19" s="174">
        <v>2</v>
      </c>
      <c r="W19" s="174"/>
      <c r="X19" s="53">
        <f t="shared" si="10"/>
        <v>0.66666666666666663</v>
      </c>
      <c r="Y19" s="82">
        <f t="shared" si="11"/>
        <v>0.33333333333333331</v>
      </c>
    </row>
    <row r="20" spans="1:25" x14ac:dyDescent="0.35">
      <c r="A20" s="183" t="s">
        <v>78</v>
      </c>
      <c r="B20" s="188">
        <v>1</v>
      </c>
      <c r="C20" s="174">
        <v>0</v>
      </c>
      <c r="D20" s="174">
        <v>1</v>
      </c>
      <c r="E20" s="174"/>
      <c r="F20" s="50">
        <f t="shared" si="4"/>
        <v>0</v>
      </c>
      <c r="G20" s="62">
        <f t="shared" si="5"/>
        <v>1</v>
      </c>
      <c r="H20" s="188">
        <v>1</v>
      </c>
      <c r="I20" s="174">
        <v>1</v>
      </c>
      <c r="J20" s="174">
        <v>0</v>
      </c>
      <c r="K20" s="174"/>
      <c r="L20" s="52">
        <f t="shared" si="6"/>
        <v>1</v>
      </c>
      <c r="M20" s="78">
        <f t="shared" si="7"/>
        <v>0</v>
      </c>
      <c r="N20" s="188">
        <v>1</v>
      </c>
      <c r="O20" s="174">
        <v>0</v>
      </c>
      <c r="P20" s="174">
        <v>1</v>
      </c>
      <c r="Q20" s="174"/>
      <c r="R20" s="50">
        <f t="shared" si="8"/>
        <v>0</v>
      </c>
      <c r="S20" s="62">
        <f t="shared" si="9"/>
        <v>1</v>
      </c>
      <c r="T20" s="188">
        <v>1</v>
      </c>
      <c r="U20" s="174">
        <v>0</v>
      </c>
      <c r="V20" s="174">
        <v>1</v>
      </c>
      <c r="W20" s="174"/>
      <c r="X20" s="53">
        <f t="shared" si="10"/>
        <v>0</v>
      </c>
      <c r="Y20" s="82">
        <f t="shared" si="11"/>
        <v>1</v>
      </c>
    </row>
    <row r="21" spans="1:25" x14ac:dyDescent="0.35">
      <c r="A21" s="183" t="s">
        <v>55</v>
      </c>
      <c r="B21" s="188">
        <v>3</v>
      </c>
      <c r="C21" s="174">
        <v>1</v>
      </c>
      <c r="D21" s="174">
        <v>2</v>
      </c>
      <c r="E21" s="174"/>
      <c r="F21" s="50">
        <f t="shared" si="4"/>
        <v>0.33333333333333331</v>
      </c>
      <c r="G21" s="62">
        <f t="shared" si="5"/>
        <v>0.66666666666666663</v>
      </c>
      <c r="H21" s="188">
        <v>1</v>
      </c>
      <c r="I21" s="174">
        <v>1</v>
      </c>
      <c r="J21" s="174">
        <v>0</v>
      </c>
      <c r="K21" s="174"/>
      <c r="L21" s="52">
        <f t="shared" si="6"/>
        <v>1</v>
      </c>
      <c r="M21" s="78">
        <f t="shared" si="7"/>
        <v>0</v>
      </c>
      <c r="N21" s="188">
        <v>1</v>
      </c>
      <c r="O21" s="174">
        <v>1</v>
      </c>
      <c r="P21" s="174">
        <v>0</v>
      </c>
      <c r="Q21" s="174"/>
      <c r="R21" s="50">
        <f t="shared" si="8"/>
        <v>1</v>
      </c>
      <c r="S21" s="62">
        <f t="shared" si="9"/>
        <v>0</v>
      </c>
      <c r="T21" s="188">
        <v>5</v>
      </c>
      <c r="U21" s="174">
        <v>4</v>
      </c>
      <c r="V21" s="174">
        <v>1</v>
      </c>
      <c r="W21" s="174"/>
      <c r="X21" s="53">
        <f t="shared" si="10"/>
        <v>0.8</v>
      </c>
      <c r="Y21" s="82">
        <f t="shared" si="11"/>
        <v>0.2</v>
      </c>
    </row>
    <row r="22" spans="1:25" x14ac:dyDescent="0.35">
      <c r="A22" s="183" t="s">
        <v>56</v>
      </c>
      <c r="B22" s="188">
        <v>0</v>
      </c>
      <c r="C22" s="174">
        <v>0</v>
      </c>
      <c r="D22" s="174">
        <v>0</v>
      </c>
      <c r="E22" s="174"/>
      <c r="F22" s="50"/>
      <c r="G22" s="62"/>
      <c r="H22" s="188">
        <v>1</v>
      </c>
      <c r="I22" s="174">
        <v>1</v>
      </c>
      <c r="J22" s="174">
        <v>0</v>
      </c>
      <c r="K22" s="174"/>
      <c r="L22" s="52">
        <f t="shared" si="6"/>
        <v>1</v>
      </c>
      <c r="M22" s="78">
        <f t="shared" si="7"/>
        <v>0</v>
      </c>
      <c r="N22" s="188">
        <v>2</v>
      </c>
      <c r="O22" s="174">
        <v>2</v>
      </c>
      <c r="P22" s="174">
        <v>0</v>
      </c>
      <c r="Q22" s="174"/>
      <c r="R22" s="50">
        <f t="shared" si="8"/>
        <v>1</v>
      </c>
      <c r="S22" s="62">
        <f t="shared" si="9"/>
        <v>0</v>
      </c>
      <c r="T22" s="188">
        <v>1</v>
      </c>
      <c r="U22" s="174">
        <v>1</v>
      </c>
      <c r="V22" s="174">
        <v>0</v>
      </c>
      <c r="W22" s="174"/>
      <c r="X22" s="53">
        <f t="shared" si="10"/>
        <v>1</v>
      </c>
      <c r="Y22" s="82">
        <f t="shared" si="11"/>
        <v>0</v>
      </c>
    </row>
    <row r="23" spans="1:25" x14ac:dyDescent="0.35">
      <c r="A23" s="183" t="s">
        <v>57</v>
      </c>
      <c r="B23" s="188">
        <v>4</v>
      </c>
      <c r="C23" s="174">
        <v>4</v>
      </c>
      <c r="D23" s="174">
        <v>0</v>
      </c>
      <c r="E23" s="174"/>
      <c r="F23" s="50">
        <f t="shared" si="4"/>
        <v>1</v>
      </c>
      <c r="G23" s="62">
        <f t="shared" si="5"/>
        <v>0</v>
      </c>
      <c r="H23" s="188">
        <v>2</v>
      </c>
      <c r="I23" s="174">
        <v>1</v>
      </c>
      <c r="J23" s="174">
        <v>1</v>
      </c>
      <c r="K23" s="174"/>
      <c r="L23" s="52">
        <f t="shared" si="6"/>
        <v>0.5</v>
      </c>
      <c r="M23" s="78">
        <f t="shared" si="7"/>
        <v>0.5</v>
      </c>
      <c r="N23" s="188">
        <v>2</v>
      </c>
      <c r="O23" s="174">
        <v>0</v>
      </c>
      <c r="P23" s="174">
        <v>2</v>
      </c>
      <c r="Q23" s="174"/>
      <c r="R23" s="50">
        <f t="shared" si="8"/>
        <v>0</v>
      </c>
      <c r="S23" s="62">
        <f t="shared" si="9"/>
        <v>1</v>
      </c>
      <c r="T23" s="188">
        <v>3</v>
      </c>
      <c r="U23" s="174">
        <v>0</v>
      </c>
      <c r="V23" s="174">
        <v>3</v>
      </c>
      <c r="W23" s="174"/>
      <c r="X23" s="53">
        <f t="shared" si="10"/>
        <v>0</v>
      </c>
      <c r="Y23" s="82">
        <f t="shared" si="11"/>
        <v>1</v>
      </c>
    </row>
    <row r="24" spans="1:25" x14ac:dyDescent="0.35">
      <c r="A24" s="183" t="s">
        <v>58</v>
      </c>
      <c r="B24" s="188">
        <v>5</v>
      </c>
      <c r="C24" s="174">
        <v>4</v>
      </c>
      <c r="D24" s="174">
        <v>1</v>
      </c>
      <c r="E24" s="174"/>
      <c r="F24" s="50">
        <f t="shared" si="4"/>
        <v>0.8</v>
      </c>
      <c r="G24" s="62">
        <f t="shared" si="5"/>
        <v>0.2</v>
      </c>
      <c r="H24" s="188">
        <v>5</v>
      </c>
      <c r="I24" s="174">
        <v>5</v>
      </c>
      <c r="J24" s="174">
        <v>0</v>
      </c>
      <c r="K24" s="174"/>
      <c r="L24" s="52">
        <f t="shared" si="6"/>
        <v>1</v>
      </c>
      <c r="M24" s="78">
        <f t="shared" si="7"/>
        <v>0</v>
      </c>
      <c r="N24" s="188">
        <v>6</v>
      </c>
      <c r="O24" s="174">
        <v>6</v>
      </c>
      <c r="P24" s="174">
        <v>0</v>
      </c>
      <c r="Q24" s="174"/>
      <c r="R24" s="50">
        <f t="shared" si="8"/>
        <v>1</v>
      </c>
      <c r="S24" s="62">
        <f t="shared" si="9"/>
        <v>0</v>
      </c>
      <c r="T24" s="188">
        <v>6</v>
      </c>
      <c r="U24" s="174">
        <v>4</v>
      </c>
      <c r="V24" s="174">
        <v>2</v>
      </c>
      <c r="W24" s="174"/>
      <c r="X24" s="53">
        <f t="shared" si="10"/>
        <v>0.66666666666666663</v>
      </c>
      <c r="Y24" s="82">
        <f t="shared" si="11"/>
        <v>0.33333333333333331</v>
      </c>
    </row>
    <row r="25" spans="1:25" x14ac:dyDescent="0.35">
      <c r="A25" s="183" t="s">
        <v>59</v>
      </c>
      <c r="B25" s="188">
        <v>9</v>
      </c>
      <c r="C25" s="174">
        <v>5</v>
      </c>
      <c r="D25" s="174">
        <v>4</v>
      </c>
      <c r="E25" s="174"/>
      <c r="F25" s="50">
        <f t="shared" si="4"/>
        <v>0.55555555555555558</v>
      </c>
      <c r="G25" s="62">
        <f t="shared" si="5"/>
        <v>0.44444444444444442</v>
      </c>
      <c r="H25" s="188">
        <v>15</v>
      </c>
      <c r="I25" s="174">
        <v>8</v>
      </c>
      <c r="J25" s="174">
        <v>7</v>
      </c>
      <c r="K25" s="174"/>
      <c r="L25" s="52">
        <f t="shared" si="6"/>
        <v>0.53333333333333333</v>
      </c>
      <c r="M25" s="78">
        <f t="shared" si="7"/>
        <v>0.46666666666666667</v>
      </c>
      <c r="N25" s="188">
        <v>7</v>
      </c>
      <c r="O25" s="174">
        <v>3</v>
      </c>
      <c r="P25" s="174">
        <v>4</v>
      </c>
      <c r="Q25" s="174"/>
      <c r="R25" s="50">
        <f t="shared" si="8"/>
        <v>0.42857142857142855</v>
      </c>
      <c r="S25" s="62">
        <f t="shared" si="9"/>
        <v>0.5714285714285714</v>
      </c>
      <c r="T25" s="188">
        <v>11</v>
      </c>
      <c r="U25" s="174">
        <v>6</v>
      </c>
      <c r="V25" s="174">
        <v>3</v>
      </c>
      <c r="W25" s="174">
        <v>2</v>
      </c>
      <c r="X25" s="53">
        <f t="shared" si="10"/>
        <v>0.54545454545454541</v>
      </c>
      <c r="Y25" s="82">
        <f t="shared" si="11"/>
        <v>0.27272727272727271</v>
      </c>
    </row>
    <row r="26" spans="1:25" x14ac:dyDescent="0.35">
      <c r="A26" s="183" t="s">
        <v>60</v>
      </c>
      <c r="B26" s="188">
        <v>9</v>
      </c>
      <c r="C26" s="174">
        <v>6</v>
      </c>
      <c r="D26" s="174">
        <v>3</v>
      </c>
      <c r="E26" s="174"/>
      <c r="F26" s="50">
        <f t="shared" si="4"/>
        <v>0.66666666666666663</v>
      </c>
      <c r="G26" s="62">
        <f t="shared" si="5"/>
        <v>0.33333333333333331</v>
      </c>
      <c r="H26" s="188">
        <v>5</v>
      </c>
      <c r="I26" s="174">
        <v>1</v>
      </c>
      <c r="J26" s="174">
        <v>3</v>
      </c>
      <c r="K26" s="174">
        <v>1</v>
      </c>
      <c r="L26" s="52">
        <f t="shared" si="6"/>
        <v>0.2</v>
      </c>
      <c r="M26" s="78">
        <f t="shared" si="7"/>
        <v>0.6</v>
      </c>
      <c r="N26" s="188">
        <v>5</v>
      </c>
      <c r="O26" s="174">
        <v>4</v>
      </c>
      <c r="P26" s="174">
        <v>1</v>
      </c>
      <c r="Q26" s="174"/>
      <c r="R26" s="50">
        <f t="shared" si="8"/>
        <v>0.8</v>
      </c>
      <c r="S26" s="62">
        <f t="shared" si="9"/>
        <v>0.2</v>
      </c>
      <c r="T26" s="188">
        <v>4</v>
      </c>
      <c r="U26" s="174">
        <v>2</v>
      </c>
      <c r="V26" s="174">
        <v>2</v>
      </c>
      <c r="W26" s="174"/>
      <c r="X26" s="53">
        <f t="shared" si="10"/>
        <v>0.5</v>
      </c>
      <c r="Y26" s="82">
        <f t="shared" si="11"/>
        <v>0.5</v>
      </c>
    </row>
    <row r="27" spans="1:25" x14ac:dyDescent="0.35">
      <c r="A27" s="183" t="s">
        <v>61</v>
      </c>
      <c r="B27" s="188">
        <v>4</v>
      </c>
      <c r="C27" s="174">
        <v>2</v>
      </c>
      <c r="D27" s="174">
        <v>2</v>
      </c>
      <c r="E27" s="174"/>
      <c r="F27" s="50">
        <f t="shared" si="4"/>
        <v>0.5</v>
      </c>
      <c r="G27" s="62">
        <f t="shared" si="5"/>
        <v>0.5</v>
      </c>
      <c r="H27" s="188">
        <v>9</v>
      </c>
      <c r="I27" s="174">
        <v>4</v>
      </c>
      <c r="J27" s="174">
        <v>5</v>
      </c>
      <c r="K27" s="174"/>
      <c r="L27" s="52">
        <f t="shared" si="6"/>
        <v>0.44444444444444442</v>
      </c>
      <c r="M27" s="78">
        <f t="shared" si="7"/>
        <v>0.55555555555555558</v>
      </c>
      <c r="N27" s="188">
        <v>13</v>
      </c>
      <c r="O27" s="174">
        <v>9</v>
      </c>
      <c r="P27" s="174">
        <v>4</v>
      </c>
      <c r="Q27" s="174"/>
      <c r="R27" s="50">
        <f t="shared" si="8"/>
        <v>0.69230769230769229</v>
      </c>
      <c r="S27" s="62">
        <f t="shared" si="9"/>
        <v>0.30769230769230771</v>
      </c>
      <c r="T27" s="188">
        <v>3</v>
      </c>
      <c r="U27" s="174">
        <v>3</v>
      </c>
      <c r="V27" s="174">
        <v>0</v>
      </c>
      <c r="W27" s="174"/>
      <c r="X27" s="53">
        <f t="shared" si="10"/>
        <v>1</v>
      </c>
      <c r="Y27" s="82">
        <f t="shared" si="11"/>
        <v>0</v>
      </c>
    </row>
    <row r="28" spans="1:25" x14ac:dyDescent="0.35">
      <c r="A28" s="183" t="s">
        <v>62</v>
      </c>
      <c r="B28" s="188">
        <v>2</v>
      </c>
      <c r="C28" s="174">
        <v>2</v>
      </c>
      <c r="D28" s="174"/>
      <c r="E28" s="174"/>
      <c r="F28" s="50">
        <f t="shared" si="4"/>
        <v>1</v>
      </c>
      <c r="G28" s="62">
        <f t="shared" si="5"/>
        <v>0</v>
      </c>
      <c r="H28" s="188">
        <v>6</v>
      </c>
      <c r="I28" s="174">
        <v>5</v>
      </c>
      <c r="J28" s="174">
        <v>0</v>
      </c>
      <c r="K28" s="174">
        <v>1</v>
      </c>
      <c r="L28" s="52">
        <f t="shared" si="6"/>
        <v>0.83333333333333337</v>
      </c>
      <c r="M28" s="78">
        <f t="shared" si="7"/>
        <v>0</v>
      </c>
      <c r="N28" s="188">
        <v>12</v>
      </c>
      <c r="O28" s="174">
        <v>12</v>
      </c>
      <c r="P28" s="174">
        <v>0</v>
      </c>
      <c r="Q28" s="174"/>
      <c r="R28" s="50">
        <f t="shared" si="8"/>
        <v>1</v>
      </c>
      <c r="S28" s="62">
        <f t="shared" si="9"/>
        <v>0</v>
      </c>
      <c r="T28" s="188">
        <v>2</v>
      </c>
      <c r="U28" s="174">
        <v>2</v>
      </c>
      <c r="V28" s="174">
        <v>0</v>
      </c>
      <c r="W28" s="174"/>
      <c r="X28" s="53">
        <f t="shared" si="10"/>
        <v>1</v>
      </c>
      <c r="Y28" s="82">
        <f t="shared" si="11"/>
        <v>0</v>
      </c>
    </row>
    <row r="29" spans="1:25" x14ac:dyDescent="0.35">
      <c r="A29" s="184" t="s">
        <v>63</v>
      </c>
      <c r="B29" s="189">
        <v>23</v>
      </c>
      <c r="C29" s="190">
        <v>14</v>
      </c>
      <c r="D29" s="190">
        <v>9</v>
      </c>
      <c r="E29" s="190"/>
      <c r="F29" s="67">
        <f t="shared" si="4"/>
        <v>0.60869565217391308</v>
      </c>
      <c r="G29" s="68">
        <f t="shared" si="5"/>
        <v>0.39130434782608697</v>
      </c>
      <c r="H29" s="189">
        <v>24</v>
      </c>
      <c r="I29" s="190">
        <v>16</v>
      </c>
      <c r="J29" s="190">
        <v>8</v>
      </c>
      <c r="K29" s="190"/>
      <c r="L29" s="76">
        <f t="shared" si="6"/>
        <v>0.66666666666666663</v>
      </c>
      <c r="M29" s="79">
        <f t="shared" si="7"/>
        <v>0.33333333333333331</v>
      </c>
      <c r="N29" s="189">
        <v>26</v>
      </c>
      <c r="O29" s="190">
        <v>15</v>
      </c>
      <c r="P29" s="190">
        <v>10</v>
      </c>
      <c r="Q29" s="190">
        <v>1</v>
      </c>
      <c r="R29" s="67">
        <f t="shared" si="8"/>
        <v>0.57692307692307687</v>
      </c>
      <c r="S29" s="68">
        <f t="shared" si="9"/>
        <v>0.38461538461538464</v>
      </c>
      <c r="T29" s="189">
        <v>24</v>
      </c>
      <c r="U29" s="190">
        <v>14</v>
      </c>
      <c r="V29" s="190">
        <v>10</v>
      </c>
      <c r="W29" s="190"/>
      <c r="X29" s="83">
        <f t="shared" si="10"/>
        <v>0.58333333333333337</v>
      </c>
      <c r="Y29" s="84">
        <f t="shared" si="11"/>
        <v>0.41666666666666669</v>
      </c>
    </row>
  </sheetData>
  <mergeCells count="8">
    <mergeCell ref="B4:G4"/>
    <mergeCell ref="H4:M4"/>
    <mergeCell ref="N4:S4"/>
    <mergeCell ref="T4:Y4"/>
    <mergeCell ref="B5:G5"/>
    <mergeCell ref="H5:M5"/>
    <mergeCell ref="N5:S5"/>
    <mergeCell ref="T5:Y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BC751-725C-4DAF-A814-7A169B7D3B24}">
  <dimension ref="A1:K46"/>
  <sheetViews>
    <sheetView workbookViewId="0">
      <selection activeCell="J17" sqref="J17"/>
    </sheetView>
  </sheetViews>
  <sheetFormatPr defaultRowHeight="14.5" x14ac:dyDescent="0.35"/>
  <cols>
    <col min="1" max="16384" width="8.7265625" style="4"/>
  </cols>
  <sheetData>
    <row r="1" spans="1:1" ht="18.5" x14ac:dyDescent="0.45">
      <c r="A1" s="19" t="s">
        <v>190</v>
      </c>
    </row>
    <row r="23" spans="1:11" x14ac:dyDescent="0.35">
      <c r="A23" s="198" t="s">
        <v>198</v>
      </c>
      <c r="K23" s="198" t="s">
        <v>198</v>
      </c>
    </row>
    <row r="46" spans="1:11" x14ac:dyDescent="0.35">
      <c r="A46" s="198" t="s">
        <v>198</v>
      </c>
      <c r="K46" s="198" t="s">
        <v>198</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31C23-D0A6-4C19-95CF-89933F4BC3E0}">
  <dimension ref="A1:N13"/>
  <sheetViews>
    <sheetView zoomScale="89" zoomScaleNormal="89" workbookViewId="0">
      <selection activeCell="P7" sqref="P7"/>
    </sheetView>
  </sheetViews>
  <sheetFormatPr defaultRowHeight="14.5" x14ac:dyDescent="0.35"/>
  <cols>
    <col min="1" max="1" width="28.1796875" style="4" customWidth="1"/>
    <col min="2" max="2" width="11.7265625" style="4" customWidth="1"/>
    <col min="3" max="4" width="8.7265625" style="4"/>
    <col min="5" max="5" width="11.453125" style="4" customWidth="1"/>
    <col min="6" max="7" width="8.7265625" style="4"/>
    <col min="8" max="8" width="11.6328125" style="4" customWidth="1"/>
    <col min="9" max="9" width="12" style="4" customWidth="1"/>
    <col min="10" max="11" width="8.7265625" style="4"/>
    <col min="12" max="12" width="12.1796875" style="4" customWidth="1"/>
    <col min="13" max="16384" width="8.7265625" style="4"/>
  </cols>
  <sheetData>
    <row r="1" spans="1:14" ht="18.5" x14ac:dyDescent="0.45">
      <c r="A1" s="19" t="s">
        <v>197</v>
      </c>
    </row>
    <row r="3" spans="1:14" ht="21.5" thickBot="1" x14ac:dyDescent="0.55000000000000004">
      <c r="A3" s="272" t="s">
        <v>136</v>
      </c>
      <c r="B3" s="273" t="s">
        <v>65</v>
      </c>
      <c r="C3" s="274"/>
      <c r="D3" s="274"/>
      <c r="E3" s="274"/>
      <c r="F3" s="274"/>
      <c r="G3" s="274"/>
      <c r="H3" s="274"/>
      <c r="I3" s="274"/>
      <c r="J3" s="274"/>
      <c r="K3" s="274"/>
      <c r="L3" s="274"/>
      <c r="M3" s="274"/>
      <c r="N3" s="275"/>
    </row>
    <row r="4" spans="1:14" ht="21.5" thickBot="1" x14ac:dyDescent="0.55000000000000004">
      <c r="A4" s="276"/>
      <c r="B4" s="259" t="s">
        <v>41</v>
      </c>
      <c r="C4" s="259"/>
      <c r="D4" s="260"/>
      <c r="E4" s="261" t="s">
        <v>42</v>
      </c>
      <c r="F4" s="259"/>
      <c r="G4" s="259"/>
      <c r="H4" s="260"/>
      <c r="I4" s="261" t="s">
        <v>109</v>
      </c>
      <c r="J4" s="259"/>
      <c r="K4" s="260"/>
      <c r="L4" s="261" t="s">
        <v>139</v>
      </c>
      <c r="M4" s="259"/>
      <c r="N4" s="277"/>
    </row>
    <row r="5" spans="1:14" ht="15.5" x14ac:dyDescent="0.35">
      <c r="A5" s="276"/>
      <c r="B5" s="262" t="s">
        <v>66</v>
      </c>
      <c r="C5" s="263" t="s">
        <v>39</v>
      </c>
      <c r="D5" s="264" t="s">
        <v>40</v>
      </c>
      <c r="E5" s="263" t="s">
        <v>66</v>
      </c>
      <c r="F5" s="263" t="s">
        <v>39</v>
      </c>
      <c r="G5" s="264" t="s">
        <v>40</v>
      </c>
      <c r="H5" s="264" t="s">
        <v>81</v>
      </c>
      <c r="I5" s="263" t="s">
        <v>66</v>
      </c>
      <c r="J5" s="263" t="s">
        <v>39</v>
      </c>
      <c r="K5" s="264" t="s">
        <v>40</v>
      </c>
      <c r="L5" s="263" t="s">
        <v>66</v>
      </c>
      <c r="M5" s="263" t="s">
        <v>39</v>
      </c>
      <c r="N5" s="278" t="s">
        <v>40</v>
      </c>
    </row>
    <row r="6" spans="1:14" ht="15.5" x14ac:dyDescent="0.35">
      <c r="A6" s="265" t="s">
        <v>131</v>
      </c>
      <c r="B6" s="266">
        <v>20</v>
      </c>
      <c r="C6" s="266">
        <v>9</v>
      </c>
      <c r="D6" s="266">
        <v>11</v>
      </c>
      <c r="E6" s="266">
        <f>F6+G6+H6</f>
        <v>19</v>
      </c>
      <c r="F6" s="266">
        <v>8</v>
      </c>
      <c r="G6" s="266">
        <v>10</v>
      </c>
      <c r="H6" s="266">
        <v>1</v>
      </c>
      <c r="I6" s="266">
        <v>17</v>
      </c>
      <c r="J6" s="266">
        <v>6</v>
      </c>
      <c r="K6" s="266">
        <v>11</v>
      </c>
      <c r="L6" s="266">
        <v>19</v>
      </c>
      <c r="M6" s="266">
        <v>6</v>
      </c>
      <c r="N6" s="266">
        <v>13</v>
      </c>
    </row>
    <row r="7" spans="1:14" ht="15.5" x14ac:dyDescent="0.35">
      <c r="A7" s="267" t="s">
        <v>132</v>
      </c>
      <c r="B7" s="266">
        <v>3</v>
      </c>
      <c r="C7" s="266">
        <v>0</v>
      </c>
      <c r="D7" s="266">
        <v>3</v>
      </c>
      <c r="E7" s="266">
        <f t="shared" ref="E7:E10" si="0">F7+G7+H7</f>
        <v>1</v>
      </c>
      <c r="F7" s="266">
        <v>1</v>
      </c>
      <c r="G7" s="266">
        <v>0</v>
      </c>
      <c r="H7" s="266">
        <v>0</v>
      </c>
      <c r="I7" s="266">
        <v>8</v>
      </c>
      <c r="J7" s="266">
        <v>3</v>
      </c>
      <c r="K7" s="266">
        <v>5</v>
      </c>
      <c r="L7" s="266">
        <v>2</v>
      </c>
      <c r="M7" s="266">
        <v>1</v>
      </c>
      <c r="N7" s="266">
        <v>1</v>
      </c>
    </row>
    <row r="8" spans="1:14" ht="15.5" x14ac:dyDescent="0.35">
      <c r="A8" s="265" t="s">
        <v>133</v>
      </c>
      <c r="B8" s="266">
        <v>143</v>
      </c>
      <c r="C8" s="266">
        <v>44</v>
      </c>
      <c r="D8" s="266">
        <v>99</v>
      </c>
      <c r="E8" s="266">
        <f t="shared" si="0"/>
        <v>101</v>
      </c>
      <c r="F8" s="266">
        <v>26</v>
      </c>
      <c r="G8" s="266">
        <v>75</v>
      </c>
      <c r="H8" s="266">
        <v>0</v>
      </c>
      <c r="I8" s="266">
        <v>98</v>
      </c>
      <c r="J8" s="266">
        <v>32</v>
      </c>
      <c r="K8" s="266">
        <v>66</v>
      </c>
      <c r="L8" s="266">
        <v>109</v>
      </c>
      <c r="M8" s="266">
        <v>29</v>
      </c>
      <c r="N8" s="266">
        <v>80</v>
      </c>
    </row>
    <row r="9" spans="1:14" ht="15.5" x14ac:dyDescent="0.35">
      <c r="A9" s="265" t="s">
        <v>134</v>
      </c>
      <c r="B9" s="268">
        <v>204</v>
      </c>
      <c r="C9" s="268">
        <v>85</v>
      </c>
      <c r="D9" s="268">
        <v>119</v>
      </c>
      <c r="E9" s="266">
        <f t="shared" si="0"/>
        <v>206</v>
      </c>
      <c r="F9" s="268">
        <v>90</v>
      </c>
      <c r="G9" s="268">
        <v>116</v>
      </c>
      <c r="H9" s="268">
        <v>0</v>
      </c>
      <c r="I9" s="268">
        <v>245</v>
      </c>
      <c r="J9" s="268">
        <v>113</v>
      </c>
      <c r="K9" s="268">
        <v>132</v>
      </c>
      <c r="L9" s="268">
        <v>203</v>
      </c>
      <c r="M9" s="268">
        <v>87</v>
      </c>
      <c r="N9" s="268">
        <v>116</v>
      </c>
    </row>
    <row r="10" spans="1:14" ht="16.5" customHeight="1" x14ac:dyDescent="0.35">
      <c r="A10" s="265" t="s">
        <v>151</v>
      </c>
      <c r="B10" s="268">
        <v>0</v>
      </c>
      <c r="C10" s="268">
        <v>0</v>
      </c>
      <c r="D10" s="268">
        <v>0</v>
      </c>
      <c r="E10" s="266">
        <f t="shared" si="0"/>
        <v>0</v>
      </c>
      <c r="F10" s="268">
        <v>0</v>
      </c>
      <c r="G10" s="268">
        <v>0</v>
      </c>
      <c r="H10" s="268">
        <v>0</v>
      </c>
      <c r="I10" s="268">
        <v>0</v>
      </c>
      <c r="J10" s="268">
        <v>0</v>
      </c>
      <c r="K10" s="268">
        <v>0</v>
      </c>
      <c r="L10" s="268">
        <v>1</v>
      </c>
      <c r="M10" s="268">
        <v>0</v>
      </c>
      <c r="N10" s="268">
        <v>1</v>
      </c>
    </row>
    <row r="11" spans="1:14" ht="15.5" x14ac:dyDescent="0.35">
      <c r="A11" s="265" t="s">
        <v>152</v>
      </c>
      <c r="B11" s="268">
        <f>SUM(B6:B10)</f>
        <v>370</v>
      </c>
      <c r="C11" s="268">
        <f t="shared" ref="C11:M11" si="1">SUM(C6:C10)</f>
        <v>138</v>
      </c>
      <c r="D11" s="268">
        <f t="shared" si="1"/>
        <v>232</v>
      </c>
      <c r="E11" s="268">
        <f t="shared" si="1"/>
        <v>327</v>
      </c>
      <c r="F11" s="268">
        <f t="shared" si="1"/>
        <v>125</v>
      </c>
      <c r="G11" s="268">
        <f t="shared" ref="G11" si="2">SUM(G6:G10)</f>
        <v>201</v>
      </c>
      <c r="H11" s="268">
        <f t="shared" si="1"/>
        <v>1</v>
      </c>
      <c r="I11" s="268">
        <f t="shared" si="1"/>
        <v>368</v>
      </c>
      <c r="J11" s="268">
        <f t="shared" si="1"/>
        <v>154</v>
      </c>
      <c r="K11" s="268">
        <f t="shared" si="1"/>
        <v>214</v>
      </c>
      <c r="L11" s="268">
        <f t="shared" si="1"/>
        <v>334</v>
      </c>
      <c r="M11" s="268">
        <f t="shared" si="1"/>
        <v>123</v>
      </c>
      <c r="N11" s="268">
        <f t="shared" ref="N11" si="3">SUM(N6:N10)</f>
        <v>211</v>
      </c>
    </row>
    <row r="12" spans="1:14" ht="15.5" x14ac:dyDescent="0.35">
      <c r="A12" s="269"/>
      <c r="B12" s="270"/>
      <c r="C12" s="270"/>
      <c r="D12" s="270"/>
      <c r="E12" s="270"/>
      <c r="F12" s="270"/>
      <c r="G12" s="270"/>
      <c r="H12" s="270"/>
      <c r="I12" s="270"/>
      <c r="J12" s="270"/>
      <c r="K12" s="270"/>
      <c r="L12" s="270"/>
      <c r="M12" s="270"/>
      <c r="N12" s="270"/>
    </row>
    <row r="13" spans="1:14" x14ac:dyDescent="0.35">
      <c r="A13" s="271" t="s">
        <v>207</v>
      </c>
    </row>
  </sheetData>
  <mergeCells count="6">
    <mergeCell ref="L4:N4"/>
    <mergeCell ref="A3:A5"/>
    <mergeCell ref="B4:D4"/>
    <mergeCell ref="E4:H4"/>
    <mergeCell ref="I4:K4"/>
    <mergeCell ref="B3:N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A07E2-9EC2-4C21-A6F6-4179D112F9ED}">
  <dimension ref="A1:B65"/>
  <sheetViews>
    <sheetView workbookViewId="0">
      <selection activeCell="D9" sqref="D9"/>
    </sheetView>
  </sheetViews>
  <sheetFormatPr defaultColWidth="8.7265625" defaultRowHeight="14.5" x14ac:dyDescent="0.35"/>
  <cols>
    <col min="1" max="1" width="23.26953125" style="4" customWidth="1"/>
    <col min="2" max="2" width="117.54296875" style="4" customWidth="1"/>
    <col min="3" max="16384" width="8.7265625" style="4"/>
  </cols>
  <sheetData>
    <row r="1" spans="1:2" ht="20" x14ac:dyDescent="0.4">
      <c r="A1" s="16" t="s">
        <v>23</v>
      </c>
    </row>
    <row r="2" spans="1:2" ht="15.5" x14ac:dyDescent="0.35">
      <c r="A2" s="7"/>
      <c r="B2" s="7"/>
    </row>
    <row r="3" spans="1:2" ht="15.5" x14ac:dyDescent="0.35">
      <c r="A3" s="201" t="s">
        <v>24</v>
      </c>
      <c r="B3" s="201" t="s">
        <v>25</v>
      </c>
    </row>
    <row r="4" spans="1:2" ht="15.5" x14ac:dyDescent="0.35">
      <c r="A4" s="202" t="s">
        <v>96</v>
      </c>
      <c r="B4" s="201"/>
    </row>
    <row r="5" spans="1:2" ht="19" customHeight="1" x14ac:dyDescent="0.35">
      <c r="A5" s="202" t="s">
        <v>138</v>
      </c>
      <c r="B5" s="202" t="s">
        <v>0</v>
      </c>
    </row>
    <row r="6" spans="1:2" ht="19" customHeight="1" x14ac:dyDescent="0.35">
      <c r="A6" s="202" t="s">
        <v>200</v>
      </c>
      <c r="B6" s="202" t="s">
        <v>201</v>
      </c>
    </row>
    <row r="7" spans="1:2" ht="20.5" customHeight="1" x14ac:dyDescent="0.35">
      <c r="A7" s="202" t="s">
        <v>111</v>
      </c>
      <c r="B7" s="202" t="s">
        <v>144</v>
      </c>
    </row>
    <row r="8" spans="1:2" ht="20.5" customHeight="1" x14ac:dyDescent="0.35">
      <c r="A8" s="202" t="s">
        <v>112</v>
      </c>
      <c r="B8" s="202" t="s">
        <v>159</v>
      </c>
    </row>
    <row r="9" spans="1:2" ht="20.5" customHeight="1" x14ac:dyDescent="0.35">
      <c r="A9" s="202" t="s">
        <v>113</v>
      </c>
      <c r="B9" s="202" t="s">
        <v>168</v>
      </c>
    </row>
    <row r="10" spans="1:2" ht="20.5" customHeight="1" x14ac:dyDescent="0.35">
      <c r="A10" s="202" t="s">
        <v>115</v>
      </c>
      <c r="B10" s="202" t="s">
        <v>169</v>
      </c>
    </row>
    <row r="11" spans="1:2" ht="20.5" customHeight="1" x14ac:dyDescent="0.35">
      <c r="A11" s="202" t="s">
        <v>171</v>
      </c>
      <c r="B11" s="202" t="s">
        <v>173</v>
      </c>
    </row>
    <row r="12" spans="1:2" ht="20.5" customHeight="1" x14ac:dyDescent="0.35">
      <c r="A12" s="202" t="s">
        <v>116</v>
      </c>
      <c r="B12" s="202" t="s">
        <v>145</v>
      </c>
    </row>
    <row r="13" spans="1:2" ht="20.5" customHeight="1" x14ac:dyDescent="0.35">
      <c r="A13" s="202" t="s">
        <v>114</v>
      </c>
      <c r="B13" s="202" t="s">
        <v>145</v>
      </c>
    </row>
    <row r="14" spans="1:2" ht="20.5" customHeight="1" x14ac:dyDescent="0.35">
      <c r="A14" s="202" t="s">
        <v>117</v>
      </c>
      <c r="B14" s="202" t="s">
        <v>146</v>
      </c>
    </row>
    <row r="15" spans="1:2" ht="20.5" customHeight="1" x14ac:dyDescent="0.35">
      <c r="A15" s="202" t="s">
        <v>118</v>
      </c>
      <c r="B15" s="202" t="s">
        <v>204</v>
      </c>
    </row>
    <row r="16" spans="1:2" ht="20.5" customHeight="1" x14ac:dyDescent="0.35">
      <c r="A16" s="202" t="s">
        <v>130</v>
      </c>
      <c r="B16" s="202" t="s">
        <v>206</v>
      </c>
    </row>
    <row r="17" spans="1:2" ht="20.5" customHeight="1" x14ac:dyDescent="0.35">
      <c r="A17" s="202" t="s">
        <v>135</v>
      </c>
      <c r="B17" s="202" t="s">
        <v>147</v>
      </c>
    </row>
    <row r="18" spans="1:2" ht="20.5" customHeight="1" x14ac:dyDescent="0.35">
      <c r="A18" s="202" t="s">
        <v>182</v>
      </c>
      <c r="B18" s="202" t="s">
        <v>148</v>
      </c>
    </row>
    <row r="19" spans="1:2" ht="20.5" customHeight="1" x14ac:dyDescent="0.35">
      <c r="A19" s="202" t="s">
        <v>188</v>
      </c>
      <c r="B19" s="202" t="s">
        <v>189</v>
      </c>
    </row>
    <row r="20" spans="1:2" ht="20.5" customHeight="1" x14ac:dyDescent="0.35">
      <c r="A20" s="202" t="s">
        <v>192</v>
      </c>
      <c r="B20" s="202" t="s">
        <v>149</v>
      </c>
    </row>
    <row r="21" spans="1:2" ht="20.5" customHeight="1" x14ac:dyDescent="0.35">
      <c r="A21" s="202" t="s">
        <v>191</v>
      </c>
      <c r="B21" s="202" t="s">
        <v>208</v>
      </c>
    </row>
    <row r="22" spans="1:2" ht="15.5" x14ac:dyDescent="0.35">
      <c r="A22" s="7"/>
      <c r="B22" s="7"/>
    </row>
    <row r="23" spans="1:2" ht="18.5" x14ac:dyDescent="0.45">
      <c r="A23" s="7"/>
      <c r="B23" s="1"/>
    </row>
    <row r="24" spans="1:2" ht="18.5" x14ac:dyDescent="0.45">
      <c r="A24" s="19"/>
    </row>
    <row r="25" spans="1:2" ht="15.5" x14ac:dyDescent="0.35">
      <c r="A25" s="7"/>
      <c r="B25" s="7"/>
    </row>
    <row r="26" spans="1:2" ht="15.5" x14ac:dyDescent="0.35">
      <c r="A26" s="7"/>
      <c r="B26" s="7"/>
    </row>
    <row r="27" spans="1:2" ht="15.5" x14ac:dyDescent="0.35">
      <c r="A27" s="7"/>
      <c r="B27" s="7"/>
    </row>
    <row r="28" spans="1:2" ht="15.5" x14ac:dyDescent="0.35">
      <c r="A28" s="7"/>
      <c r="B28" s="7"/>
    </row>
    <row r="29" spans="1:2" ht="15.5" x14ac:dyDescent="0.35">
      <c r="A29" s="7"/>
      <c r="B29" s="7"/>
    </row>
    <row r="30" spans="1:2" ht="15.5" x14ac:dyDescent="0.35">
      <c r="A30" s="7"/>
      <c r="B30" s="7"/>
    </row>
    <row r="31" spans="1:2" ht="15.5" x14ac:dyDescent="0.35">
      <c r="A31" s="7"/>
      <c r="B31" s="7"/>
    </row>
    <row r="32" spans="1:2" ht="15.5" x14ac:dyDescent="0.35">
      <c r="A32" s="7"/>
      <c r="B32" s="7"/>
    </row>
    <row r="33" spans="1:2" ht="15.5" x14ac:dyDescent="0.35">
      <c r="A33" s="7"/>
      <c r="B33" s="7"/>
    </row>
    <row r="34" spans="1:2" ht="15.5" x14ac:dyDescent="0.35">
      <c r="A34" s="7"/>
      <c r="B34" s="7"/>
    </row>
    <row r="35" spans="1:2" ht="15.5" x14ac:dyDescent="0.35">
      <c r="A35" s="7"/>
      <c r="B35" s="7"/>
    </row>
    <row r="36" spans="1:2" ht="15.5" x14ac:dyDescent="0.35">
      <c r="A36" s="7"/>
      <c r="B36" s="7"/>
    </row>
    <row r="37" spans="1:2" ht="15.5" x14ac:dyDescent="0.35">
      <c r="A37" s="7"/>
      <c r="B37" s="7"/>
    </row>
    <row r="38" spans="1:2" ht="15.5" x14ac:dyDescent="0.35">
      <c r="A38" s="7"/>
      <c r="B38" s="7"/>
    </row>
    <row r="39" spans="1:2" ht="15.5" x14ac:dyDescent="0.35">
      <c r="A39" s="7"/>
      <c r="B39" s="7"/>
    </row>
    <row r="40" spans="1:2" ht="15.5" x14ac:dyDescent="0.35">
      <c r="A40" s="7"/>
      <c r="B40" s="7"/>
    </row>
    <row r="41" spans="1:2" ht="15.5" x14ac:dyDescent="0.35">
      <c r="A41" s="7"/>
      <c r="B41" s="7"/>
    </row>
    <row r="42" spans="1:2" ht="15.5" x14ac:dyDescent="0.35">
      <c r="A42" s="7"/>
      <c r="B42" s="7"/>
    </row>
    <row r="43" spans="1:2" ht="15.5" x14ac:dyDescent="0.35">
      <c r="A43" s="7"/>
      <c r="B43" s="7"/>
    </row>
    <row r="44" spans="1:2" ht="15.5" x14ac:dyDescent="0.35">
      <c r="A44" s="7"/>
      <c r="B44" s="7"/>
    </row>
    <row r="45" spans="1:2" ht="15.5" x14ac:dyDescent="0.35">
      <c r="A45" s="7"/>
      <c r="B45" s="7"/>
    </row>
    <row r="46" spans="1:2" ht="15.5" x14ac:dyDescent="0.35">
      <c r="A46" s="7"/>
      <c r="B46" s="7"/>
    </row>
    <row r="47" spans="1:2" ht="15.5" x14ac:dyDescent="0.35">
      <c r="A47" s="7"/>
      <c r="B47" s="7"/>
    </row>
    <row r="48" spans="1:2" ht="15.5" x14ac:dyDescent="0.35">
      <c r="A48" s="7"/>
      <c r="B48" s="7"/>
    </row>
    <row r="49" spans="1:2" ht="15.5" x14ac:dyDescent="0.35">
      <c r="A49" s="7"/>
      <c r="B49" s="7"/>
    </row>
    <row r="50" spans="1:2" ht="15.5" x14ac:dyDescent="0.35">
      <c r="A50" s="7"/>
      <c r="B50" s="7"/>
    </row>
    <row r="51" spans="1:2" ht="15.5" x14ac:dyDescent="0.35">
      <c r="A51" s="7"/>
      <c r="B51" s="7"/>
    </row>
    <row r="52" spans="1:2" ht="15.5" x14ac:dyDescent="0.35">
      <c r="A52" s="7"/>
      <c r="B52" s="7"/>
    </row>
    <row r="53" spans="1:2" ht="15.5" x14ac:dyDescent="0.35">
      <c r="A53" s="7"/>
      <c r="B53" s="7"/>
    </row>
    <row r="54" spans="1:2" ht="15.5" x14ac:dyDescent="0.35">
      <c r="A54" s="7"/>
      <c r="B54" s="7"/>
    </row>
    <row r="55" spans="1:2" ht="15.5" x14ac:dyDescent="0.35">
      <c r="A55" s="7"/>
      <c r="B55" s="7"/>
    </row>
    <row r="56" spans="1:2" ht="15.5" x14ac:dyDescent="0.35">
      <c r="A56" s="7"/>
      <c r="B56" s="7"/>
    </row>
    <row r="57" spans="1:2" ht="15.5" x14ac:dyDescent="0.35">
      <c r="A57" s="7"/>
      <c r="B57" s="7"/>
    </row>
    <row r="58" spans="1:2" ht="15.5" x14ac:dyDescent="0.35">
      <c r="A58" s="7"/>
      <c r="B58" s="7"/>
    </row>
    <row r="59" spans="1:2" ht="15.5" x14ac:dyDescent="0.35">
      <c r="A59" s="7"/>
      <c r="B59" s="7"/>
    </row>
    <row r="60" spans="1:2" ht="15.5" x14ac:dyDescent="0.35">
      <c r="A60" s="7"/>
      <c r="B60" s="7"/>
    </row>
    <row r="61" spans="1:2" ht="15.5" x14ac:dyDescent="0.35">
      <c r="A61" s="7"/>
      <c r="B61" s="7"/>
    </row>
    <row r="62" spans="1:2" ht="15.5" x14ac:dyDescent="0.35">
      <c r="A62" s="7"/>
      <c r="B62" s="7"/>
    </row>
    <row r="63" spans="1:2" ht="15.5" x14ac:dyDescent="0.35">
      <c r="A63" s="7"/>
      <c r="B63" s="7"/>
    </row>
    <row r="64" spans="1:2" ht="15.5" x14ac:dyDescent="0.35">
      <c r="A64" s="7"/>
      <c r="B64" s="7"/>
    </row>
    <row r="65" spans="1:2" ht="15.5" x14ac:dyDescent="0.35">
      <c r="A65" s="7"/>
      <c r="B65" s="7"/>
    </row>
  </sheetData>
  <phoneticPr fontId="1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9CD61-E30D-4D55-A3DF-111FF11F5083}">
  <dimension ref="A1:E38"/>
  <sheetViews>
    <sheetView workbookViewId="0">
      <selection activeCell="C38" sqref="C38"/>
    </sheetView>
  </sheetViews>
  <sheetFormatPr defaultColWidth="8.7265625" defaultRowHeight="14.5" x14ac:dyDescent="0.35"/>
  <cols>
    <col min="1" max="1" width="122.81640625" style="4" customWidth="1"/>
    <col min="2" max="16384" width="8.7265625" style="4"/>
  </cols>
  <sheetData>
    <row r="1" spans="1:5" ht="20" thickBot="1" x14ac:dyDescent="0.5">
      <c r="A1" s="8" t="s">
        <v>97</v>
      </c>
    </row>
    <row r="2" spans="1:5" ht="20" thickTop="1" x14ac:dyDescent="0.45">
      <c r="A2" s="9"/>
    </row>
    <row r="3" spans="1:5" ht="17.5" thickBot="1" x14ac:dyDescent="0.45">
      <c r="A3" s="12" t="s">
        <v>99</v>
      </c>
    </row>
    <row r="4" spans="1:5" ht="31.5" thickTop="1" x14ac:dyDescent="0.35">
      <c r="A4" s="10" t="s">
        <v>98</v>
      </c>
    </row>
    <row r="5" spans="1:5" ht="15.5" x14ac:dyDescent="0.35">
      <c r="A5" s="10" t="s">
        <v>155</v>
      </c>
    </row>
    <row r="6" spans="1:5" ht="31" x14ac:dyDescent="0.35">
      <c r="A6" s="10" t="s">
        <v>170</v>
      </c>
    </row>
    <row r="7" spans="1:5" ht="31" x14ac:dyDescent="0.35">
      <c r="A7" s="10" t="s">
        <v>196</v>
      </c>
    </row>
    <row r="8" spans="1:5" ht="19.5" x14ac:dyDescent="0.45">
      <c r="A8" s="9"/>
    </row>
    <row r="9" spans="1:5" ht="20.25" customHeight="1" thickBot="1" x14ac:dyDescent="0.45">
      <c r="A9" s="12" t="s">
        <v>1</v>
      </c>
    </row>
    <row r="10" spans="1:5" ht="24" customHeight="1" thickTop="1" x14ac:dyDescent="0.35">
      <c r="A10" s="11" t="s">
        <v>2</v>
      </c>
    </row>
    <row r="11" spans="1:5" ht="27" customHeight="1" thickBot="1" x14ac:dyDescent="0.45">
      <c r="A11" s="12" t="s">
        <v>3</v>
      </c>
      <c r="E11" s="4">
        <v>7</v>
      </c>
    </row>
    <row r="12" spans="1:5" ht="51" customHeight="1" thickTop="1" x14ac:dyDescent="0.35">
      <c r="A12" s="10" t="s">
        <v>4</v>
      </c>
    </row>
    <row r="13" spans="1:5" ht="31.5" customHeight="1" thickBot="1" x14ac:dyDescent="0.45">
      <c r="A13" s="12" t="s">
        <v>5</v>
      </c>
    </row>
    <row r="14" spans="1:5" ht="46.5" customHeight="1" thickTop="1" x14ac:dyDescent="0.35">
      <c r="A14" s="13" t="s">
        <v>6</v>
      </c>
    </row>
    <row r="15" spans="1:5" ht="27" customHeight="1" thickBot="1" x14ac:dyDescent="0.45">
      <c r="A15" s="12" t="s">
        <v>209</v>
      </c>
    </row>
    <row r="16" spans="1:5" ht="27" customHeight="1" thickTop="1" x14ac:dyDescent="0.35">
      <c r="A16" s="203" t="s">
        <v>210</v>
      </c>
    </row>
    <row r="17" spans="1:1" ht="39" customHeight="1" x14ac:dyDescent="0.35">
      <c r="A17" s="204"/>
    </row>
    <row r="18" spans="1:1" ht="42" customHeight="1" x14ac:dyDescent="0.35">
      <c r="A18" s="204"/>
    </row>
    <row r="19" spans="1:1" ht="27" customHeight="1" thickBot="1" x14ac:dyDescent="0.45">
      <c r="A19" s="12" t="s">
        <v>7</v>
      </c>
    </row>
    <row r="20" spans="1:1" ht="27" customHeight="1" thickTop="1" x14ac:dyDescent="0.35">
      <c r="A20" s="13" t="s">
        <v>8</v>
      </c>
    </row>
    <row r="21" spans="1:1" ht="27" customHeight="1" thickBot="1" x14ac:dyDescent="0.45">
      <c r="A21" s="12" t="s">
        <v>9</v>
      </c>
    </row>
    <row r="22" spans="1:1" ht="57" customHeight="1" thickTop="1" x14ac:dyDescent="0.35">
      <c r="A22" s="14" t="s">
        <v>10</v>
      </c>
    </row>
    <row r="23" spans="1:1" ht="27" customHeight="1" thickBot="1" x14ac:dyDescent="0.45">
      <c r="A23" s="12" t="s">
        <v>11</v>
      </c>
    </row>
    <row r="24" spans="1:1" ht="117" customHeight="1" thickTop="1" x14ac:dyDescent="0.35">
      <c r="A24" s="17" t="s">
        <v>154</v>
      </c>
    </row>
    <row r="25" spans="1:1" ht="27" customHeight="1" thickBot="1" x14ac:dyDescent="0.45">
      <c r="A25" s="12" t="s">
        <v>12</v>
      </c>
    </row>
    <row r="26" spans="1:1" ht="63" customHeight="1" thickTop="1" x14ac:dyDescent="0.35">
      <c r="A26" s="13" t="s">
        <v>13</v>
      </c>
    </row>
    <row r="27" spans="1:1" ht="27" customHeight="1" thickBot="1" x14ac:dyDescent="0.45">
      <c r="A27" s="12" t="s">
        <v>14</v>
      </c>
    </row>
    <row r="28" spans="1:1" ht="54.75" customHeight="1" thickTop="1" x14ac:dyDescent="0.35">
      <c r="A28" s="13" t="s">
        <v>15</v>
      </c>
    </row>
    <row r="29" spans="1:1" ht="27" customHeight="1" thickBot="1" x14ac:dyDescent="0.45">
      <c r="A29" s="12" t="s">
        <v>16</v>
      </c>
    </row>
    <row r="30" spans="1:1" ht="53.25" customHeight="1" thickTop="1" x14ac:dyDescent="0.35">
      <c r="A30" s="14" t="s">
        <v>17</v>
      </c>
    </row>
    <row r="31" spans="1:1" ht="27" customHeight="1" thickBot="1" x14ac:dyDescent="0.45">
      <c r="A31" s="12" t="s">
        <v>18</v>
      </c>
    </row>
    <row r="32" spans="1:1" ht="42.65" customHeight="1" thickTop="1" x14ac:dyDescent="0.35">
      <c r="A32" s="13" t="s">
        <v>19</v>
      </c>
    </row>
    <row r="33" spans="1:1" ht="27" customHeight="1" thickBot="1" x14ac:dyDescent="0.45">
      <c r="A33" s="12" t="s">
        <v>20</v>
      </c>
    </row>
    <row r="34" spans="1:1" ht="23.15" customHeight="1" thickTop="1" x14ac:dyDescent="0.35">
      <c r="A34" s="13" t="s">
        <v>21</v>
      </c>
    </row>
    <row r="35" spans="1:1" ht="27" customHeight="1" thickBot="1" x14ac:dyDescent="0.45">
      <c r="A35" s="12" t="s">
        <v>22</v>
      </c>
    </row>
    <row r="36" spans="1:1" ht="53.25" customHeight="1" thickTop="1" x14ac:dyDescent="0.35">
      <c r="A36" s="17" t="s">
        <v>150</v>
      </c>
    </row>
    <row r="37" spans="1:1" ht="27" customHeight="1" thickBot="1" x14ac:dyDescent="0.45">
      <c r="A37" s="12" t="s">
        <v>127</v>
      </c>
    </row>
    <row r="38" spans="1:1" ht="52.5" customHeight="1" thickTop="1" x14ac:dyDescent="0.35">
      <c r="A38" s="13" t="s">
        <v>128</v>
      </c>
    </row>
  </sheetData>
  <mergeCells count="1">
    <mergeCell ref="A16:A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2C3AA-EA66-4999-A297-77A96FA5FAE9}">
  <dimension ref="A1"/>
  <sheetViews>
    <sheetView workbookViewId="0">
      <selection activeCell="M15" sqref="M15"/>
    </sheetView>
  </sheetViews>
  <sheetFormatPr defaultRowHeight="14.5" x14ac:dyDescent="0.35"/>
  <cols>
    <col min="1" max="16384" width="8.7265625" style="4"/>
  </cols>
  <sheetData>
    <row r="1" spans="1:1" ht="18.5" x14ac:dyDescent="0.45">
      <c r="A1" s="196" t="s">
        <v>193</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70C95-6FEB-4751-B245-1EA89916FE52}">
  <dimension ref="A1:F10"/>
  <sheetViews>
    <sheetView workbookViewId="0">
      <selection activeCell="J12" sqref="J12"/>
    </sheetView>
  </sheetViews>
  <sheetFormatPr defaultRowHeight="14.5" x14ac:dyDescent="0.35"/>
  <cols>
    <col min="1" max="1" width="12.54296875" style="4" customWidth="1"/>
    <col min="2" max="2" width="12.7265625" style="4" customWidth="1"/>
    <col min="3" max="3" width="11.81640625" style="4" customWidth="1"/>
    <col min="4" max="4" width="12.26953125" style="4" customWidth="1"/>
    <col min="5" max="5" width="13.7265625" style="4" customWidth="1"/>
    <col min="6" max="16384" width="8.7265625" style="4"/>
  </cols>
  <sheetData>
    <row r="1" spans="1:6" ht="18.5" x14ac:dyDescent="0.45">
      <c r="A1" s="19" t="s">
        <v>153</v>
      </c>
    </row>
    <row r="3" spans="1:6" ht="29" x14ac:dyDescent="0.35">
      <c r="A3" s="47" t="s">
        <v>100</v>
      </c>
      <c r="B3" s="47" t="s">
        <v>101</v>
      </c>
      <c r="C3" s="47" t="s">
        <v>106</v>
      </c>
      <c r="D3" s="47" t="s">
        <v>107</v>
      </c>
      <c r="E3" s="47" t="s">
        <v>108</v>
      </c>
      <c r="F3" s="47" t="s">
        <v>26</v>
      </c>
    </row>
    <row r="4" spans="1:6" ht="17" customHeight="1" x14ac:dyDescent="0.35">
      <c r="A4" s="45">
        <v>2025</v>
      </c>
      <c r="B4" s="45">
        <v>1</v>
      </c>
      <c r="C4" s="46">
        <v>1427</v>
      </c>
      <c r="D4" s="46">
        <v>697</v>
      </c>
      <c r="E4" s="46">
        <v>730</v>
      </c>
      <c r="F4" s="117">
        <f>E4/D4*100</f>
        <v>104.73457675753228</v>
      </c>
    </row>
    <row r="5" spans="1:6" ht="17" customHeight="1" x14ac:dyDescent="0.35">
      <c r="A5" s="45">
        <v>2025</v>
      </c>
      <c r="B5" s="45" t="s">
        <v>156</v>
      </c>
      <c r="C5" s="46">
        <v>1380</v>
      </c>
      <c r="D5" s="46">
        <v>702</v>
      </c>
      <c r="E5" s="46">
        <v>677</v>
      </c>
      <c r="F5" s="117">
        <f>E5/D5*100</f>
        <v>96.438746438746435</v>
      </c>
    </row>
    <row r="6" spans="1:6" ht="17" customHeight="1" x14ac:dyDescent="0.35">
      <c r="A6" s="45">
        <v>2025</v>
      </c>
      <c r="B6" s="45">
        <v>3</v>
      </c>
      <c r="C6" s="46">
        <v>1374</v>
      </c>
      <c r="D6" s="46">
        <v>682</v>
      </c>
      <c r="E6" s="46">
        <v>692</v>
      </c>
      <c r="F6" s="117">
        <f>E6/D6*100</f>
        <v>101.46627565982405</v>
      </c>
    </row>
    <row r="7" spans="1:6" ht="17" customHeight="1" x14ac:dyDescent="0.35">
      <c r="A7" s="45">
        <v>2025</v>
      </c>
      <c r="B7" s="45">
        <v>4</v>
      </c>
      <c r="C7" s="46">
        <v>1444</v>
      </c>
      <c r="D7" s="46">
        <v>708</v>
      </c>
      <c r="E7" s="46">
        <v>736</v>
      </c>
      <c r="F7" s="117">
        <f>E7/D7*100</f>
        <v>103.954802259887</v>
      </c>
    </row>
    <row r="8" spans="1:6" ht="17" customHeight="1" x14ac:dyDescent="0.35">
      <c r="A8" s="45" t="s">
        <v>72</v>
      </c>
      <c r="B8" s="45"/>
      <c r="C8" s="46">
        <f>SUM(C4:C7)</f>
        <v>5625</v>
      </c>
      <c r="D8" s="46">
        <f>SUM(D4:D7)</f>
        <v>2789</v>
      </c>
      <c r="E8" s="46">
        <f>SUM(E4:E7)</f>
        <v>2835</v>
      </c>
      <c r="F8" s="117">
        <f>E8/D8*100</f>
        <v>101.64933667981356</v>
      </c>
    </row>
    <row r="9" spans="1:6" x14ac:dyDescent="0.35">
      <c r="A9" s="20"/>
      <c r="C9" s="21"/>
      <c r="D9" s="22"/>
      <c r="E9" s="22"/>
      <c r="F9" s="23"/>
    </row>
    <row r="10" spans="1:6" x14ac:dyDescent="0.35">
      <c r="A10" s="4" t="s">
        <v>157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72D4E-F5D3-4A8F-B19D-CC052F80EEBD}">
  <dimension ref="A1:N17"/>
  <sheetViews>
    <sheetView zoomScale="83" zoomScaleNormal="83" workbookViewId="0">
      <selection activeCell="J12" sqref="J12"/>
    </sheetView>
  </sheetViews>
  <sheetFormatPr defaultRowHeight="14.5" x14ac:dyDescent="0.35"/>
  <cols>
    <col min="1" max="1" width="13.7265625" style="4" customWidth="1"/>
    <col min="2" max="2" width="14.54296875" style="4" customWidth="1"/>
    <col min="3" max="3" width="12.54296875" style="4" customWidth="1"/>
    <col min="4" max="4" width="13.1796875" style="4" customWidth="1"/>
    <col min="5" max="5" width="12.81640625" style="4" customWidth="1"/>
    <col min="6" max="6" width="16.26953125" style="4" customWidth="1"/>
    <col min="7" max="16384" width="8.7265625" style="4"/>
  </cols>
  <sheetData>
    <row r="1" spans="1:14" ht="18.5" x14ac:dyDescent="0.45">
      <c r="A1" s="19" t="s">
        <v>162</v>
      </c>
    </row>
    <row r="3" spans="1:14" ht="62.25" customHeight="1" x14ac:dyDescent="0.35">
      <c r="A3" s="43" t="s">
        <v>100</v>
      </c>
      <c r="B3" s="43" t="s">
        <v>102</v>
      </c>
      <c r="C3" s="44" t="s">
        <v>27</v>
      </c>
      <c r="D3" s="44" t="s">
        <v>34</v>
      </c>
      <c r="E3" s="44" t="s">
        <v>35</v>
      </c>
      <c r="F3" s="44" t="s">
        <v>36</v>
      </c>
    </row>
    <row r="4" spans="1:14" ht="20.5" customHeight="1" x14ac:dyDescent="0.35">
      <c r="A4" s="38">
        <v>2025</v>
      </c>
      <c r="B4" s="39" t="s">
        <v>28</v>
      </c>
      <c r="C4" s="40">
        <v>466</v>
      </c>
      <c r="D4" s="40">
        <v>215</v>
      </c>
      <c r="E4" s="40">
        <v>251</v>
      </c>
      <c r="F4" s="41">
        <v>116.74418604651163</v>
      </c>
      <c r="I4" s="23"/>
      <c r="N4" s="23"/>
    </row>
    <row r="5" spans="1:14" ht="20.5" customHeight="1" x14ac:dyDescent="0.35">
      <c r="A5" s="38">
        <v>2025</v>
      </c>
      <c r="B5" s="39" t="s">
        <v>29</v>
      </c>
      <c r="C5" s="40">
        <v>457</v>
      </c>
      <c r="D5" s="40">
        <v>232</v>
      </c>
      <c r="E5" s="40">
        <v>225</v>
      </c>
      <c r="F5" s="41">
        <v>96.982758620689651</v>
      </c>
      <c r="I5" s="23"/>
      <c r="N5" s="23"/>
    </row>
    <row r="6" spans="1:14" ht="20.5" customHeight="1" x14ac:dyDescent="0.35">
      <c r="A6" s="38">
        <v>2025</v>
      </c>
      <c r="B6" s="39" t="s">
        <v>30</v>
      </c>
      <c r="C6" s="40">
        <v>504</v>
      </c>
      <c r="D6" s="40">
        <v>250</v>
      </c>
      <c r="E6" s="40">
        <v>254</v>
      </c>
      <c r="F6" s="41">
        <v>101.6</v>
      </c>
      <c r="I6" s="23"/>
      <c r="N6" s="23"/>
    </row>
    <row r="7" spans="1:14" ht="20.5" customHeight="1" x14ac:dyDescent="0.35">
      <c r="A7" s="38">
        <v>2025</v>
      </c>
      <c r="B7" s="39" t="s">
        <v>158</v>
      </c>
      <c r="C7" s="40">
        <v>468</v>
      </c>
      <c r="D7" s="40">
        <v>236</v>
      </c>
      <c r="E7" s="40">
        <v>231</v>
      </c>
      <c r="F7" s="40">
        <v>98</v>
      </c>
      <c r="I7" s="23"/>
    </row>
    <row r="8" spans="1:14" ht="20.5" customHeight="1" x14ac:dyDescent="0.35">
      <c r="A8" s="38">
        <v>2025</v>
      </c>
      <c r="B8" s="39" t="s">
        <v>32</v>
      </c>
      <c r="C8" s="40">
        <v>450</v>
      </c>
      <c r="D8" s="40">
        <v>214</v>
      </c>
      <c r="E8" s="40">
        <v>236</v>
      </c>
      <c r="F8" s="40">
        <v>110</v>
      </c>
      <c r="I8" s="23"/>
    </row>
    <row r="9" spans="1:14" ht="20.5" customHeight="1" x14ac:dyDescent="0.35">
      <c r="A9" s="38">
        <v>2025</v>
      </c>
      <c r="B9" s="39" t="s">
        <v>33</v>
      </c>
      <c r="C9" s="40">
        <v>462</v>
      </c>
      <c r="D9" s="40">
        <v>252</v>
      </c>
      <c r="E9" s="40">
        <v>210</v>
      </c>
      <c r="F9" s="40">
        <v>83</v>
      </c>
      <c r="I9" s="23"/>
    </row>
    <row r="10" spans="1:14" ht="20.5" customHeight="1" x14ac:dyDescent="0.35">
      <c r="A10" s="38">
        <v>2025</v>
      </c>
      <c r="B10" s="39" t="s">
        <v>103</v>
      </c>
      <c r="C10" s="40">
        <v>506</v>
      </c>
      <c r="D10" s="40">
        <v>243</v>
      </c>
      <c r="E10" s="40">
        <v>263</v>
      </c>
      <c r="F10" s="42">
        <f>E10/D10*100</f>
        <v>108.23045267489712</v>
      </c>
      <c r="I10" s="23"/>
    </row>
    <row r="11" spans="1:14" ht="20.5" customHeight="1" x14ac:dyDescent="0.35">
      <c r="A11" s="38">
        <v>2025</v>
      </c>
      <c r="B11" s="39" t="s">
        <v>104</v>
      </c>
      <c r="C11" s="40">
        <v>447</v>
      </c>
      <c r="D11" s="40">
        <v>219</v>
      </c>
      <c r="E11" s="40">
        <v>228</v>
      </c>
      <c r="F11" s="42">
        <f t="shared" ref="F11:F15" si="0">E11/D11*100</f>
        <v>104.10958904109589</v>
      </c>
      <c r="I11" s="23"/>
    </row>
    <row r="12" spans="1:14" ht="20.5" customHeight="1" x14ac:dyDescent="0.35">
      <c r="A12" s="38">
        <v>2025</v>
      </c>
      <c r="B12" s="39" t="s">
        <v>105</v>
      </c>
      <c r="C12" s="40">
        <v>421</v>
      </c>
      <c r="D12" s="40">
        <v>220</v>
      </c>
      <c r="E12" s="40">
        <v>201</v>
      </c>
      <c r="F12" s="41">
        <f t="shared" si="0"/>
        <v>91.363636363636374</v>
      </c>
      <c r="I12" s="23"/>
    </row>
    <row r="13" spans="1:14" ht="20.5" customHeight="1" x14ac:dyDescent="0.35">
      <c r="A13" s="38">
        <v>2025</v>
      </c>
      <c r="B13" s="39" t="s">
        <v>140</v>
      </c>
      <c r="C13" s="40">
        <v>452</v>
      </c>
      <c r="D13" s="40">
        <v>235</v>
      </c>
      <c r="E13" s="40">
        <v>217</v>
      </c>
      <c r="F13" s="41">
        <f t="shared" si="0"/>
        <v>92.340425531914889</v>
      </c>
      <c r="I13" s="23"/>
    </row>
    <row r="14" spans="1:14" ht="20.5" customHeight="1" x14ac:dyDescent="0.35">
      <c r="A14" s="38">
        <v>2025</v>
      </c>
      <c r="B14" s="39" t="s">
        <v>141</v>
      </c>
      <c r="C14" s="40">
        <v>447</v>
      </c>
      <c r="D14" s="40">
        <v>215</v>
      </c>
      <c r="E14" s="40">
        <v>232</v>
      </c>
      <c r="F14" s="41">
        <f t="shared" si="0"/>
        <v>107.90697674418605</v>
      </c>
      <c r="I14" s="23"/>
    </row>
    <row r="15" spans="1:14" ht="20.5" customHeight="1" x14ac:dyDescent="0.35">
      <c r="A15" s="38">
        <v>2025</v>
      </c>
      <c r="B15" s="39" t="s">
        <v>142</v>
      </c>
      <c r="C15" s="40">
        <v>545</v>
      </c>
      <c r="D15" s="40">
        <v>258</v>
      </c>
      <c r="E15" s="40">
        <v>287</v>
      </c>
      <c r="F15" s="41">
        <f t="shared" si="0"/>
        <v>111.24031007751938</v>
      </c>
      <c r="I15" s="23"/>
    </row>
    <row r="17" spans="1:1" x14ac:dyDescent="0.35">
      <c r="A17" s="4" t="s">
        <v>157</v>
      </c>
    </row>
  </sheetData>
  <phoneticPr fontId="1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EEB0B-82E7-417C-AB32-0FF055124DFE}">
  <dimension ref="A1:Q30"/>
  <sheetViews>
    <sheetView zoomScale="74" zoomScaleNormal="74" workbookViewId="0">
      <selection activeCell="J1" sqref="J1"/>
    </sheetView>
  </sheetViews>
  <sheetFormatPr defaultRowHeight="14.5" x14ac:dyDescent="0.35"/>
  <cols>
    <col min="1" max="1" width="15.1796875" style="4" customWidth="1"/>
    <col min="2" max="2" width="14.54296875" style="4" customWidth="1"/>
    <col min="3" max="3" width="12.81640625" style="4" customWidth="1"/>
    <col min="4" max="4" width="10.26953125" style="4" customWidth="1"/>
    <col min="5" max="5" width="13" style="4" customWidth="1"/>
    <col min="6" max="6" width="13.1796875" style="4" customWidth="1"/>
    <col min="7" max="7" width="12.453125" style="4" customWidth="1"/>
    <col min="8" max="8" width="12.7265625" style="4" customWidth="1"/>
    <col min="9" max="9" width="14.81640625" style="4" customWidth="1"/>
    <col min="10" max="14" width="11.81640625" style="4" customWidth="1"/>
    <col min="15" max="15" width="13" style="4" customWidth="1"/>
    <col min="16" max="16" width="11.7265625" style="4" customWidth="1"/>
    <col min="17" max="17" width="11.26953125" style="4" customWidth="1"/>
    <col min="18" max="16384" width="8.7265625" style="4"/>
  </cols>
  <sheetData>
    <row r="1" spans="1:17" ht="18.5" x14ac:dyDescent="0.45">
      <c r="A1" s="19" t="s">
        <v>202</v>
      </c>
    </row>
    <row r="2" spans="1:17" ht="15" thickBot="1" x14ac:dyDescent="0.4"/>
    <row r="3" spans="1:17" ht="21.75" customHeight="1" thickBot="1" x14ac:dyDescent="0.55000000000000004">
      <c r="A3" s="212" t="s">
        <v>12</v>
      </c>
      <c r="B3" s="215" t="s">
        <v>41</v>
      </c>
      <c r="C3" s="216"/>
      <c r="D3" s="216"/>
      <c r="E3" s="217"/>
      <c r="F3" s="215" t="s">
        <v>110</v>
      </c>
      <c r="G3" s="216"/>
      <c r="H3" s="216"/>
      <c r="I3" s="217"/>
      <c r="J3" s="205" t="s">
        <v>109</v>
      </c>
      <c r="K3" s="206"/>
      <c r="L3" s="206"/>
      <c r="M3" s="207"/>
      <c r="N3" s="205" t="s">
        <v>139</v>
      </c>
      <c r="O3" s="206"/>
      <c r="P3" s="206"/>
      <c r="Q3" s="207"/>
    </row>
    <row r="4" spans="1:17" ht="15" customHeight="1" x14ac:dyDescent="0.35">
      <c r="A4" s="213"/>
      <c r="B4" s="218" t="s">
        <v>27</v>
      </c>
      <c r="C4" s="219"/>
      <c r="D4" s="219"/>
      <c r="E4" s="220" t="s">
        <v>37</v>
      </c>
      <c r="F4" s="208" t="s">
        <v>27</v>
      </c>
      <c r="G4" s="209"/>
      <c r="H4" s="209"/>
      <c r="I4" s="210" t="s">
        <v>37</v>
      </c>
      <c r="J4" s="208" t="s">
        <v>27</v>
      </c>
      <c r="K4" s="209"/>
      <c r="L4" s="209"/>
      <c r="M4" s="210" t="s">
        <v>37</v>
      </c>
      <c r="N4" s="208" t="s">
        <v>27</v>
      </c>
      <c r="O4" s="209"/>
      <c r="P4" s="209"/>
      <c r="Q4" s="210" t="s">
        <v>37</v>
      </c>
    </row>
    <row r="5" spans="1:17" ht="15" thickBot="1" x14ac:dyDescent="0.4">
      <c r="A5" s="214"/>
      <c r="B5" s="199" t="s">
        <v>38</v>
      </c>
      <c r="C5" s="200" t="s">
        <v>39</v>
      </c>
      <c r="D5" s="200" t="s">
        <v>40</v>
      </c>
      <c r="E5" s="211"/>
      <c r="F5" s="199" t="s">
        <v>38</v>
      </c>
      <c r="G5" s="200" t="s">
        <v>39</v>
      </c>
      <c r="H5" s="200" t="s">
        <v>40</v>
      </c>
      <c r="I5" s="211"/>
      <c r="J5" s="199" t="s">
        <v>38</v>
      </c>
      <c r="K5" s="200" t="s">
        <v>39</v>
      </c>
      <c r="L5" s="200" t="s">
        <v>40</v>
      </c>
      <c r="M5" s="211"/>
      <c r="N5" s="199" t="s">
        <v>38</v>
      </c>
      <c r="O5" s="200" t="s">
        <v>39</v>
      </c>
      <c r="P5" s="200" t="s">
        <v>40</v>
      </c>
      <c r="Q5" s="211"/>
    </row>
    <row r="6" spans="1:17" x14ac:dyDescent="0.35">
      <c r="A6" s="24" t="s">
        <v>43</v>
      </c>
      <c r="B6" s="25">
        <v>1427</v>
      </c>
      <c r="C6" s="26">
        <v>697</v>
      </c>
      <c r="D6" s="26">
        <v>730</v>
      </c>
      <c r="E6" s="27">
        <f>B6/B$6</f>
        <v>1</v>
      </c>
      <c r="F6" s="28">
        <v>1380</v>
      </c>
      <c r="G6" s="28">
        <v>702</v>
      </c>
      <c r="H6" s="28">
        <v>677</v>
      </c>
      <c r="I6" s="27">
        <f>F6/F$6</f>
        <v>1</v>
      </c>
      <c r="J6" s="28">
        <f>J7+J8</f>
        <v>1374</v>
      </c>
      <c r="K6" s="28">
        <f t="shared" ref="K6:L6" si="0">K7+K8</f>
        <v>682</v>
      </c>
      <c r="L6" s="28">
        <f t="shared" si="0"/>
        <v>692</v>
      </c>
      <c r="M6" s="27">
        <f>J6/J$6</f>
        <v>1</v>
      </c>
      <c r="N6" s="28">
        <v>1444</v>
      </c>
      <c r="O6" s="28">
        <v>708</v>
      </c>
      <c r="P6" s="28">
        <v>736</v>
      </c>
      <c r="Q6" s="27">
        <f>N6/N$6</f>
        <v>1</v>
      </c>
    </row>
    <row r="7" spans="1:17" x14ac:dyDescent="0.35">
      <c r="A7" s="24" t="s">
        <v>44</v>
      </c>
      <c r="B7" s="25">
        <v>1025</v>
      </c>
      <c r="C7" s="26">
        <v>504</v>
      </c>
      <c r="D7" s="26">
        <v>521</v>
      </c>
      <c r="E7" s="27">
        <f t="shared" ref="E7:E28" si="1">B7/B$6</f>
        <v>0.71829011913104412</v>
      </c>
      <c r="F7" s="28">
        <v>941</v>
      </c>
      <c r="G7" s="28">
        <v>485</v>
      </c>
      <c r="H7" s="28">
        <v>456</v>
      </c>
      <c r="I7" s="27">
        <f t="shared" ref="I7:I28" si="2">F7/F$6</f>
        <v>0.68188405797101448</v>
      </c>
      <c r="J7" s="28">
        <f t="shared" ref="J7" si="3">K7+L7</f>
        <v>946</v>
      </c>
      <c r="K7" s="28">
        <v>474</v>
      </c>
      <c r="L7" s="28">
        <v>472</v>
      </c>
      <c r="M7" s="27">
        <v>0.68188405797101448</v>
      </c>
      <c r="N7" s="28">
        <v>1015</v>
      </c>
      <c r="O7" s="28">
        <v>500</v>
      </c>
      <c r="P7" s="28">
        <v>515</v>
      </c>
      <c r="Q7" s="27">
        <f t="shared" ref="Q7:Q28" si="4">N7/N$6</f>
        <v>0.70290858725761773</v>
      </c>
    </row>
    <row r="8" spans="1:17" x14ac:dyDescent="0.35">
      <c r="A8" s="24" t="s">
        <v>1</v>
      </c>
      <c r="B8" s="25">
        <v>402</v>
      </c>
      <c r="C8" s="26">
        <v>193</v>
      </c>
      <c r="D8" s="26">
        <v>209</v>
      </c>
      <c r="E8" s="27">
        <f t="shared" si="1"/>
        <v>0.28170988086895588</v>
      </c>
      <c r="F8" s="28">
        <v>439</v>
      </c>
      <c r="G8" s="28">
        <v>217</v>
      </c>
      <c r="H8" s="28">
        <v>221</v>
      </c>
      <c r="I8" s="27">
        <f t="shared" si="2"/>
        <v>0.31811594202898552</v>
      </c>
      <c r="J8" s="28">
        <f>SUM(J9:J28)</f>
        <v>428</v>
      </c>
      <c r="K8" s="28">
        <f t="shared" ref="K8:L8" si="5">SUM(K9:K28)</f>
        <v>208</v>
      </c>
      <c r="L8" s="28">
        <f t="shared" si="5"/>
        <v>220</v>
      </c>
      <c r="M8" s="27">
        <v>0.31811594202898552</v>
      </c>
      <c r="N8" s="28">
        <f>O8+P8</f>
        <v>429</v>
      </c>
      <c r="O8" s="28">
        <f>SUM(O9:O28)</f>
        <v>208</v>
      </c>
      <c r="P8" s="28">
        <f>SUM(P9:P28)</f>
        <v>221</v>
      </c>
      <c r="Q8" s="27">
        <f t="shared" si="4"/>
        <v>0.29709141274238227</v>
      </c>
    </row>
    <row r="9" spans="1:17" x14ac:dyDescent="0.35">
      <c r="A9" s="24" t="s">
        <v>45</v>
      </c>
      <c r="B9" s="25">
        <v>14</v>
      </c>
      <c r="C9" s="26">
        <v>7</v>
      </c>
      <c r="D9" s="26">
        <v>7</v>
      </c>
      <c r="E9" s="27">
        <f t="shared" si="1"/>
        <v>9.8107918710581641E-3</v>
      </c>
      <c r="F9" s="28">
        <v>14</v>
      </c>
      <c r="G9" s="28">
        <v>8</v>
      </c>
      <c r="H9" s="28">
        <v>6</v>
      </c>
      <c r="I9" s="27">
        <f t="shared" si="2"/>
        <v>1.0144927536231883E-2</v>
      </c>
      <c r="J9" s="28">
        <f t="shared" ref="J9:J15" si="6">K9+L9</f>
        <v>15</v>
      </c>
      <c r="K9" s="28">
        <v>6</v>
      </c>
      <c r="L9" s="28">
        <v>9</v>
      </c>
      <c r="M9" s="27">
        <v>1.0144927536231883E-2</v>
      </c>
      <c r="N9" s="28">
        <v>9</v>
      </c>
      <c r="O9" s="28">
        <v>6</v>
      </c>
      <c r="P9" s="28">
        <v>3</v>
      </c>
      <c r="Q9" s="27">
        <f t="shared" si="4"/>
        <v>6.2326869806094186E-3</v>
      </c>
    </row>
    <row r="10" spans="1:17" x14ac:dyDescent="0.35">
      <c r="A10" s="24" t="s">
        <v>46</v>
      </c>
      <c r="B10" s="25">
        <v>86</v>
      </c>
      <c r="C10" s="26">
        <v>41</v>
      </c>
      <c r="D10" s="26">
        <v>45</v>
      </c>
      <c r="E10" s="27">
        <f t="shared" si="1"/>
        <v>6.0266292922214436E-2</v>
      </c>
      <c r="F10" s="28">
        <v>100</v>
      </c>
      <c r="G10" s="28">
        <v>49</v>
      </c>
      <c r="H10" s="28">
        <v>51</v>
      </c>
      <c r="I10" s="27">
        <f t="shared" si="2"/>
        <v>7.2463768115942032E-2</v>
      </c>
      <c r="J10" s="28">
        <f t="shared" si="6"/>
        <v>110</v>
      </c>
      <c r="K10" s="28">
        <v>50</v>
      </c>
      <c r="L10" s="28">
        <v>60</v>
      </c>
      <c r="M10" s="27">
        <v>7.2463768115942032E-2</v>
      </c>
      <c r="N10" s="28">
        <v>89</v>
      </c>
      <c r="O10" s="28">
        <v>49</v>
      </c>
      <c r="P10" s="28">
        <v>40</v>
      </c>
      <c r="Q10" s="27">
        <f t="shared" si="4"/>
        <v>6.1634349030470915E-2</v>
      </c>
    </row>
    <row r="11" spans="1:17" x14ac:dyDescent="0.35">
      <c r="A11" s="24" t="s">
        <v>47</v>
      </c>
      <c r="B11" s="25">
        <v>9</v>
      </c>
      <c r="C11" s="29">
        <v>0</v>
      </c>
      <c r="D11" s="26">
        <v>9</v>
      </c>
      <c r="E11" s="27">
        <f t="shared" si="1"/>
        <v>6.3069376313945342E-3</v>
      </c>
      <c r="F11" s="28">
        <v>17</v>
      </c>
      <c r="G11" s="28">
        <v>9</v>
      </c>
      <c r="H11" s="28">
        <v>8</v>
      </c>
      <c r="I11" s="27">
        <f t="shared" si="2"/>
        <v>1.2318840579710146E-2</v>
      </c>
      <c r="J11" s="28">
        <f t="shared" si="6"/>
        <v>13</v>
      </c>
      <c r="K11" s="28">
        <v>4</v>
      </c>
      <c r="L11" s="28">
        <v>9</v>
      </c>
      <c r="M11" s="27">
        <v>1.2318840579710146E-2</v>
      </c>
      <c r="N11" s="28">
        <v>15</v>
      </c>
      <c r="O11" s="28">
        <v>7</v>
      </c>
      <c r="P11" s="28">
        <v>8</v>
      </c>
      <c r="Q11" s="27">
        <f t="shared" si="4"/>
        <v>1.038781163434903E-2</v>
      </c>
    </row>
    <row r="12" spans="1:17" x14ac:dyDescent="0.35">
      <c r="A12" s="24" t="s">
        <v>48</v>
      </c>
      <c r="B12" s="25">
        <v>8</v>
      </c>
      <c r="C12" s="26">
        <v>4</v>
      </c>
      <c r="D12" s="26">
        <v>4</v>
      </c>
      <c r="E12" s="27">
        <f t="shared" si="1"/>
        <v>5.6061667834618077E-3</v>
      </c>
      <c r="F12" s="28">
        <v>4</v>
      </c>
      <c r="G12" s="28">
        <v>2</v>
      </c>
      <c r="H12" s="28">
        <v>2</v>
      </c>
      <c r="I12" s="27">
        <f t="shared" si="2"/>
        <v>2.8985507246376812E-3</v>
      </c>
      <c r="J12" s="28">
        <f t="shared" si="6"/>
        <v>12</v>
      </c>
      <c r="K12" s="28">
        <v>7</v>
      </c>
      <c r="L12" s="28">
        <v>5</v>
      </c>
      <c r="M12" s="27">
        <v>2.8985507246376812E-3</v>
      </c>
      <c r="N12" s="28">
        <v>7</v>
      </c>
      <c r="O12" s="28">
        <v>4</v>
      </c>
      <c r="P12" s="28">
        <v>3</v>
      </c>
      <c r="Q12" s="27">
        <f t="shared" si="4"/>
        <v>4.8476454293628806E-3</v>
      </c>
    </row>
    <row r="13" spans="1:17" x14ac:dyDescent="0.35">
      <c r="A13" s="24" t="s">
        <v>160</v>
      </c>
      <c r="B13" s="25">
        <v>50</v>
      </c>
      <c r="C13" s="26">
        <v>26</v>
      </c>
      <c r="D13" s="26">
        <v>24</v>
      </c>
      <c r="E13" s="27">
        <f t="shared" si="1"/>
        <v>3.5038542396636299E-2</v>
      </c>
      <c r="F13" s="28">
        <v>62</v>
      </c>
      <c r="G13" s="28">
        <v>30</v>
      </c>
      <c r="H13" s="28">
        <v>31</v>
      </c>
      <c r="I13" s="27">
        <f t="shared" si="2"/>
        <v>4.4927536231884058E-2</v>
      </c>
      <c r="J13" s="28">
        <f t="shared" si="6"/>
        <v>44</v>
      </c>
      <c r="K13" s="28">
        <v>21</v>
      </c>
      <c r="L13" s="28">
        <v>23</v>
      </c>
      <c r="M13" s="27">
        <v>4.4927536231884058E-2</v>
      </c>
      <c r="N13" s="28">
        <v>59</v>
      </c>
      <c r="O13" s="28">
        <v>26</v>
      </c>
      <c r="P13" s="28">
        <v>33</v>
      </c>
      <c r="Q13" s="27">
        <f t="shared" si="4"/>
        <v>4.0858725761772852E-2</v>
      </c>
    </row>
    <row r="14" spans="1:17" x14ac:dyDescent="0.35">
      <c r="A14" s="24" t="s">
        <v>50</v>
      </c>
      <c r="B14" s="25">
        <v>13</v>
      </c>
      <c r="C14" s="26">
        <v>5</v>
      </c>
      <c r="D14" s="26">
        <v>8</v>
      </c>
      <c r="E14" s="27">
        <f t="shared" si="1"/>
        <v>9.1100210231254385E-3</v>
      </c>
      <c r="F14" s="28">
        <v>13</v>
      </c>
      <c r="G14" s="28">
        <v>6</v>
      </c>
      <c r="H14" s="28">
        <v>7</v>
      </c>
      <c r="I14" s="27">
        <f t="shared" si="2"/>
        <v>9.4202898550724643E-3</v>
      </c>
      <c r="J14" s="28">
        <f t="shared" si="6"/>
        <v>16</v>
      </c>
      <c r="K14" s="28">
        <v>10</v>
      </c>
      <c r="L14" s="28">
        <v>6</v>
      </c>
      <c r="M14" s="27">
        <v>9.4202898550724643E-3</v>
      </c>
      <c r="N14" s="28">
        <v>12</v>
      </c>
      <c r="O14" s="28">
        <v>6</v>
      </c>
      <c r="P14" s="28">
        <v>6</v>
      </c>
      <c r="Q14" s="27">
        <f t="shared" si="4"/>
        <v>8.3102493074792248E-3</v>
      </c>
    </row>
    <row r="15" spans="1:17" x14ac:dyDescent="0.35">
      <c r="A15" s="24" t="s">
        <v>51</v>
      </c>
      <c r="B15" s="25">
        <v>14</v>
      </c>
      <c r="C15" s="26">
        <v>8</v>
      </c>
      <c r="D15" s="26">
        <v>6</v>
      </c>
      <c r="E15" s="27">
        <f t="shared" si="1"/>
        <v>9.8107918710581641E-3</v>
      </c>
      <c r="F15" s="28">
        <v>17</v>
      </c>
      <c r="G15" s="28">
        <v>9</v>
      </c>
      <c r="H15" s="28">
        <v>8</v>
      </c>
      <c r="I15" s="27">
        <f t="shared" si="2"/>
        <v>1.2318840579710146E-2</v>
      </c>
      <c r="J15" s="28">
        <f t="shared" si="6"/>
        <v>10</v>
      </c>
      <c r="K15" s="28">
        <v>6</v>
      </c>
      <c r="L15" s="28">
        <v>4</v>
      </c>
      <c r="M15" s="27">
        <v>1.2318840579710146E-2</v>
      </c>
      <c r="N15" s="28">
        <v>14</v>
      </c>
      <c r="O15" s="28">
        <v>8</v>
      </c>
      <c r="P15" s="28">
        <v>6</v>
      </c>
      <c r="Q15" s="27">
        <f t="shared" si="4"/>
        <v>9.6952908587257611E-3</v>
      </c>
    </row>
    <row r="16" spans="1:17" x14ac:dyDescent="0.35">
      <c r="A16" s="24" t="s">
        <v>52</v>
      </c>
      <c r="B16" s="25">
        <v>1</v>
      </c>
      <c r="C16" s="29">
        <v>0</v>
      </c>
      <c r="D16" s="26">
        <v>1</v>
      </c>
      <c r="E16" s="27">
        <f t="shared" si="1"/>
        <v>7.0077084793272596E-4</v>
      </c>
      <c r="F16" s="29">
        <v>0</v>
      </c>
      <c r="G16" s="29">
        <v>0</v>
      </c>
      <c r="H16" s="29">
        <v>0</v>
      </c>
      <c r="I16" s="27">
        <f t="shared" si="2"/>
        <v>0</v>
      </c>
      <c r="J16" s="29">
        <v>0</v>
      </c>
      <c r="K16" s="29">
        <v>0</v>
      </c>
      <c r="L16" s="29">
        <v>0</v>
      </c>
      <c r="M16" s="27">
        <v>0</v>
      </c>
      <c r="N16" s="29">
        <v>0</v>
      </c>
      <c r="O16" s="29">
        <v>0</v>
      </c>
      <c r="P16" s="29">
        <v>0</v>
      </c>
      <c r="Q16" s="27">
        <f t="shared" si="4"/>
        <v>0</v>
      </c>
    </row>
    <row r="17" spans="1:17" x14ac:dyDescent="0.35">
      <c r="A17" s="24" t="s">
        <v>53</v>
      </c>
      <c r="B17" s="25">
        <v>4</v>
      </c>
      <c r="C17" s="26">
        <v>2</v>
      </c>
      <c r="D17" s="26">
        <v>2</v>
      </c>
      <c r="E17" s="27">
        <f t="shared" si="1"/>
        <v>2.8030833917309038E-3</v>
      </c>
      <c r="F17" s="28">
        <v>8</v>
      </c>
      <c r="G17" s="28">
        <v>4</v>
      </c>
      <c r="H17" s="28">
        <v>4</v>
      </c>
      <c r="I17" s="27">
        <f t="shared" si="2"/>
        <v>5.7971014492753624E-3</v>
      </c>
      <c r="J17" s="28">
        <f>K17+L17</f>
        <v>5</v>
      </c>
      <c r="K17" s="28">
        <v>3</v>
      </c>
      <c r="L17" s="28">
        <v>2</v>
      </c>
      <c r="M17" s="27">
        <v>5.7971014492753624E-3</v>
      </c>
      <c r="N17" s="28">
        <v>4</v>
      </c>
      <c r="O17" s="28">
        <v>1</v>
      </c>
      <c r="P17" s="28">
        <v>3</v>
      </c>
      <c r="Q17" s="27">
        <f t="shared" si="4"/>
        <v>2.7700831024930748E-3</v>
      </c>
    </row>
    <row r="18" spans="1:17" x14ac:dyDescent="0.35">
      <c r="A18" s="24" t="s">
        <v>54</v>
      </c>
      <c r="B18" s="25">
        <v>8</v>
      </c>
      <c r="C18" s="26">
        <v>1</v>
      </c>
      <c r="D18" s="26">
        <v>7</v>
      </c>
      <c r="E18" s="27">
        <f t="shared" si="1"/>
        <v>5.6061667834618077E-3</v>
      </c>
      <c r="F18" s="28">
        <v>6</v>
      </c>
      <c r="G18" s="28">
        <v>2</v>
      </c>
      <c r="H18" s="28">
        <v>4</v>
      </c>
      <c r="I18" s="27">
        <f t="shared" si="2"/>
        <v>4.3478260869565218E-3</v>
      </c>
      <c r="J18" s="28">
        <f t="shared" ref="J18" si="7">K18+L18</f>
        <v>5</v>
      </c>
      <c r="K18" s="28">
        <v>5</v>
      </c>
      <c r="L18" s="28">
        <v>0</v>
      </c>
      <c r="M18" s="27">
        <v>4.3478260869565218E-3</v>
      </c>
      <c r="N18" s="28">
        <v>6</v>
      </c>
      <c r="O18" s="28">
        <v>2</v>
      </c>
      <c r="P18" s="28">
        <v>4</v>
      </c>
      <c r="Q18" s="27">
        <f t="shared" si="4"/>
        <v>4.1551246537396124E-3</v>
      </c>
    </row>
    <row r="19" spans="1:17" x14ac:dyDescent="0.35">
      <c r="A19" s="24" t="s">
        <v>78</v>
      </c>
      <c r="B19" s="30">
        <v>0</v>
      </c>
      <c r="C19" s="31">
        <v>0</v>
      </c>
      <c r="D19" s="31">
        <v>0</v>
      </c>
      <c r="E19" s="27">
        <f t="shared" si="1"/>
        <v>0</v>
      </c>
      <c r="F19" s="26">
        <v>0</v>
      </c>
      <c r="G19" s="26">
        <v>0</v>
      </c>
      <c r="H19" s="26">
        <v>0</v>
      </c>
      <c r="I19" s="27">
        <f t="shared" si="2"/>
        <v>0</v>
      </c>
      <c r="J19" s="32">
        <v>0</v>
      </c>
      <c r="K19" s="32">
        <v>0</v>
      </c>
      <c r="L19" s="32">
        <v>0</v>
      </c>
      <c r="M19" s="27">
        <v>0</v>
      </c>
      <c r="N19" s="29">
        <v>0</v>
      </c>
      <c r="O19" s="29">
        <v>0</v>
      </c>
      <c r="P19" s="29">
        <v>0</v>
      </c>
      <c r="Q19" s="27">
        <f t="shared" si="4"/>
        <v>0</v>
      </c>
    </row>
    <row r="20" spans="1:17" x14ac:dyDescent="0.35">
      <c r="A20" s="24" t="s">
        <v>55</v>
      </c>
      <c r="B20" s="25">
        <v>5</v>
      </c>
      <c r="C20" s="26">
        <v>1</v>
      </c>
      <c r="D20" s="26">
        <v>4</v>
      </c>
      <c r="E20" s="27">
        <f t="shared" si="1"/>
        <v>3.5038542396636299E-3</v>
      </c>
      <c r="F20" s="28">
        <v>5</v>
      </c>
      <c r="G20" s="28">
        <v>4</v>
      </c>
      <c r="H20" s="28">
        <v>1</v>
      </c>
      <c r="I20" s="27">
        <f t="shared" si="2"/>
        <v>3.6231884057971015E-3</v>
      </c>
      <c r="J20" s="28">
        <f t="shared" ref="J20:J28" si="8">K20+L20</f>
        <v>6</v>
      </c>
      <c r="K20" s="28">
        <v>2</v>
      </c>
      <c r="L20" s="28">
        <v>4</v>
      </c>
      <c r="M20" s="27">
        <v>3.6231884057971015E-3</v>
      </c>
      <c r="N20" s="28">
        <v>1</v>
      </c>
      <c r="O20" s="28"/>
      <c r="P20" s="28">
        <v>1</v>
      </c>
      <c r="Q20" s="27">
        <f t="shared" si="4"/>
        <v>6.925207756232687E-4</v>
      </c>
    </row>
    <row r="21" spans="1:17" x14ac:dyDescent="0.35">
      <c r="A21" s="24" t="s">
        <v>56</v>
      </c>
      <c r="B21" s="25">
        <v>11</v>
      </c>
      <c r="C21" s="26">
        <v>8</v>
      </c>
      <c r="D21" s="26">
        <v>3</v>
      </c>
      <c r="E21" s="27">
        <f t="shared" si="1"/>
        <v>7.7084793272599863E-3</v>
      </c>
      <c r="F21" s="28">
        <v>3</v>
      </c>
      <c r="G21" s="28">
        <v>1</v>
      </c>
      <c r="H21" s="28">
        <v>2</v>
      </c>
      <c r="I21" s="27">
        <f t="shared" si="2"/>
        <v>2.1739130434782609E-3</v>
      </c>
      <c r="J21" s="28">
        <f t="shared" si="8"/>
        <v>4</v>
      </c>
      <c r="K21" s="28">
        <v>1</v>
      </c>
      <c r="L21" s="28">
        <v>3</v>
      </c>
      <c r="M21" s="27">
        <v>2.1739130434782609E-3</v>
      </c>
      <c r="N21" s="28">
        <v>5</v>
      </c>
      <c r="O21" s="28">
        <v>1</v>
      </c>
      <c r="P21" s="28">
        <v>4</v>
      </c>
      <c r="Q21" s="27">
        <f t="shared" si="4"/>
        <v>3.4626038781163434E-3</v>
      </c>
    </row>
    <row r="22" spans="1:17" x14ac:dyDescent="0.35">
      <c r="A22" s="24" t="s">
        <v>57</v>
      </c>
      <c r="B22" s="25">
        <v>11</v>
      </c>
      <c r="C22" s="26">
        <v>5</v>
      </c>
      <c r="D22" s="26">
        <v>6</v>
      </c>
      <c r="E22" s="27">
        <f t="shared" si="1"/>
        <v>7.7084793272599863E-3</v>
      </c>
      <c r="F22" s="28">
        <v>14</v>
      </c>
      <c r="G22" s="28">
        <v>4</v>
      </c>
      <c r="H22" s="28">
        <v>10</v>
      </c>
      <c r="I22" s="27">
        <f t="shared" si="2"/>
        <v>1.0144927536231883E-2</v>
      </c>
      <c r="J22" s="28">
        <f t="shared" si="8"/>
        <v>12</v>
      </c>
      <c r="K22" s="28">
        <v>7</v>
      </c>
      <c r="L22" s="28">
        <v>5</v>
      </c>
      <c r="M22" s="27">
        <v>1.0144927536231883E-2</v>
      </c>
      <c r="N22" s="28">
        <v>14</v>
      </c>
      <c r="O22" s="28">
        <v>6</v>
      </c>
      <c r="P22" s="28">
        <v>8</v>
      </c>
      <c r="Q22" s="27">
        <f t="shared" si="4"/>
        <v>9.6952908587257611E-3</v>
      </c>
    </row>
    <row r="23" spans="1:17" x14ac:dyDescent="0.35">
      <c r="A23" s="24" t="s">
        <v>58</v>
      </c>
      <c r="B23" s="25">
        <v>6</v>
      </c>
      <c r="C23" s="26">
        <v>1</v>
      </c>
      <c r="D23" s="26">
        <v>5</v>
      </c>
      <c r="E23" s="27">
        <f t="shared" si="1"/>
        <v>4.2046250875963564E-3</v>
      </c>
      <c r="F23" s="28">
        <v>12</v>
      </c>
      <c r="G23" s="28">
        <v>9</v>
      </c>
      <c r="H23" s="28">
        <v>3</v>
      </c>
      <c r="I23" s="27">
        <f t="shared" si="2"/>
        <v>8.6956521739130436E-3</v>
      </c>
      <c r="J23" s="28">
        <f t="shared" si="8"/>
        <v>14</v>
      </c>
      <c r="K23" s="28">
        <v>7</v>
      </c>
      <c r="L23" s="28">
        <v>7</v>
      </c>
      <c r="M23" s="27">
        <v>8.6956521739130436E-3</v>
      </c>
      <c r="N23" s="28">
        <v>3</v>
      </c>
      <c r="O23" s="28">
        <v>1</v>
      </c>
      <c r="P23" s="28">
        <v>2</v>
      </c>
      <c r="Q23" s="27">
        <f t="shared" si="4"/>
        <v>2.0775623268698062E-3</v>
      </c>
    </row>
    <row r="24" spans="1:17" x14ac:dyDescent="0.35">
      <c r="A24" s="24" t="s">
        <v>59</v>
      </c>
      <c r="B24" s="25">
        <v>44</v>
      </c>
      <c r="C24" s="26">
        <v>27</v>
      </c>
      <c r="D24" s="26">
        <v>17</v>
      </c>
      <c r="E24" s="27">
        <f t="shared" si="1"/>
        <v>3.0833917309039945E-2</v>
      </c>
      <c r="F24" s="28">
        <v>36</v>
      </c>
      <c r="G24" s="28">
        <v>14</v>
      </c>
      <c r="H24" s="28">
        <v>22</v>
      </c>
      <c r="I24" s="27">
        <f t="shared" si="2"/>
        <v>2.6086956521739129E-2</v>
      </c>
      <c r="J24" s="28">
        <f t="shared" si="8"/>
        <v>41</v>
      </c>
      <c r="K24" s="28">
        <v>19</v>
      </c>
      <c r="L24" s="28">
        <v>22</v>
      </c>
      <c r="M24" s="27">
        <v>2.6086956521739129E-2</v>
      </c>
      <c r="N24" s="28">
        <v>51</v>
      </c>
      <c r="O24" s="28">
        <v>23</v>
      </c>
      <c r="P24" s="28">
        <v>28</v>
      </c>
      <c r="Q24" s="27">
        <f t="shared" si="4"/>
        <v>3.5318559556786706E-2</v>
      </c>
    </row>
    <row r="25" spans="1:17" x14ac:dyDescent="0.35">
      <c r="A25" s="24" t="s">
        <v>60</v>
      </c>
      <c r="B25" s="25">
        <v>10</v>
      </c>
      <c r="C25" s="26">
        <v>4</v>
      </c>
      <c r="D25" s="26">
        <v>6</v>
      </c>
      <c r="E25" s="27">
        <f t="shared" si="1"/>
        <v>7.0077084793272598E-3</v>
      </c>
      <c r="F25" s="28">
        <v>4</v>
      </c>
      <c r="G25" s="28">
        <v>1</v>
      </c>
      <c r="H25" s="28">
        <v>3</v>
      </c>
      <c r="I25" s="27">
        <f t="shared" si="2"/>
        <v>2.8985507246376812E-3</v>
      </c>
      <c r="J25" s="28">
        <f t="shared" si="8"/>
        <v>2</v>
      </c>
      <c r="K25" s="28">
        <v>2</v>
      </c>
      <c r="L25" s="28">
        <v>0</v>
      </c>
      <c r="M25" s="27">
        <v>2.8985507246376812E-3</v>
      </c>
      <c r="N25" s="28">
        <v>4</v>
      </c>
      <c r="O25" s="28">
        <v>3</v>
      </c>
      <c r="P25" s="28">
        <v>1</v>
      </c>
      <c r="Q25" s="27">
        <f t="shared" si="4"/>
        <v>2.7700831024930748E-3</v>
      </c>
    </row>
    <row r="26" spans="1:17" x14ac:dyDescent="0.35">
      <c r="A26" s="24" t="s">
        <v>61</v>
      </c>
      <c r="B26" s="25">
        <v>38</v>
      </c>
      <c r="C26" s="26">
        <v>19</v>
      </c>
      <c r="D26" s="26">
        <v>19</v>
      </c>
      <c r="E26" s="27">
        <f t="shared" si="1"/>
        <v>2.6629292221443588E-2</v>
      </c>
      <c r="F26" s="28">
        <v>35</v>
      </c>
      <c r="G26" s="28">
        <v>20</v>
      </c>
      <c r="H26" s="28">
        <v>15</v>
      </c>
      <c r="I26" s="27">
        <f t="shared" si="2"/>
        <v>2.5362318840579712E-2</v>
      </c>
      <c r="J26" s="28">
        <f t="shared" si="8"/>
        <v>42</v>
      </c>
      <c r="K26" s="28">
        <v>18</v>
      </c>
      <c r="L26" s="28">
        <v>24</v>
      </c>
      <c r="M26" s="27">
        <v>2.5362318840579712E-2</v>
      </c>
      <c r="N26" s="28">
        <v>37</v>
      </c>
      <c r="O26" s="28">
        <v>18</v>
      </c>
      <c r="P26" s="28">
        <v>19</v>
      </c>
      <c r="Q26" s="27">
        <f t="shared" si="4"/>
        <v>2.5623268698060944E-2</v>
      </c>
    </row>
    <row r="27" spans="1:17" x14ac:dyDescent="0.35">
      <c r="A27" s="24" t="s">
        <v>62</v>
      </c>
      <c r="B27" s="25">
        <v>17</v>
      </c>
      <c r="C27" s="26">
        <v>9</v>
      </c>
      <c r="D27" s="26">
        <v>8</v>
      </c>
      <c r="E27" s="27">
        <f t="shared" si="1"/>
        <v>1.1913104414856343E-2</v>
      </c>
      <c r="F27" s="28">
        <v>19</v>
      </c>
      <c r="G27" s="28">
        <v>10</v>
      </c>
      <c r="H27" s="28">
        <v>9</v>
      </c>
      <c r="I27" s="27">
        <f t="shared" si="2"/>
        <v>1.3768115942028985E-2</v>
      </c>
      <c r="J27" s="28">
        <f t="shared" si="8"/>
        <v>26</v>
      </c>
      <c r="K27" s="28">
        <v>14</v>
      </c>
      <c r="L27" s="28">
        <v>12</v>
      </c>
      <c r="M27" s="27">
        <v>1.3768115942028985E-2</v>
      </c>
      <c r="N27" s="28">
        <v>32</v>
      </c>
      <c r="O27" s="28">
        <v>17</v>
      </c>
      <c r="P27" s="28">
        <v>15</v>
      </c>
      <c r="Q27" s="27">
        <f t="shared" si="4"/>
        <v>2.2160664819944598E-2</v>
      </c>
    </row>
    <row r="28" spans="1:17" ht="15" thickBot="1" x14ac:dyDescent="0.4">
      <c r="A28" s="33" t="s">
        <v>63</v>
      </c>
      <c r="B28" s="34">
        <v>53</v>
      </c>
      <c r="C28" s="35">
        <v>25</v>
      </c>
      <c r="D28" s="35">
        <v>28</v>
      </c>
      <c r="E28" s="36">
        <f t="shared" si="1"/>
        <v>3.7140854940434481E-2</v>
      </c>
      <c r="F28" s="37">
        <v>70</v>
      </c>
      <c r="G28" s="37">
        <v>35</v>
      </c>
      <c r="H28" s="37">
        <v>35</v>
      </c>
      <c r="I28" s="36">
        <f t="shared" si="2"/>
        <v>5.0724637681159424E-2</v>
      </c>
      <c r="J28" s="37">
        <f t="shared" si="8"/>
        <v>51</v>
      </c>
      <c r="K28" s="37">
        <v>26</v>
      </c>
      <c r="L28" s="37">
        <v>25</v>
      </c>
      <c r="M28" s="36">
        <v>5.0724637681159424E-2</v>
      </c>
      <c r="N28" s="37">
        <v>67</v>
      </c>
      <c r="O28" s="37">
        <v>30</v>
      </c>
      <c r="P28" s="37">
        <v>37</v>
      </c>
      <c r="Q28" s="27">
        <f t="shared" si="4"/>
        <v>4.6398891966759004E-2</v>
      </c>
    </row>
    <row r="30" spans="1:17" x14ac:dyDescent="0.35">
      <c r="A30" s="4" t="s">
        <v>161</v>
      </c>
    </row>
  </sheetData>
  <mergeCells count="13">
    <mergeCell ref="N3:Q3"/>
    <mergeCell ref="N4:P4"/>
    <mergeCell ref="Q4:Q5"/>
    <mergeCell ref="A3:A5"/>
    <mergeCell ref="B3:E3"/>
    <mergeCell ref="F3:I3"/>
    <mergeCell ref="J3:M3"/>
    <mergeCell ref="B4:D4"/>
    <mergeCell ref="E4:E5"/>
    <mergeCell ref="F4:H4"/>
    <mergeCell ref="I4:I5"/>
    <mergeCell ref="J4:L4"/>
    <mergeCell ref="M4:M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02942-773C-4120-8727-C693B2408896}">
  <dimension ref="A1:V28"/>
  <sheetViews>
    <sheetView zoomScale="54" zoomScaleNormal="54" workbookViewId="0">
      <selection activeCell="E22" sqref="E22:F22"/>
    </sheetView>
  </sheetViews>
  <sheetFormatPr defaultRowHeight="14.5" x14ac:dyDescent="0.35"/>
  <cols>
    <col min="1" max="1" width="15.1796875" style="4" customWidth="1"/>
    <col min="2" max="2" width="14.54296875" style="4" customWidth="1"/>
    <col min="3" max="3" width="12.81640625" style="4" customWidth="1"/>
    <col min="4" max="4" width="11.54296875" style="4" customWidth="1"/>
    <col min="5" max="6" width="10.26953125" style="4" customWidth="1"/>
    <col min="7" max="7" width="13.1796875" style="4" customWidth="1"/>
    <col min="8" max="8" width="12.453125" style="4" customWidth="1"/>
    <col min="9" max="9" width="12.7265625" style="4" customWidth="1"/>
    <col min="10" max="11" width="10.26953125" style="4" customWidth="1"/>
    <col min="12" max="14" width="11.81640625" style="4" customWidth="1"/>
    <col min="15" max="16" width="10.26953125" style="4" customWidth="1"/>
    <col min="17" max="17" width="12.26953125" style="4" customWidth="1"/>
    <col min="18" max="18" width="13.1796875" style="4" customWidth="1"/>
    <col min="19" max="19" width="11.7265625" style="4" customWidth="1"/>
    <col min="20" max="21" width="10.81640625" style="4" customWidth="1"/>
    <col min="22" max="16384" width="8.7265625" style="4"/>
  </cols>
  <sheetData>
    <row r="1" spans="1:22" ht="18.5" x14ac:dyDescent="0.45">
      <c r="A1" s="19" t="s">
        <v>163</v>
      </c>
    </row>
    <row r="2" spans="1:22" ht="18.5" x14ac:dyDescent="0.45">
      <c r="A2" s="19"/>
    </row>
    <row r="3" spans="1:22" ht="21.5" customHeight="1" x14ac:dyDescent="0.5">
      <c r="A3" s="89"/>
      <c r="B3" s="222" t="s">
        <v>27</v>
      </c>
      <c r="C3" s="223"/>
      <c r="D3" s="223"/>
      <c r="E3" s="223"/>
      <c r="F3" s="223"/>
      <c r="G3" s="223"/>
      <c r="H3" s="223"/>
      <c r="I3" s="223"/>
      <c r="J3" s="223"/>
      <c r="K3" s="223"/>
      <c r="L3" s="223"/>
      <c r="M3" s="223"/>
      <c r="N3" s="223"/>
      <c r="O3" s="223"/>
      <c r="P3" s="223"/>
      <c r="Q3" s="223"/>
      <c r="R3" s="223"/>
      <c r="S3" s="223"/>
      <c r="T3" s="223"/>
      <c r="U3" s="224"/>
    </row>
    <row r="4" spans="1:22" ht="21" x14ac:dyDescent="0.5">
      <c r="A4" s="85"/>
      <c r="B4" s="221" t="s">
        <v>41</v>
      </c>
      <c r="C4" s="221"/>
      <c r="D4" s="221"/>
      <c r="E4" s="221"/>
      <c r="F4" s="221"/>
      <c r="G4" s="221" t="s">
        <v>42</v>
      </c>
      <c r="H4" s="221"/>
      <c r="I4" s="221"/>
      <c r="J4" s="221"/>
      <c r="K4" s="221"/>
      <c r="L4" s="221" t="s">
        <v>109</v>
      </c>
      <c r="M4" s="221"/>
      <c r="N4" s="221"/>
      <c r="O4" s="221"/>
      <c r="P4" s="221"/>
      <c r="Q4" s="221" t="s">
        <v>139</v>
      </c>
      <c r="R4" s="221"/>
      <c r="S4" s="221"/>
      <c r="T4" s="221"/>
      <c r="U4" s="221"/>
    </row>
    <row r="5" spans="1:22" ht="116" x14ac:dyDescent="0.35">
      <c r="A5" s="86" t="s">
        <v>12</v>
      </c>
      <c r="B5" s="87" t="s">
        <v>38</v>
      </c>
      <c r="C5" s="88" t="s">
        <v>164</v>
      </c>
      <c r="D5" s="88" t="s">
        <v>165</v>
      </c>
      <c r="E5" s="88" t="s">
        <v>166</v>
      </c>
      <c r="F5" s="88" t="s">
        <v>167</v>
      </c>
      <c r="G5" s="87" t="s">
        <v>38</v>
      </c>
      <c r="H5" s="88" t="s">
        <v>164</v>
      </c>
      <c r="I5" s="88" t="s">
        <v>165</v>
      </c>
      <c r="J5" s="88" t="s">
        <v>166</v>
      </c>
      <c r="K5" s="88" t="s">
        <v>167</v>
      </c>
      <c r="L5" s="87" t="s">
        <v>38</v>
      </c>
      <c r="M5" s="88" t="s">
        <v>164</v>
      </c>
      <c r="N5" s="88" t="s">
        <v>165</v>
      </c>
      <c r="O5" s="88" t="s">
        <v>166</v>
      </c>
      <c r="P5" s="88" t="s">
        <v>167</v>
      </c>
      <c r="Q5" s="87" t="s">
        <v>38</v>
      </c>
      <c r="R5" s="88" t="s">
        <v>164</v>
      </c>
      <c r="S5" s="88" t="s">
        <v>165</v>
      </c>
      <c r="T5" s="88" t="s">
        <v>166</v>
      </c>
      <c r="U5" s="88" t="s">
        <v>167</v>
      </c>
    </row>
    <row r="6" spans="1:22" x14ac:dyDescent="0.35">
      <c r="A6" s="55" t="s">
        <v>43</v>
      </c>
      <c r="B6" s="57">
        <v>1427</v>
      </c>
      <c r="C6" s="58">
        <v>780</v>
      </c>
      <c r="D6" s="58">
        <v>647</v>
      </c>
      <c r="E6" s="59">
        <f>C6/B6</f>
        <v>0.54660126138752629</v>
      </c>
      <c r="F6" s="59">
        <f>(D6/B6)</f>
        <v>0.45339873861247371</v>
      </c>
      <c r="G6" s="69">
        <v>1380</v>
      </c>
      <c r="H6" s="70">
        <v>803</v>
      </c>
      <c r="I6" s="70">
        <v>577</v>
      </c>
      <c r="J6" s="71">
        <f>(H6/G6)</f>
        <v>0.5818840579710145</v>
      </c>
      <c r="K6" s="77">
        <f>(I6/G6)</f>
        <v>0.4181159420289855</v>
      </c>
      <c r="L6" s="69">
        <v>1374</v>
      </c>
      <c r="M6" s="70">
        <v>735</v>
      </c>
      <c r="N6" s="70">
        <v>639</v>
      </c>
      <c r="O6" s="59">
        <f>(M6/L6)</f>
        <v>0.53493449781659386</v>
      </c>
      <c r="P6" s="60">
        <f>(N6/L6)</f>
        <v>0.46506550218340609</v>
      </c>
      <c r="Q6" s="69">
        <v>1444</v>
      </c>
      <c r="R6" s="70">
        <v>806</v>
      </c>
      <c r="S6" s="70">
        <v>638</v>
      </c>
      <c r="T6" s="80">
        <f>R6/Q6</f>
        <v>0.55817174515235457</v>
      </c>
      <c r="U6" s="81">
        <f>(S6/Q6)</f>
        <v>0.44182825484764543</v>
      </c>
      <c r="V6" s="48"/>
    </row>
    <row r="7" spans="1:22" x14ac:dyDescent="0.35">
      <c r="A7" s="55" t="s">
        <v>44</v>
      </c>
      <c r="B7" s="61">
        <v>1025</v>
      </c>
      <c r="C7" s="49">
        <v>618</v>
      </c>
      <c r="D7" s="49">
        <v>407</v>
      </c>
      <c r="E7" s="50">
        <f t="shared" ref="E7:E28" si="0">(C7/B7)</f>
        <v>0.60292682926829266</v>
      </c>
      <c r="F7" s="50">
        <f t="shared" ref="F7:F28" si="1">(D7/B7)</f>
        <v>0.39707317073170734</v>
      </c>
      <c r="G7" s="72">
        <v>941</v>
      </c>
      <c r="H7" s="51">
        <v>622</v>
      </c>
      <c r="I7" s="51">
        <v>319</v>
      </c>
      <c r="J7" s="52">
        <f t="shared" ref="J7:J28" si="2">(H7/G7)</f>
        <v>0.66099893730074388</v>
      </c>
      <c r="K7" s="78">
        <f t="shared" ref="K7:K28" si="3">(I7/G7)</f>
        <v>0.33900106269925612</v>
      </c>
      <c r="L7" s="72">
        <v>946</v>
      </c>
      <c r="M7" s="51">
        <v>561</v>
      </c>
      <c r="N7" s="51">
        <v>385</v>
      </c>
      <c r="O7" s="50">
        <f t="shared" ref="O7:O28" si="4">(M7/L7)</f>
        <v>0.59302325581395354</v>
      </c>
      <c r="P7" s="62">
        <f t="shared" ref="P7:P28" si="5">(N7/L7)</f>
        <v>0.40697674418604651</v>
      </c>
      <c r="Q7" s="72">
        <v>1015</v>
      </c>
      <c r="R7" s="51">
        <v>650</v>
      </c>
      <c r="S7" s="51">
        <v>365</v>
      </c>
      <c r="T7" s="53">
        <f t="shared" ref="T7:T28" si="6">R7/Q7</f>
        <v>0.64039408866995073</v>
      </c>
      <c r="U7" s="82">
        <f t="shared" ref="U7:U28" si="7">(S7/Q7)</f>
        <v>0.35960591133004927</v>
      </c>
      <c r="V7" s="48"/>
    </row>
    <row r="8" spans="1:22" x14ac:dyDescent="0.35">
      <c r="A8" s="55" t="s">
        <v>1</v>
      </c>
      <c r="B8" s="61">
        <v>402</v>
      </c>
      <c r="C8" s="49">
        <v>162</v>
      </c>
      <c r="D8" s="49">
        <v>240</v>
      </c>
      <c r="E8" s="50">
        <f t="shared" si="0"/>
        <v>0.40298507462686567</v>
      </c>
      <c r="F8" s="50">
        <f t="shared" si="1"/>
        <v>0.59701492537313428</v>
      </c>
      <c r="G8" s="72">
        <v>439</v>
      </c>
      <c r="H8" s="51">
        <v>181</v>
      </c>
      <c r="I8" s="51">
        <v>258</v>
      </c>
      <c r="J8" s="52">
        <f t="shared" si="2"/>
        <v>0.41230068337129838</v>
      </c>
      <c r="K8" s="78">
        <f t="shared" si="3"/>
        <v>0.58769931662870156</v>
      </c>
      <c r="L8" s="72">
        <v>428</v>
      </c>
      <c r="M8" s="51">
        <v>174</v>
      </c>
      <c r="N8" s="51">
        <v>254</v>
      </c>
      <c r="O8" s="50">
        <f t="shared" si="4"/>
        <v>0.40654205607476634</v>
      </c>
      <c r="P8" s="62">
        <f t="shared" si="5"/>
        <v>0.59345794392523366</v>
      </c>
      <c r="Q8" s="72">
        <v>429</v>
      </c>
      <c r="R8" s="51">
        <v>156</v>
      </c>
      <c r="S8" s="51">
        <v>273</v>
      </c>
      <c r="T8" s="53">
        <f t="shared" si="6"/>
        <v>0.36363636363636365</v>
      </c>
      <c r="U8" s="82">
        <f t="shared" si="7"/>
        <v>0.63636363636363635</v>
      </c>
      <c r="V8" s="48"/>
    </row>
    <row r="9" spans="1:22" x14ac:dyDescent="0.35">
      <c r="A9" s="55" t="s">
        <v>45</v>
      </c>
      <c r="B9" s="61">
        <v>14</v>
      </c>
      <c r="C9" s="49">
        <v>6</v>
      </c>
      <c r="D9" s="49">
        <v>8</v>
      </c>
      <c r="E9" s="50">
        <f t="shared" si="0"/>
        <v>0.42857142857142855</v>
      </c>
      <c r="F9" s="50">
        <f t="shared" si="1"/>
        <v>0.5714285714285714</v>
      </c>
      <c r="G9" s="72">
        <v>14</v>
      </c>
      <c r="H9" s="51">
        <v>4</v>
      </c>
      <c r="I9" s="51">
        <v>10</v>
      </c>
      <c r="J9" s="52">
        <f t="shared" si="2"/>
        <v>0.2857142857142857</v>
      </c>
      <c r="K9" s="78">
        <f t="shared" si="3"/>
        <v>0.7142857142857143</v>
      </c>
      <c r="L9" s="72">
        <v>15</v>
      </c>
      <c r="M9" s="51">
        <v>3</v>
      </c>
      <c r="N9" s="51">
        <v>12</v>
      </c>
      <c r="O9" s="50">
        <f t="shared" si="4"/>
        <v>0.2</v>
      </c>
      <c r="P9" s="62">
        <f t="shared" si="5"/>
        <v>0.8</v>
      </c>
      <c r="Q9" s="72">
        <v>9</v>
      </c>
      <c r="R9" s="51">
        <v>2</v>
      </c>
      <c r="S9" s="51">
        <v>7</v>
      </c>
      <c r="T9" s="53">
        <f t="shared" si="6"/>
        <v>0.22222222222222221</v>
      </c>
      <c r="U9" s="82">
        <f t="shared" si="7"/>
        <v>0.77777777777777779</v>
      </c>
      <c r="V9" s="48"/>
    </row>
    <row r="10" spans="1:22" x14ac:dyDescent="0.35">
      <c r="A10" s="55" t="s">
        <v>46</v>
      </c>
      <c r="B10" s="61">
        <v>86</v>
      </c>
      <c r="C10" s="49">
        <v>30</v>
      </c>
      <c r="D10" s="49">
        <v>56</v>
      </c>
      <c r="E10" s="50">
        <f t="shared" si="0"/>
        <v>0.34883720930232559</v>
      </c>
      <c r="F10" s="50">
        <f t="shared" si="1"/>
        <v>0.65116279069767447</v>
      </c>
      <c r="G10" s="72">
        <v>100</v>
      </c>
      <c r="H10" s="51">
        <v>38</v>
      </c>
      <c r="I10" s="51">
        <v>62</v>
      </c>
      <c r="J10" s="52">
        <f t="shared" si="2"/>
        <v>0.38</v>
      </c>
      <c r="K10" s="78">
        <f t="shared" si="3"/>
        <v>0.62</v>
      </c>
      <c r="L10" s="72">
        <v>110</v>
      </c>
      <c r="M10" s="51">
        <v>38</v>
      </c>
      <c r="N10" s="51">
        <v>72</v>
      </c>
      <c r="O10" s="50">
        <f t="shared" si="4"/>
        <v>0.34545454545454546</v>
      </c>
      <c r="P10" s="62">
        <f t="shared" si="5"/>
        <v>0.65454545454545454</v>
      </c>
      <c r="Q10" s="72">
        <v>89</v>
      </c>
      <c r="R10" s="51">
        <v>24</v>
      </c>
      <c r="S10" s="51">
        <v>65</v>
      </c>
      <c r="T10" s="53">
        <f t="shared" si="6"/>
        <v>0.2696629213483146</v>
      </c>
      <c r="U10" s="82">
        <f t="shared" si="7"/>
        <v>0.7303370786516854</v>
      </c>
      <c r="V10" s="48"/>
    </row>
    <row r="11" spans="1:22" x14ac:dyDescent="0.35">
      <c r="A11" s="55" t="s">
        <v>47</v>
      </c>
      <c r="B11" s="61">
        <v>9</v>
      </c>
      <c r="C11" s="54">
        <v>5</v>
      </c>
      <c r="D11" s="49">
        <v>4</v>
      </c>
      <c r="E11" s="50">
        <f t="shared" si="0"/>
        <v>0.55555555555555558</v>
      </c>
      <c r="F11" s="50">
        <f t="shared" si="1"/>
        <v>0.44444444444444442</v>
      </c>
      <c r="G11" s="72">
        <v>17</v>
      </c>
      <c r="H11" s="51">
        <v>5</v>
      </c>
      <c r="I11" s="51">
        <v>12</v>
      </c>
      <c r="J11" s="52">
        <f t="shared" si="2"/>
        <v>0.29411764705882354</v>
      </c>
      <c r="K11" s="78">
        <f t="shared" si="3"/>
        <v>0.70588235294117652</v>
      </c>
      <c r="L11" s="72">
        <v>13</v>
      </c>
      <c r="M11" s="51">
        <v>9</v>
      </c>
      <c r="N11" s="51">
        <v>4</v>
      </c>
      <c r="O11" s="50">
        <f t="shared" si="4"/>
        <v>0.69230769230769229</v>
      </c>
      <c r="P11" s="62">
        <f t="shared" si="5"/>
        <v>0.30769230769230771</v>
      </c>
      <c r="Q11" s="72">
        <v>15</v>
      </c>
      <c r="R11" s="51">
        <v>2</v>
      </c>
      <c r="S11" s="51">
        <v>13</v>
      </c>
      <c r="T11" s="53">
        <f t="shared" si="6"/>
        <v>0.13333333333333333</v>
      </c>
      <c r="U11" s="82">
        <f t="shared" si="7"/>
        <v>0.8666666666666667</v>
      </c>
      <c r="V11" s="48"/>
    </row>
    <row r="12" spans="1:22" x14ac:dyDescent="0.35">
      <c r="A12" s="55" t="s">
        <v>48</v>
      </c>
      <c r="B12" s="61">
        <v>8</v>
      </c>
      <c r="C12" s="49">
        <v>3</v>
      </c>
      <c r="D12" s="49">
        <v>5</v>
      </c>
      <c r="E12" s="50">
        <f t="shared" si="0"/>
        <v>0.375</v>
      </c>
      <c r="F12" s="50">
        <f t="shared" si="1"/>
        <v>0.625</v>
      </c>
      <c r="G12" s="72">
        <v>4</v>
      </c>
      <c r="H12" s="51">
        <v>2</v>
      </c>
      <c r="I12" s="51">
        <v>2</v>
      </c>
      <c r="J12" s="52">
        <f t="shared" si="2"/>
        <v>0.5</v>
      </c>
      <c r="K12" s="78">
        <f t="shared" si="3"/>
        <v>0.5</v>
      </c>
      <c r="L12" s="72">
        <v>12</v>
      </c>
      <c r="M12" s="51">
        <v>8</v>
      </c>
      <c r="N12" s="51">
        <v>4</v>
      </c>
      <c r="O12" s="50">
        <f t="shared" si="4"/>
        <v>0.66666666666666663</v>
      </c>
      <c r="P12" s="62">
        <f t="shared" si="5"/>
        <v>0.33333333333333331</v>
      </c>
      <c r="Q12" s="72">
        <v>7</v>
      </c>
      <c r="R12" s="51">
        <v>3</v>
      </c>
      <c r="S12" s="51">
        <v>4</v>
      </c>
      <c r="T12" s="53">
        <f t="shared" si="6"/>
        <v>0.42857142857142855</v>
      </c>
      <c r="U12" s="82">
        <f t="shared" si="7"/>
        <v>0.5714285714285714</v>
      </c>
      <c r="V12" s="48"/>
    </row>
    <row r="13" spans="1:22" x14ac:dyDescent="0.35">
      <c r="A13" s="55" t="s">
        <v>160</v>
      </c>
      <c r="B13" s="61">
        <v>50</v>
      </c>
      <c r="C13" s="49">
        <v>4</v>
      </c>
      <c r="D13" s="49">
        <v>46</v>
      </c>
      <c r="E13" s="50">
        <f t="shared" si="0"/>
        <v>0.08</v>
      </c>
      <c r="F13" s="50">
        <f t="shared" si="1"/>
        <v>0.92</v>
      </c>
      <c r="G13" s="72">
        <v>62</v>
      </c>
      <c r="H13" s="51">
        <v>8</v>
      </c>
      <c r="I13" s="51">
        <v>54</v>
      </c>
      <c r="J13" s="52">
        <f t="shared" si="2"/>
        <v>0.12903225806451613</v>
      </c>
      <c r="K13" s="78">
        <f t="shared" si="3"/>
        <v>0.87096774193548387</v>
      </c>
      <c r="L13" s="72">
        <v>44</v>
      </c>
      <c r="M13" s="51">
        <v>3</v>
      </c>
      <c r="N13" s="51">
        <v>41</v>
      </c>
      <c r="O13" s="50">
        <f t="shared" si="4"/>
        <v>6.8181818181818177E-2</v>
      </c>
      <c r="P13" s="62">
        <f t="shared" si="5"/>
        <v>0.93181818181818177</v>
      </c>
      <c r="Q13" s="72">
        <v>59</v>
      </c>
      <c r="R13" s="51">
        <v>4</v>
      </c>
      <c r="S13" s="51">
        <v>55</v>
      </c>
      <c r="T13" s="53">
        <f t="shared" si="6"/>
        <v>6.7796610169491525E-2</v>
      </c>
      <c r="U13" s="82">
        <f t="shared" si="7"/>
        <v>0.93220338983050843</v>
      </c>
      <c r="V13" s="48"/>
    </row>
    <row r="14" spans="1:22" x14ac:dyDescent="0.35">
      <c r="A14" s="55" t="s">
        <v>50</v>
      </c>
      <c r="B14" s="61">
        <v>13</v>
      </c>
      <c r="C14" s="49">
        <v>4</v>
      </c>
      <c r="D14" s="49">
        <v>9</v>
      </c>
      <c r="E14" s="50">
        <f t="shared" si="0"/>
        <v>0.30769230769230771</v>
      </c>
      <c r="F14" s="50">
        <f t="shared" si="1"/>
        <v>0.69230769230769229</v>
      </c>
      <c r="G14" s="72">
        <v>13</v>
      </c>
      <c r="H14" s="51">
        <v>5</v>
      </c>
      <c r="I14" s="51">
        <v>8</v>
      </c>
      <c r="J14" s="52">
        <f t="shared" si="2"/>
        <v>0.38461538461538464</v>
      </c>
      <c r="K14" s="78">
        <f t="shared" si="3"/>
        <v>0.61538461538461542</v>
      </c>
      <c r="L14" s="72">
        <v>16</v>
      </c>
      <c r="M14" s="51">
        <v>9</v>
      </c>
      <c r="N14" s="51">
        <v>7</v>
      </c>
      <c r="O14" s="50">
        <f t="shared" si="4"/>
        <v>0.5625</v>
      </c>
      <c r="P14" s="62">
        <f t="shared" si="5"/>
        <v>0.4375</v>
      </c>
      <c r="Q14" s="72">
        <v>12</v>
      </c>
      <c r="R14" s="51">
        <v>4</v>
      </c>
      <c r="S14" s="51">
        <v>8</v>
      </c>
      <c r="T14" s="53">
        <f t="shared" si="6"/>
        <v>0.33333333333333331</v>
      </c>
      <c r="U14" s="82">
        <f t="shared" si="7"/>
        <v>0.66666666666666663</v>
      </c>
      <c r="V14" s="48"/>
    </row>
    <row r="15" spans="1:22" x14ac:dyDescent="0.35">
      <c r="A15" s="55" t="s">
        <v>51</v>
      </c>
      <c r="B15" s="61">
        <v>14</v>
      </c>
      <c r="C15" s="49">
        <v>8</v>
      </c>
      <c r="D15" s="49">
        <v>6</v>
      </c>
      <c r="E15" s="50">
        <f t="shared" si="0"/>
        <v>0.5714285714285714</v>
      </c>
      <c r="F15" s="50">
        <f t="shared" si="1"/>
        <v>0.42857142857142855</v>
      </c>
      <c r="G15" s="72">
        <v>17</v>
      </c>
      <c r="H15" s="51">
        <v>10</v>
      </c>
      <c r="I15" s="51">
        <v>7</v>
      </c>
      <c r="J15" s="52">
        <f t="shared" si="2"/>
        <v>0.58823529411764708</v>
      </c>
      <c r="K15" s="78">
        <f t="shared" si="3"/>
        <v>0.41176470588235292</v>
      </c>
      <c r="L15" s="72">
        <v>10</v>
      </c>
      <c r="M15" s="51">
        <v>5</v>
      </c>
      <c r="N15" s="51">
        <v>5</v>
      </c>
      <c r="O15" s="50">
        <f t="shared" si="4"/>
        <v>0.5</v>
      </c>
      <c r="P15" s="62">
        <f t="shared" si="5"/>
        <v>0.5</v>
      </c>
      <c r="Q15" s="72">
        <v>14</v>
      </c>
      <c r="R15" s="51">
        <v>10</v>
      </c>
      <c r="S15" s="51">
        <v>4</v>
      </c>
      <c r="T15" s="53">
        <f t="shared" si="6"/>
        <v>0.7142857142857143</v>
      </c>
      <c r="U15" s="82">
        <f t="shared" si="7"/>
        <v>0.2857142857142857</v>
      </c>
      <c r="V15" s="48"/>
    </row>
    <row r="16" spans="1:22" x14ac:dyDescent="0.35">
      <c r="A16" s="55" t="s">
        <v>52</v>
      </c>
      <c r="B16" s="61">
        <v>1</v>
      </c>
      <c r="C16" s="54">
        <v>1</v>
      </c>
      <c r="D16" s="49"/>
      <c r="E16" s="50">
        <f t="shared" si="0"/>
        <v>1</v>
      </c>
      <c r="F16" s="50">
        <f t="shared" si="1"/>
        <v>0</v>
      </c>
      <c r="G16" s="63">
        <v>0</v>
      </c>
      <c r="H16" s="54">
        <v>0</v>
      </c>
      <c r="I16" s="54">
        <v>0</v>
      </c>
      <c r="J16" s="51">
        <v>0</v>
      </c>
      <c r="K16" s="73">
        <v>0</v>
      </c>
      <c r="L16" s="63">
        <v>0</v>
      </c>
      <c r="M16" s="54">
        <v>0</v>
      </c>
      <c r="N16" s="54">
        <v>0</v>
      </c>
      <c r="O16" s="54">
        <v>0</v>
      </c>
      <c r="P16" s="64">
        <v>0</v>
      </c>
      <c r="Q16" s="63">
        <v>0</v>
      </c>
      <c r="R16" s="54">
        <v>0</v>
      </c>
      <c r="S16" s="54">
        <v>0</v>
      </c>
      <c r="T16" s="53">
        <v>0</v>
      </c>
      <c r="U16" s="82"/>
      <c r="V16" s="48"/>
    </row>
    <row r="17" spans="1:22" x14ac:dyDescent="0.35">
      <c r="A17" s="55" t="s">
        <v>53</v>
      </c>
      <c r="B17" s="61">
        <v>4</v>
      </c>
      <c r="C17" s="49"/>
      <c r="D17" s="49">
        <v>4</v>
      </c>
      <c r="E17" s="50">
        <f t="shared" si="0"/>
        <v>0</v>
      </c>
      <c r="F17" s="50">
        <f t="shared" si="1"/>
        <v>1</v>
      </c>
      <c r="G17" s="72">
        <v>8</v>
      </c>
      <c r="H17" s="51">
        <v>3</v>
      </c>
      <c r="I17" s="51">
        <v>5</v>
      </c>
      <c r="J17" s="52">
        <f t="shared" si="2"/>
        <v>0.375</v>
      </c>
      <c r="K17" s="78">
        <f t="shared" si="3"/>
        <v>0.625</v>
      </c>
      <c r="L17" s="72">
        <v>5</v>
      </c>
      <c r="M17" s="51">
        <v>3</v>
      </c>
      <c r="N17" s="51">
        <v>2</v>
      </c>
      <c r="O17" s="50">
        <f t="shared" si="4"/>
        <v>0.6</v>
      </c>
      <c r="P17" s="62">
        <f t="shared" si="5"/>
        <v>0.4</v>
      </c>
      <c r="Q17" s="72">
        <v>4</v>
      </c>
      <c r="R17" s="51">
        <v>2</v>
      </c>
      <c r="S17" s="51">
        <v>2</v>
      </c>
      <c r="T17" s="53">
        <f t="shared" si="6"/>
        <v>0.5</v>
      </c>
      <c r="U17" s="82">
        <f t="shared" si="7"/>
        <v>0.5</v>
      </c>
      <c r="V17" s="48"/>
    </row>
    <row r="18" spans="1:22" x14ac:dyDescent="0.35">
      <c r="A18" s="55" t="s">
        <v>54</v>
      </c>
      <c r="B18" s="61">
        <v>8</v>
      </c>
      <c r="C18" s="49">
        <v>3</v>
      </c>
      <c r="D18" s="49">
        <v>5</v>
      </c>
      <c r="E18" s="50">
        <f t="shared" si="0"/>
        <v>0.375</v>
      </c>
      <c r="F18" s="50">
        <f t="shared" si="1"/>
        <v>0.625</v>
      </c>
      <c r="G18" s="72">
        <v>6</v>
      </c>
      <c r="H18" s="51">
        <v>2</v>
      </c>
      <c r="I18" s="51">
        <v>4</v>
      </c>
      <c r="J18" s="52">
        <f t="shared" si="2"/>
        <v>0.33333333333333331</v>
      </c>
      <c r="K18" s="78">
        <f t="shared" si="3"/>
        <v>0.66666666666666663</v>
      </c>
      <c r="L18" s="72">
        <v>5</v>
      </c>
      <c r="M18" s="51">
        <v>1</v>
      </c>
      <c r="N18" s="51">
        <v>4</v>
      </c>
      <c r="O18" s="50">
        <f t="shared" si="4"/>
        <v>0.2</v>
      </c>
      <c r="P18" s="62">
        <f t="shared" si="5"/>
        <v>0.8</v>
      </c>
      <c r="Q18" s="72">
        <v>6</v>
      </c>
      <c r="R18" s="51">
        <v>1</v>
      </c>
      <c r="S18" s="51">
        <v>5</v>
      </c>
      <c r="T18" s="53">
        <f t="shared" si="6"/>
        <v>0.16666666666666666</v>
      </c>
      <c r="U18" s="82">
        <f t="shared" si="7"/>
        <v>0.83333333333333337</v>
      </c>
      <c r="V18" s="48"/>
    </row>
    <row r="19" spans="1:22" x14ac:dyDescent="0.35">
      <c r="A19" s="55" t="s">
        <v>78</v>
      </c>
      <c r="B19" s="63">
        <v>0</v>
      </c>
      <c r="C19" s="54">
        <v>0</v>
      </c>
      <c r="D19" s="54">
        <v>0</v>
      </c>
      <c r="E19" s="54">
        <v>0</v>
      </c>
      <c r="F19" s="54">
        <v>0</v>
      </c>
      <c r="G19" s="63">
        <v>0</v>
      </c>
      <c r="H19" s="54">
        <v>0</v>
      </c>
      <c r="I19" s="54">
        <v>0</v>
      </c>
      <c r="J19" s="51">
        <v>0</v>
      </c>
      <c r="K19" s="73">
        <v>0</v>
      </c>
      <c r="L19" s="63">
        <v>0</v>
      </c>
      <c r="M19" s="54">
        <v>0</v>
      </c>
      <c r="N19" s="54">
        <v>0</v>
      </c>
      <c r="O19" s="54">
        <v>0</v>
      </c>
      <c r="P19" s="64">
        <v>0</v>
      </c>
      <c r="Q19" s="63">
        <v>0</v>
      </c>
      <c r="R19" s="54">
        <v>0</v>
      </c>
      <c r="S19" s="54">
        <v>0</v>
      </c>
      <c r="T19" s="53">
        <v>0</v>
      </c>
      <c r="U19" s="82"/>
      <c r="V19" s="48"/>
    </row>
    <row r="20" spans="1:22" x14ac:dyDescent="0.35">
      <c r="A20" s="55" t="s">
        <v>55</v>
      </c>
      <c r="B20" s="61">
        <v>5</v>
      </c>
      <c r="C20" s="49">
        <v>1</v>
      </c>
      <c r="D20" s="49">
        <v>4</v>
      </c>
      <c r="E20" s="50">
        <f t="shared" si="0"/>
        <v>0.2</v>
      </c>
      <c r="F20" s="50">
        <f t="shared" si="1"/>
        <v>0.8</v>
      </c>
      <c r="G20" s="72">
        <v>5</v>
      </c>
      <c r="H20" s="51">
        <v>1</v>
      </c>
      <c r="I20" s="51">
        <v>4</v>
      </c>
      <c r="J20" s="52">
        <f t="shared" si="2"/>
        <v>0.2</v>
      </c>
      <c r="K20" s="78">
        <f t="shared" si="3"/>
        <v>0.8</v>
      </c>
      <c r="L20" s="72">
        <v>6</v>
      </c>
      <c r="M20" s="51">
        <v>1</v>
      </c>
      <c r="N20" s="51">
        <v>5</v>
      </c>
      <c r="O20" s="50">
        <f t="shared" si="4"/>
        <v>0.16666666666666666</v>
      </c>
      <c r="P20" s="62">
        <f t="shared" si="5"/>
        <v>0.83333333333333337</v>
      </c>
      <c r="Q20" s="72">
        <v>1</v>
      </c>
      <c r="R20" s="51">
        <v>1</v>
      </c>
      <c r="S20" s="51">
        <v>0</v>
      </c>
      <c r="T20" s="53">
        <f t="shared" si="6"/>
        <v>1</v>
      </c>
      <c r="U20" s="82">
        <f t="shared" si="7"/>
        <v>0</v>
      </c>
      <c r="V20" s="48"/>
    </row>
    <row r="21" spans="1:22" x14ac:dyDescent="0.35">
      <c r="A21" s="55" t="s">
        <v>56</v>
      </c>
      <c r="B21" s="61">
        <v>11</v>
      </c>
      <c r="C21" s="49">
        <v>7</v>
      </c>
      <c r="D21" s="49">
        <v>4</v>
      </c>
      <c r="E21" s="50">
        <f t="shared" si="0"/>
        <v>0.63636363636363635</v>
      </c>
      <c r="F21" s="50">
        <f t="shared" si="1"/>
        <v>0.36363636363636365</v>
      </c>
      <c r="G21" s="72">
        <v>3</v>
      </c>
      <c r="H21" s="51">
        <v>2</v>
      </c>
      <c r="I21" s="51">
        <v>1</v>
      </c>
      <c r="J21" s="52">
        <f t="shared" si="2"/>
        <v>0.66666666666666663</v>
      </c>
      <c r="K21" s="78">
        <f t="shared" si="3"/>
        <v>0.33333333333333331</v>
      </c>
      <c r="L21" s="72">
        <v>4</v>
      </c>
      <c r="M21" s="51">
        <v>2</v>
      </c>
      <c r="N21" s="51">
        <v>2</v>
      </c>
      <c r="O21" s="50">
        <f t="shared" si="4"/>
        <v>0.5</v>
      </c>
      <c r="P21" s="62">
        <f t="shared" si="5"/>
        <v>0.5</v>
      </c>
      <c r="Q21" s="72">
        <v>5</v>
      </c>
      <c r="R21" s="51">
        <v>3</v>
      </c>
      <c r="S21" s="51">
        <v>2</v>
      </c>
      <c r="T21" s="53">
        <f t="shared" si="6"/>
        <v>0.6</v>
      </c>
      <c r="U21" s="82">
        <f t="shared" si="7"/>
        <v>0.4</v>
      </c>
      <c r="V21" s="48"/>
    </row>
    <row r="22" spans="1:22" x14ac:dyDescent="0.35">
      <c r="A22" s="55" t="s">
        <v>57</v>
      </c>
      <c r="B22" s="61">
        <v>11</v>
      </c>
      <c r="C22" s="49">
        <v>7</v>
      </c>
      <c r="D22" s="49">
        <v>4</v>
      </c>
      <c r="E22" s="50">
        <f t="shared" si="0"/>
        <v>0.63636363636363635</v>
      </c>
      <c r="F22" s="50">
        <f t="shared" si="1"/>
        <v>0.36363636363636365</v>
      </c>
      <c r="G22" s="72">
        <v>14</v>
      </c>
      <c r="H22" s="51">
        <v>13</v>
      </c>
      <c r="I22" s="51">
        <v>1</v>
      </c>
      <c r="J22" s="52">
        <f t="shared" si="2"/>
        <v>0.9285714285714286</v>
      </c>
      <c r="K22" s="78">
        <f t="shared" si="3"/>
        <v>7.1428571428571425E-2</v>
      </c>
      <c r="L22" s="72">
        <v>12</v>
      </c>
      <c r="M22" s="51">
        <v>8</v>
      </c>
      <c r="N22" s="51">
        <v>4</v>
      </c>
      <c r="O22" s="50">
        <f t="shared" si="4"/>
        <v>0.66666666666666663</v>
      </c>
      <c r="P22" s="62">
        <f t="shared" si="5"/>
        <v>0.33333333333333331</v>
      </c>
      <c r="Q22" s="72">
        <v>14</v>
      </c>
      <c r="R22" s="51">
        <v>7</v>
      </c>
      <c r="S22" s="51">
        <v>7</v>
      </c>
      <c r="T22" s="53">
        <f t="shared" si="6"/>
        <v>0.5</v>
      </c>
      <c r="U22" s="82">
        <f t="shared" si="7"/>
        <v>0.5</v>
      </c>
      <c r="V22" s="48"/>
    </row>
    <row r="23" spans="1:22" x14ac:dyDescent="0.35">
      <c r="A23" s="55" t="s">
        <v>58</v>
      </c>
      <c r="B23" s="61">
        <v>6</v>
      </c>
      <c r="C23" s="49">
        <v>4</v>
      </c>
      <c r="D23" s="49">
        <v>2</v>
      </c>
      <c r="E23" s="50">
        <f t="shared" si="0"/>
        <v>0.66666666666666663</v>
      </c>
      <c r="F23" s="50">
        <f t="shared" si="1"/>
        <v>0.33333333333333331</v>
      </c>
      <c r="G23" s="72">
        <v>12</v>
      </c>
      <c r="H23" s="51">
        <v>6</v>
      </c>
      <c r="I23" s="51">
        <v>6</v>
      </c>
      <c r="J23" s="52">
        <f t="shared" si="2"/>
        <v>0.5</v>
      </c>
      <c r="K23" s="78">
        <f t="shared" si="3"/>
        <v>0.5</v>
      </c>
      <c r="L23" s="72">
        <v>14</v>
      </c>
      <c r="M23" s="51">
        <v>4</v>
      </c>
      <c r="N23" s="51">
        <v>10</v>
      </c>
      <c r="O23" s="50">
        <f t="shared" si="4"/>
        <v>0.2857142857142857</v>
      </c>
      <c r="P23" s="62">
        <f t="shared" si="5"/>
        <v>0.7142857142857143</v>
      </c>
      <c r="Q23" s="72">
        <v>3</v>
      </c>
      <c r="R23" s="51">
        <v>2</v>
      </c>
      <c r="S23" s="51">
        <v>1</v>
      </c>
      <c r="T23" s="53">
        <f t="shared" si="6"/>
        <v>0.66666666666666663</v>
      </c>
      <c r="U23" s="82">
        <f t="shared" si="7"/>
        <v>0.33333333333333331</v>
      </c>
      <c r="V23" s="48"/>
    </row>
    <row r="24" spans="1:22" x14ac:dyDescent="0.35">
      <c r="A24" s="55" t="s">
        <v>59</v>
      </c>
      <c r="B24" s="61">
        <v>44</v>
      </c>
      <c r="C24" s="49">
        <v>13</v>
      </c>
      <c r="D24" s="49">
        <v>31</v>
      </c>
      <c r="E24" s="50">
        <f t="shared" si="0"/>
        <v>0.29545454545454547</v>
      </c>
      <c r="F24" s="50">
        <f t="shared" si="1"/>
        <v>0.70454545454545459</v>
      </c>
      <c r="G24" s="72">
        <v>36</v>
      </c>
      <c r="H24" s="51">
        <v>11</v>
      </c>
      <c r="I24" s="51">
        <v>25</v>
      </c>
      <c r="J24" s="52">
        <f t="shared" si="2"/>
        <v>0.30555555555555558</v>
      </c>
      <c r="K24" s="78">
        <f t="shared" si="3"/>
        <v>0.69444444444444442</v>
      </c>
      <c r="L24" s="72">
        <v>41</v>
      </c>
      <c r="M24" s="51">
        <v>13</v>
      </c>
      <c r="N24" s="51">
        <v>28</v>
      </c>
      <c r="O24" s="50">
        <f t="shared" si="4"/>
        <v>0.31707317073170732</v>
      </c>
      <c r="P24" s="62">
        <f t="shared" si="5"/>
        <v>0.68292682926829273</v>
      </c>
      <c r="Q24" s="72">
        <v>51</v>
      </c>
      <c r="R24" s="51">
        <v>14</v>
      </c>
      <c r="S24" s="51">
        <v>37</v>
      </c>
      <c r="T24" s="53">
        <f t="shared" si="6"/>
        <v>0.27450980392156865</v>
      </c>
      <c r="U24" s="82">
        <f t="shared" si="7"/>
        <v>0.72549019607843135</v>
      </c>
      <c r="V24" s="48"/>
    </row>
    <row r="25" spans="1:22" x14ac:dyDescent="0.35">
      <c r="A25" s="55" t="s">
        <v>60</v>
      </c>
      <c r="B25" s="61">
        <v>10</v>
      </c>
      <c r="C25" s="49">
        <v>6</v>
      </c>
      <c r="D25" s="49">
        <v>4</v>
      </c>
      <c r="E25" s="50">
        <f t="shared" si="0"/>
        <v>0.6</v>
      </c>
      <c r="F25" s="50">
        <f t="shared" si="1"/>
        <v>0.4</v>
      </c>
      <c r="G25" s="72">
        <v>4</v>
      </c>
      <c r="H25" s="51">
        <v>1</v>
      </c>
      <c r="I25" s="51">
        <v>3</v>
      </c>
      <c r="J25" s="52">
        <f t="shared" si="2"/>
        <v>0.25</v>
      </c>
      <c r="K25" s="78">
        <f t="shared" si="3"/>
        <v>0.75</v>
      </c>
      <c r="L25" s="72">
        <v>2</v>
      </c>
      <c r="M25" s="51">
        <v>2</v>
      </c>
      <c r="N25" s="51"/>
      <c r="O25" s="50">
        <f t="shared" si="4"/>
        <v>1</v>
      </c>
      <c r="P25" s="62">
        <f t="shared" si="5"/>
        <v>0</v>
      </c>
      <c r="Q25" s="72">
        <v>4</v>
      </c>
      <c r="R25" s="51"/>
      <c r="S25" s="51">
        <v>4</v>
      </c>
      <c r="T25" s="53">
        <f t="shared" si="6"/>
        <v>0</v>
      </c>
      <c r="U25" s="82">
        <f t="shared" si="7"/>
        <v>1</v>
      </c>
      <c r="V25" s="48"/>
    </row>
    <row r="26" spans="1:22" x14ac:dyDescent="0.35">
      <c r="A26" s="55" t="s">
        <v>61</v>
      </c>
      <c r="B26" s="61">
        <v>38</v>
      </c>
      <c r="C26" s="49">
        <v>12</v>
      </c>
      <c r="D26" s="49">
        <v>26</v>
      </c>
      <c r="E26" s="50">
        <f t="shared" si="0"/>
        <v>0.31578947368421051</v>
      </c>
      <c r="F26" s="50">
        <f t="shared" si="1"/>
        <v>0.68421052631578949</v>
      </c>
      <c r="G26" s="72">
        <v>35</v>
      </c>
      <c r="H26" s="51">
        <v>16</v>
      </c>
      <c r="I26" s="51">
        <v>19</v>
      </c>
      <c r="J26" s="52">
        <f t="shared" si="2"/>
        <v>0.45714285714285713</v>
      </c>
      <c r="K26" s="78">
        <f t="shared" si="3"/>
        <v>0.54285714285714282</v>
      </c>
      <c r="L26" s="72">
        <v>42</v>
      </c>
      <c r="M26" s="51">
        <v>12</v>
      </c>
      <c r="N26" s="51">
        <v>30</v>
      </c>
      <c r="O26" s="50">
        <f t="shared" si="4"/>
        <v>0.2857142857142857</v>
      </c>
      <c r="P26" s="62">
        <f t="shared" si="5"/>
        <v>0.7142857142857143</v>
      </c>
      <c r="Q26" s="72">
        <v>37</v>
      </c>
      <c r="R26" s="51">
        <v>10</v>
      </c>
      <c r="S26" s="51">
        <v>27</v>
      </c>
      <c r="T26" s="53">
        <f t="shared" si="6"/>
        <v>0.27027027027027029</v>
      </c>
      <c r="U26" s="82">
        <f t="shared" si="7"/>
        <v>0.72972972972972971</v>
      </c>
      <c r="V26" s="48"/>
    </row>
    <row r="27" spans="1:22" x14ac:dyDescent="0.35">
      <c r="A27" s="55" t="s">
        <v>62</v>
      </c>
      <c r="B27" s="61">
        <v>17</v>
      </c>
      <c r="C27" s="49">
        <v>15</v>
      </c>
      <c r="D27" s="49">
        <v>2</v>
      </c>
      <c r="E27" s="50">
        <f t="shared" si="0"/>
        <v>0.88235294117647056</v>
      </c>
      <c r="F27" s="50">
        <f t="shared" si="1"/>
        <v>0.11764705882352941</v>
      </c>
      <c r="G27" s="72">
        <v>19</v>
      </c>
      <c r="H27" s="51">
        <v>19</v>
      </c>
      <c r="I27" s="51"/>
      <c r="J27" s="52">
        <f t="shared" si="2"/>
        <v>1</v>
      </c>
      <c r="K27" s="78">
        <f t="shared" si="3"/>
        <v>0</v>
      </c>
      <c r="L27" s="72">
        <v>26</v>
      </c>
      <c r="M27" s="51">
        <v>26</v>
      </c>
      <c r="N27" s="51"/>
      <c r="O27" s="50">
        <f t="shared" si="4"/>
        <v>1</v>
      </c>
      <c r="P27" s="62">
        <f t="shared" si="5"/>
        <v>0</v>
      </c>
      <c r="Q27" s="72">
        <v>32</v>
      </c>
      <c r="R27" s="51">
        <v>27</v>
      </c>
      <c r="S27" s="51">
        <v>5</v>
      </c>
      <c r="T27" s="53">
        <f t="shared" si="6"/>
        <v>0.84375</v>
      </c>
      <c r="U27" s="82">
        <f t="shared" si="7"/>
        <v>0.15625</v>
      </c>
      <c r="V27" s="48"/>
    </row>
    <row r="28" spans="1:22" x14ac:dyDescent="0.35">
      <c r="A28" s="56" t="s">
        <v>63</v>
      </c>
      <c r="B28" s="65">
        <v>53</v>
      </c>
      <c r="C28" s="66">
        <v>33</v>
      </c>
      <c r="D28" s="66">
        <v>20</v>
      </c>
      <c r="E28" s="67">
        <f t="shared" si="0"/>
        <v>0.62264150943396224</v>
      </c>
      <c r="F28" s="67">
        <f t="shared" si="1"/>
        <v>0.37735849056603776</v>
      </c>
      <c r="G28" s="74">
        <v>70</v>
      </c>
      <c r="H28" s="75">
        <v>35</v>
      </c>
      <c r="I28" s="75">
        <v>35</v>
      </c>
      <c r="J28" s="76">
        <f t="shared" si="2"/>
        <v>0.5</v>
      </c>
      <c r="K28" s="79">
        <f t="shared" si="3"/>
        <v>0.5</v>
      </c>
      <c r="L28" s="74">
        <v>51</v>
      </c>
      <c r="M28" s="75">
        <v>27</v>
      </c>
      <c r="N28" s="75">
        <v>24</v>
      </c>
      <c r="O28" s="67">
        <f t="shared" si="4"/>
        <v>0.52941176470588236</v>
      </c>
      <c r="P28" s="68">
        <f t="shared" si="5"/>
        <v>0.47058823529411764</v>
      </c>
      <c r="Q28" s="74">
        <v>67</v>
      </c>
      <c r="R28" s="75">
        <v>40</v>
      </c>
      <c r="S28" s="75">
        <v>27</v>
      </c>
      <c r="T28" s="83">
        <f t="shared" si="6"/>
        <v>0.59701492537313428</v>
      </c>
      <c r="U28" s="84">
        <f t="shared" si="7"/>
        <v>0.40298507462686567</v>
      </c>
      <c r="V28" s="48"/>
    </row>
  </sheetData>
  <mergeCells count="5">
    <mergeCell ref="B4:F4"/>
    <mergeCell ref="G4:K4"/>
    <mergeCell ref="L4:P4"/>
    <mergeCell ref="Q4:U4"/>
    <mergeCell ref="B3:U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3FC3B-65CF-4CC1-A976-C97DBD181ED0}">
  <dimension ref="A1"/>
  <sheetViews>
    <sheetView zoomScale="82" zoomScaleNormal="82" workbookViewId="0">
      <selection activeCell="V17" sqref="V17"/>
    </sheetView>
  </sheetViews>
  <sheetFormatPr defaultRowHeight="14.5" x14ac:dyDescent="0.35"/>
  <cols>
    <col min="1" max="16384" width="8.7265625" style="4"/>
  </cols>
  <sheetData>
    <row r="1" spans="1:1" ht="18.5" x14ac:dyDescent="0.45">
      <c r="A1" s="19" t="s">
        <v>172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Cover sheet</vt:lpstr>
      <vt:lpstr>Contents</vt:lpstr>
      <vt:lpstr>Background</vt:lpstr>
      <vt:lpstr>Map</vt:lpstr>
      <vt:lpstr>Table 1</vt:lpstr>
      <vt:lpstr>Table 2</vt:lpstr>
      <vt:lpstr>Table 3</vt:lpstr>
      <vt:lpstr>Table 4</vt:lpstr>
      <vt:lpstr>Figure 1a-d</vt:lpstr>
      <vt:lpstr>Table 5</vt:lpstr>
      <vt:lpstr>Figure 2</vt:lpstr>
      <vt:lpstr>Table 6</vt:lpstr>
      <vt:lpstr>Table 7</vt:lpstr>
      <vt:lpstr>Table 8</vt:lpstr>
      <vt:lpstr>Table 9</vt:lpstr>
      <vt:lpstr>Table 10</vt:lpstr>
      <vt:lpstr>Table 11</vt:lpstr>
      <vt:lpstr>Figure 3a-d</vt:lpstr>
      <vt:lpstr>Table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Fathimath Shakir</dc:creator>
  <cp:lastModifiedBy>Fathimath Riyaza</cp:lastModifiedBy>
  <dcterms:created xsi:type="dcterms:W3CDTF">2026-02-12T04:06:07Z</dcterms:created>
  <dcterms:modified xsi:type="dcterms:W3CDTF">2026-08-03T03:47:35Z</dcterms:modified>
</cp:coreProperties>
</file>