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December 2022\To upload\"/>
    </mc:Choice>
  </mc:AlternateContent>
  <xr:revisionPtr revIDLastSave="0" documentId="13_ncr:1_{1D59C53E-D4C9-45EA-B47E-541DBA71137F}" xr6:coauthVersionLast="47" xr6:coauthVersionMax="47" xr10:uidLastSave="{00000000-0000-0000-0000-000000000000}"/>
  <bookViews>
    <workbookView xWindow="28680" yWindow="-120" windowWidth="29040" windowHeight="15720" tabRatio="543" xr2:uid="{00000000-000D-0000-FFFF-FFFF00000000}"/>
  </bookViews>
  <sheets>
    <sheet name="Dec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54" i="38" l="1"/>
  <c r="AE254" i="38"/>
  <c r="AM10" i="38" l="1"/>
  <c r="AM11" i="38"/>
  <c r="AM7" i="38"/>
  <c r="AM8" i="38"/>
  <c r="AP4" i="38"/>
  <c r="AP6" i="38"/>
  <c r="AO7" i="38"/>
  <c r="AP7" i="38"/>
  <c r="AP9" i="38"/>
  <c r="AP8" i="38" s="1"/>
  <c r="AP11" i="38"/>
  <c r="AO14" i="38"/>
  <c r="BA14" i="38"/>
  <c r="BB14" i="38"/>
  <c r="BA36" i="38"/>
  <c r="BA47" i="38"/>
  <c r="BC51" i="38"/>
  <c r="BC52" i="38"/>
  <c r="BA54" i="38"/>
  <c r="BA55" i="38"/>
  <c r="BA56" i="38"/>
  <c r="BA57" i="38"/>
  <c r="BB54" i="38"/>
  <c r="BB55" i="38"/>
  <c r="BB56" i="38"/>
  <c r="BB57" i="38"/>
  <c r="BC54" i="38"/>
  <c r="BC55" i="38"/>
  <c r="BC56" i="38"/>
  <c r="BC57" i="38"/>
  <c r="BC58" i="38"/>
  <c r="AP58" i="38"/>
  <c r="BB60" i="38"/>
  <c r="BC60" i="38"/>
  <c r="BC61" i="38"/>
  <c r="BC62" i="38"/>
  <c r="BC63" i="38"/>
  <c r="BC64" i="38"/>
  <c r="AP65" i="38"/>
  <c r="AP72" i="38"/>
  <c r="AS72" i="38"/>
  <c r="AS73" i="38"/>
  <c r="AS74" i="38"/>
  <c r="AP75" i="38"/>
  <c r="AS75" i="38"/>
  <c r="BA86" i="38"/>
  <c r="D146" i="38"/>
  <c r="E146" i="38"/>
  <c r="F146" i="38"/>
  <c r="G146" i="38"/>
  <c r="H146" i="38"/>
  <c r="I146" i="38"/>
  <c r="J146" i="38"/>
  <c r="K146" i="38"/>
  <c r="L146" i="38"/>
  <c r="AP173" i="38"/>
  <c r="AQ173" i="38"/>
  <c r="AP174" i="38"/>
  <c r="AR174" i="38"/>
  <c r="AS174" i="38"/>
  <c r="AP176" i="38"/>
  <c r="AP179" i="38"/>
  <c r="AP180" i="38"/>
  <c r="AR179" i="38"/>
  <c r="AS179" i="38"/>
  <c r="AR180" i="38" s="1"/>
  <c r="AP181" i="38"/>
  <c r="AR182" i="38"/>
  <c r="AR183" i="38"/>
  <c r="AQ184" i="38"/>
  <c r="AR190" i="38"/>
  <c r="AO190" i="38"/>
  <c r="AO191" i="38"/>
  <c r="AO197" i="38"/>
  <c r="AR197" i="38"/>
  <c r="AO198" i="38"/>
  <c r="AP198" i="38"/>
  <c r="AQ198" i="38"/>
  <c r="AR198" i="38"/>
  <c r="D200" i="38"/>
  <c r="AS255" i="38"/>
  <c r="AP177" i="38" l="1"/>
  <c r="BA52" i="38"/>
  <c r="AQ179" i="38"/>
  <c r="AQ174" i="38"/>
  <c r="BB58" i="38"/>
  <c r="BB52" i="38"/>
  <c r="AR191" i="38"/>
  <c r="AS180" i="38"/>
  <c r="AS175" i="38"/>
  <c r="AQ175" i="38"/>
  <c r="AR175" i="38"/>
</calcChain>
</file>

<file path=xl/sharedStrings.xml><?xml version="1.0" encoding="utf-8"?>
<sst xmlns="http://schemas.openxmlformats.org/spreadsheetml/2006/main" count="959" uniqueCount="255">
  <si>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</si>
  <si>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</si>
  <si>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</si>
  <si>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</si>
  <si>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</si>
  <si>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</si>
  <si>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</si>
  <si>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</si>
  <si>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</si>
  <si>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</si>
  <si>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</si>
  <si>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</si>
  <si>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</si>
  <si>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</si>
  <si>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</si>
  <si>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</si>
  <si>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</si>
  <si>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</si>
  <si>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</si>
  <si>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</si>
  <si>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</si>
  <si>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</si>
  <si>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</si>
  <si>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</si>
  <si>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</si>
  <si>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</si>
  <si>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Aug 8.34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</si>
  <si>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</si>
  <si>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</si>
  <si>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</si>
  <si>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</si>
  <si>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</si>
  <si>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</si>
  <si>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</si>
  <si>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</si>
  <si>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</si>
  <si>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</si>
  <si>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</si>
  <si>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</si>
  <si>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</si>
  <si>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</si>
  <si>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</si>
  <si>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</si>
  <si>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</si>
  <si>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</si>
  <si>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</si>
  <si>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</si>
  <si>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</si>
  <si>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</si>
  <si>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</si>
  <si>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</si>
  <si>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</si>
  <si>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</si>
  <si>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</si>
  <si>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</si>
  <si>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</si>
  <si>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</si>
  <si>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</si>
  <si>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</si>
  <si>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</si>
  <si>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</si>
  <si>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</si>
  <si>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</si>
  <si>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</si>
  <si>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</si>
  <si>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</si>
  <si>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</si>
  <si>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</si>
  <si>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</si>
  <si>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</si>
  <si>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</si>
  <si>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</si>
  <si>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</si>
  <si>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</si>
  <si>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</si>
  <si>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</si>
  <si>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</si>
  <si>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</si>
  <si>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</si>
  <si>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</si>
  <si>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</si>
  <si>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</si>
  <si>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</si>
  <si>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</si>
  <si>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</si>
  <si>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</si>
  <si>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</si>
  <si>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</si>
  <si>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</si>
  <si>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</si>
  <si>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</si>
  <si>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</si>
  <si>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</si>
  <si>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</si>
  <si>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</si>
  <si>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</si>
  <si>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</si>
  <si>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</si>
  <si>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</si>
  <si>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</si>
  <si>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</si>
  <si>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</si>
  <si>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</si>
  <si>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</si>
  <si>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</si>
  <si>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</si>
  <si>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</si>
  <si>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</si>
  <si>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</si>
  <si>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</si>
  <si>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</si>
  <si>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</si>
  <si>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</si>
  <si>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</si>
  <si>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</si>
  <si>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</si>
  <si>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</si>
  <si>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</si>
  <si>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</si>
  <si>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</si>
  <si>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</si>
  <si>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</si>
  <si>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</si>
  <si>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</si>
  <si>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</si>
  <si>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</si>
  <si>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</si>
  <si>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</si>
  <si>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</si>
  <si>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</si>
  <si>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</si>
  <si>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</si>
  <si>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</si>
  <si>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</si>
  <si>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</si>
  <si>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</si>
  <si>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</si>
  <si>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</si>
  <si>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>August</t>
  </si>
  <si>
    <t>4.1.1 Live Fish Exports</t>
  </si>
  <si>
    <t>4.1  Fisheries Products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</si>
  <si>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</si>
  <si>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</si>
  <si>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</si>
  <si>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</si>
  <si>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</si>
  <si>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</si>
  <si>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</si>
  <si>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</si>
  <si>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</si>
  <si>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</si>
  <si>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</si>
  <si>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</si>
  <si>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</si>
  <si>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</si>
  <si>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</si>
  <si>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</si>
  <si>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</si>
  <si>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</si>
  <si>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</si>
  <si>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</si>
  <si>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</si>
  <si>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</si>
  <si>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</si>
  <si>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</si>
  <si>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</si>
  <si>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</si>
  <si>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</si>
  <si>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</si>
  <si>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</si>
  <si>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</si>
  <si>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</si>
  <si>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</si>
  <si>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</si>
  <si>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</si>
  <si>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</si>
  <si>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</si>
  <si>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</si>
  <si>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</si>
  <si>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</si>
  <si>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</si>
  <si>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</si>
  <si>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</si>
  <si>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</si>
  <si>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</si>
  <si>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</si>
  <si>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</si>
  <si>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</si>
  <si>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</si>
  <si>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</si>
  <si>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</si>
  <si>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</si>
  <si>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</si>
  <si>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</si>
  <si>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</si>
  <si>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</si>
  <si>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</si>
  <si>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</si>
  <si>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</si>
  <si>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</si>
  <si>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</si>
  <si>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</si>
  <si>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</si>
  <si>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</si>
  <si>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</si>
  <si>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</si>
  <si>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</si>
  <si>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</si>
  <si>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</si>
  <si>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</si>
  <si>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</si>
  <si>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</si>
  <si>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</si>
  <si>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</si>
  <si>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</si>
  <si>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</si>
  <si>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</si>
  <si>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</si>
  <si>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</si>
  <si>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</si>
  <si>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</si>
  <si>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</si>
  <si>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</si>
  <si>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</si>
  <si>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</si>
  <si>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</si>
  <si>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</si>
  <si>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</si>
  <si>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</si>
  <si>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</si>
  <si>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</si>
  <si>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</si>
  <si>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</si>
  <si>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</si>
  <si>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</si>
  <si>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</si>
  <si>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</si>
  <si>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</si>
  <si>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</si>
  <si>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</si>
  <si>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</si>
  <si>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</si>
  <si>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</si>
  <si>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</si>
  <si>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</si>
  <si>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</si>
  <si>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DEC 2022</t>
    </r>
  </si>
  <si>
    <t>11.1 Intra and inter Atoll ferry passenger movement</t>
  </si>
  <si>
    <t>Male'/Hulhumale</t>
  </si>
  <si>
    <t xml:space="preserve">                            -  </t>
  </si>
  <si>
    <t xml:space="preserve">                         -  </t>
  </si>
  <si>
    <t>1.1.2 % Chn in Arrivals - month-on-month</t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</si>
  <si>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920 ('000 CBM) at the end of November 2022, which decreased by 2.39 percent compared to October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45,780 ('000 kWh) at the end of September 2022, which showed a decline of 3.7 percent compared to August 2021. 
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</si>
  <si>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604.2 million US$ in November 2022 from 499.6  million US$ at the end of October 2022.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</si>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</sst>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2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35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4" fontId="43" fillId="41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3" fontId="43" fillId="40" borderId="7" xfId="0" applyNumberFormat="1" applyFont="1" applyFill="1" applyBorder="1"/>
    <xf numFmtId="0" fontId="43" fillId="40" borderId="7" xfId="0" applyFont="1" applyFill="1" applyBorder="1" applyAlignment="1">
      <alignment horizontal="righ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  <xf numFmtId="3" fontId="43" fillId="40" borderId="8" xfId="0" applyNumberFormat="1" applyFont="1" applyFill="1" applyBorder="1" applyAlignment="1">
      <alignment horizontal="center"/>
    </xf>
    <xf numFmtId="3" fontId="43" fillId="40" borderId="9" xfId="0" applyNumberFormat="1" applyFont="1" applyFill="1" applyBorder="1" applyAlignment="1">
      <alignment horizontal="center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'Dec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'Dec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'Dec 2022'!$C$201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multiLvlStrRef>
              <c:f>'Dec 2022'!$D$4:$F$4</c:f>
            </c:multiLvlStrRef>
          </c:cat>
          <c:val>
            <c:numRef>
              <c:f>'Dec 2022'!$D$201:$D$201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'Dec 2022'!$C$202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multiLvlStrRef>
              <c:f>'Dec 2022'!$D$4:$F$4</c:f>
            </c:multiLvlStrRef>
          </c:cat>
          <c:val>
            <c:numRef>
              <c:f>'Dec 2022'!$D$202:$D$202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'Dec 2022'!$C$204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multiLvlStrRef>
              <c:f>'Dec 2022'!$D$4:$F$4</c:f>
            </c:multiLvlStrRef>
          </c:cat>
          <c:val>
            <c:numRef>
              <c:f>'Dec 2022'!$D$204:$D$204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'Dec 2022'!$C$206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multiLvlStrRef>
              <c:f>'Dec 2022'!$D$4:$F$4</c:f>
            </c:multiLvlStrRef>
          </c:cat>
          <c:val>
            <c:numRef>
              <c:f>'Dec 2022'!$D$206:$D$206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'Dec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'Dec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'Dec 2022'!$C$142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'Dec 2022'!$C$144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'Dec 2022'!$C$145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127</xdr:row>
      <xdr:rowOff>142875</xdr:rowOff>
    </xdr:from>
    <xdr:to>
      <xdr:col>3</xdr:col>
      <xdr:colOff>0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51</xdr:col>
      <xdr:colOff>866775</xdr:colOff>
      <xdr:row>48</xdr:row>
      <xdr:rowOff>0</xdr:rowOff>
    </xdr:from>
    <xdr:to>
      <xdr:col>62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628650</xdr:colOff>
      <xdr:row>125</xdr:row>
      <xdr:rowOff>28575</xdr:rowOff>
    </xdr:from>
    <xdr:to>
      <xdr:col>61</xdr:col>
      <xdr:colOff>533400</xdr:colOff>
      <xdr:row>134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800100</xdr:colOff>
      <xdr:row>115</xdr:row>
      <xdr:rowOff>47625</xdr:rowOff>
    </xdr:from>
    <xdr:to>
      <xdr:col>62</xdr:col>
      <xdr:colOff>104775</xdr:colOff>
      <xdr:row>124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51</xdr:col>
      <xdr:colOff>1133475</xdr:colOff>
      <xdr:row>34</xdr:row>
      <xdr:rowOff>161925</xdr:rowOff>
    </xdr:from>
    <xdr:to>
      <xdr:col>60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1266825</xdr:colOff>
      <xdr:row>48</xdr:row>
      <xdr:rowOff>9525</xdr:rowOff>
    </xdr:from>
    <xdr:to>
      <xdr:col>61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695325</xdr:colOff>
      <xdr:row>135</xdr:row>
      <xdr:rowOff>314325</xdr:rowOff>
    </xdr:from>
    <xdr:to>
      <xdr:col>61</xdr:col>
      <xdr:colOff>66675</xdr:colOff>
      <xdr:row>140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695325</xdr:colOff>
      <xdr:row>141</xdr:row>
      <xdr:rowOff>114300</xdr:rowOff>
    </xdr:from>
    <xdr:to>
      <xdr:col>61</xdr:col>
      <xdr:colOff>361950</xdr:colOff>
      <xdr:row>146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3</xdr:col>
      <xdr:colOff>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695325</xdr:colOff>
      <xdr:row>170</xdr:row>
      <xdr:rowOff>0</xdr:rowOff>
    </xdr:from>
    <xdr:to>
      <xdr:col>61</xdr:col>
      <xdr:colOff>66675</xdr:colOff>
      <xdr:row>254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695325</xdr:colOff>
      <xdr:row>170</xdr:row>
      <xdr:rowOff>0</xdr:rowOff>
    </xdr:from>
    <xdr:to>
      <xdr:col>61</xdr:col>
      <xdr:colOff>66675</xdr:colOff>
      <xdr:row>190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85725</xdr:colOff>
      <xdr:row>208</xdr:row>
      <xdr:rowOff>104775</xdr:rowOff>
    </xdr:from>
    <xdr:to>
      <xdr:col>3</xdr:col>
      <xdr:colOff>0</xdr:colOff>
      <xdr:row>218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208</xdr:row>
      <xdr:rowOff>85725</xdr:rowOff>
    </xdr:from>
    <xdr:to>
      <xdr:col>7</xdr:col>
      <xdr:colOff>847725</xdr:colOff>
      <xdr:row>218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51</xdr:col>
      <xdr:colOff>695325</xdr:colOff>
      <xdr:row>145</xdr:row>
      <xdr:rowOff>314325</xdr:rowOff>
    </xdr:from>
    <xdr:to>
      <xdr:col>61</xdr:col>
      <xdr:colOff>66675</xdr:colOff>
      <xdr:row>151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51</xdr:col>
      <xdr:colOff>695325</xdr:colOff>
      <xdr:row>152</xdr:row>
      <xdr:rowOff>114300</xdr:rowOff>
    </xdr:from>
    <xdr:to>
      <xdr:col>61</xdr:col>
      <xdr:colOff>361950</xdr:colOff>
      <xdr:row>170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CU277"/>
  <sheetViews>
    <sheetView tabSelected="1" view="pageBreakPreview" topLeftCell="A163" zoomScale="70" zoomScaleNormal="25" zoomScaleSheetLayoutView="70" workbookViewId="0">
      <selection activeCell="AC179" sqref="AC179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4" width="14.85546875" hidden="1" customWidth="1"/>
    <col min="5" max="5" width="14.140625" hidden="1" customWidth="1"/>
    <col min="6" max="6" width="14.42578125" hidden="1" customWidth="1"/>
    <col min="7" max="7" width="13.85546875" hidden="1" customWidth="1"/>
    <col min="8" max="8" width="14.5703125" hidden="1" customWidth="1"/>
    <col min="9" max="12" width="13.42578125" hidden="1" customWidth="1"/>
    <col min="13" max="13" width="10.5703125" hidden="1" customWidth="1"/>
    <col min="14" max="14" width="12" hidden="1" customWidth="1"/>
    <col min="15" max="15" width="13.42578125" hidden="1" customWidth="1"/>
    <col min="16" max="17" width="12.5703125" hidden="1" customWidth="1"/>
    <col min="18" max="18" width="11.140625" hidden="1" customWidth="1"/>
    <col min="19" max="25" width="12.5703125" hidden="1" customWidth="1"/>
    <col min="26" max="26" width="13.5703125" customWidth="1"/>
    <col min="27" max="38" width="12.5703125" customWidth="1"/>
    <col min="39" max="39" width="12.5703125" hidden="1" customWidth="1"/>
    <col min="40" max="40" width="2.5703125" customWidth="1"/>
    <col min="41" max="41" width="15.140625" hidden="1" customWidth="1"/>
    <col min="42" max="45" width="19.42578125" hidden="1" customWidth="1"/>
    <col min="46" max="46" width="7.85546875" customWidth="1"/>
    <col min="47" max="47" width="13.42578125" customWidth="1"/>
    <col min="48" max="52" width="19.42578125" hidden="1" customWidth="1"/>
    <col min="53" max="61" width="8.42578125" hidden="1" customWidth="1"/>
    <col min="62" max="62" width="0" hidden="1" customWidth="1"/>
    <col min="63" max="63" width="39.42578125" hidden="1" customWidth="1"/>
    <col min="64" max="64" width="14.42578125" hidden="1" customWidth="1"/>
    <col min="65" max="66" width="13.85546875" hidden="1" customWidth="1"/>
    <col min="67" max="67" width="14.42578125" hidden="1" customWidth="1"/>
    <col min="68" max="68" width="18.85546875" hidden="1" customWidth="1"/>
    <col min="69" max="70" width="19.85546875" hidden="1" customWidth="1"/>
    <col min="71" max="71" width="18.85546875" hidden="1" customWidth="1"/>
    <col min="72" max="72" width="19.140625" hidden="1" customWidth="1"/>
    <col min="73" max="73" width="16.140625" hidden="1" customWidth="1"/>
    <col min="74" max="76" width="18.140625" hidden="1" customWidth="1"/>
    <col min="77" max="77" width="19.140625" hidden="1" customWidth="1"/>
    <col min="78" max="78" width="18.85546875" hidden="1" customWidth="1"/>
    <col min="79" max="79" width="18.140625" hidden="1" customWidth="1"/>
    <col min="80" max="80" width="18.85546875" hidden="1" customWidth="1"/>
    <col min="81" max="107" width="0" hidden="1" customWidth="1"/>
    <col min="108" max="108" width="1.42578125" customWidth="1"/>
  </cols>
  <sheetData>
    <row r="1" spans="1:75" ht="123.75" customHeight="1" x14ac:dyDescent="0.45">
      <c r="A1" s="26" t="s">
        <v>246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75" ht="21" customHeight="1" x14ac:dyDescent="0.2">
      <c r="A2" s="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P2">
        <v>59627</v>
      </c>
    </row>
    <row r="3" spans="1:75" ht="19.5" customHeight="1" x14ac:dyDescent="0.25">
      <c r="A3" s="1"/>
      <c r="B3" s="3"/>
      <c r="C3" s="3"/>
      <c r="D3" s="3">
        <v>2020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2021</v>
      </c>
      <c r="Q3" s="3"/>
      <c r="R3" s="3"/>
      <c r="S3" s="3"/>
      <c r="T3" s="3"/>
      <c r="U3" s="3"/>
      <c r="V3" s="3"/>
      <c r="W3" s="3"/>
      <c r="X3" s="3"/>
      <c r="Y3" s="3"/>
      <c r="Z3" s="15">
        <v>2021</v>
      </c>
      <c r="AA3" s="15"/>
      <c r="AB3" s="15">
        <v>2022</v>
      </c>
      <c r="AC3" s="15"/>
      <c r="AD3" s="15"/>
      <c r="AE3" s="15"/>
      <c r="AF3" s="15"/>
      <c r="AG3" s="15"/>
      <c r="AH3" s="15"/>
      <c r="AI3" s="15"/>
      <c r="AJ3" s="15"/>
      <c r="AK3" s="15"/>
      <c r="AL3" s="15"/>
      <c r="AN3" s="1"/>
    </row>
    <row r="4" spans="1:75" ht="17.25" customHeight="1" x14ac:dyDescent="0.25">
      <c r="A4" s="1"/>
      <c r="B4" s="3"/>
      <c r="C4" s="3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0</v>
      </c>
      <c r="Q4" s="3" t="s">
        <v>1</v>
      </c>
      <c r="R4" s="3" t="s">
        <v>2</v>
      </c>
      <c r="S4" s="3" t="s">
        <v>3</v>
      </c>
      <c r="T4" s="3" t="s">
        <v>4</v>
      </c>
      <c r="U4" s="3" t="s">
        <v>25</v>
      </c>
      <c r="V4" s="3" t="s">
        <v>27</v>
      </c>
      <c r="W4" s="3" t="s">
        <v>7</v>
      </c>
      <c r="X4" s="3" t="s">
        <v>8</v>
      </c>
      <c r="Y4" s="3" t="s">
        <v>9</v>
      </c>
      <c r="Z4" s="15" t="s">
        <v>10</v>
      </c>
      <c r="AA4" s="15" t="s">
        <v>11</v>
      </c>
      <c r="AB4" s="15" t="s">
        <v>0</v>
      </c>
      <c r="AC4" s="15" t="s">
        <v>1</v>
      </c>
      <c r="AD4" s="15" t="s">
        <v>2</v>
      </c>
      <c r="AE4" s="15" t="s">
        <v>3</v>
      </c>
      <c r="AF4" s="15" t="s">
        <v>4</v>
      </c>
      <c r="AG4" s="15" t="s">
        <v>5</v>
      </c>
      <c r="AH4" s="15" t="s">
        <v>6</v>
      </c>
      <c r="AI4" s="15" t="s">
        <v>7</v>
      </c>
      <c r="AJ4" s="15" t="s">
        <v>8</v>
      </c>
      <c r="AK4" s="15" t="s">
        <v>9</v>
      </c>
      <c r="AL4" s="15" t="s">
        <v>10</v>
      </c>
      <c r="AM4" t="s">
        <v>11</v>
      </c>
      <c r="AN4" s="1"/>
      <c r="AP4">
        <f>SUM(D6:M6)</f>
        <v>423325</v>
      </c>
    </row>
    <row r="5" spans="1:75" ht="21" customHeight="1" x14ac:dyDescent="0.2">
      <c r="A5" s="4"/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4"/>
      <c r="AN5" s="4"/>
      <c r="BS5" t="s">
        <v>6</v>
      </c>
      <c r="BT5" t="s">
        <v>7</v>
      </c>
      <c r="BU5" t="s">
        <v>8</v>
      </c>
      <c r="BV5" t="s">
        <v>9</v>
      </c>
      <c r="BW5" t="s">
        <v>10</v>
      </c>
    </row>
    <row r="6" spans="1:75" ht="18.75" customHeight="1" x14ac:dyDescent="0.25">
      <c r="A6" s="1"/>
      <c r="B6" s="5" t="s">
        <v>104</v>
      </c>
      <c r="C6" s="5"/>
      <c r="D6" s="5">
        <v>173347</v>
      </c>
      <c r="E6" s="5">
        <v>149785</v>
      </c>
      <c r="F6" s="5">
        <v>59630</v>
      </c>
      <c r="G6" s="5">
        <v>13</v>
      </c>
      <c r="H6" s="5">
        <v>41</v>
      </c>
      <c r="I6" s="5">
        <v>1</v>
      </c>
      <c r="J6" s="5">
        <v>1752</v>
      </c>
      <c r="K6" s="5">
        <v>7636</v>
      </c>
      <c r="L6" s="5">
        <v>9605</v>
      </c>
      <c r="M6" s="5">
        <v>21515</v>
      </c>
      <c r="N6" s="5">
        <v>35757</v>
      </c>
      <c r="O6" s="5">
        <v>96412</v>
      </c>
      <c r="P6" s="5">
        <v>92021</v>
      </c>
      <c r="Q6" s="5">
        <v>96882</v>
      </c>
      <c r="R6" s="5">
        <v>109585</v>
      </c>
      <c r="S6" s="5">
        <v>91200</v>
      </c>
      <c r="T6" s="5">
        <v>64613</v>
      </c>
      <c r="U6" s="5">
        <v>56166</v>
      </c>
      <c r="V6" s="5">
        <v>101818</v>
      </c>
      <c r="W6" s="5">
        <v>143599</v>
      </c>
      <c r="X6" s="5">
        <v>114896</v>
      </c>
      <c r="Y6" s="5">
        <v>142066</v>
      </c>
      <c r="Z6" s="6">
        <v>144725</v>
      </c>
      <c r="AA6" s="6">
        <v>164284</v>
      </c>
      <c r="AB6" s="6">
        <v>131764</v>
      </c>
      <c r="AC6" s="6">
        <v>149008</v>
      </c>
      <c r="AD6" s="6">
        <v>150748</v>
      </c>
      <c r="AE6" s="6">
        <v>145280</v>
      </c>
      <c r="AF6" s="6">
        <v>125522</v>
      </c>
      <c r="AG6" s="6">
        <v>110889</v>
      </c>
      <c r="AH6" s="6">
        <v>133561</v>
      </c>
      <c r="AI6" s="6">
        <v>131862</v>
      </c>
      <c r="AJ6" s="6">
        <v>111986</v>
      </c>
      <c r="AK6" s="6">
        <v>153737</v>
      </c>
      <c r="AL6" s="6">
        <v>146886</v>
      </c>
      <c r="AN6" s="1"/>
      <c r="AP6">
        <f>SUM(D6:L6)</f>
        <v>401810</v>
      </c>
      <c r="AZ6" t="s">
        <v>101</v>
      </c>
      <c r="BA6" t="s">
        <v>102</v>
      </c>
      <c r="BS6">
        <v>2501.4738011599998</v>
      </c>
      <c r="BT6">
        <v>1731.6986045700003</v>
      </c>
      <c r="BU6">
        <v>1272.0299684000001</v>
      </c>
      <c r="BV6">
        <v>1415.37366881</v>
      </c>
      <c r="BW6">
        <v>1150.4773486599997</v>
      </c>
    </row>
    <row r="7" spans="1:75" ht="18.75" customHeight="1" x14ac:dyDescent="0.25">
      <c r="A7" s="1"/>
      <c r="B7" s="7"/>
      <c r="C7" s="8" t="s">
        <v>129</v>
      </c>
      <c r="D7" s="9">
        <v>14.937872137278042</v>
      </c>
      <c r="E7" s="9">
        <v>-13.5923898308018</v>
      </c>
      <c r="F7" s="9">
        <v>-60.189605100644258</v>
      </c>
      <c r="G7" s="9">
        <v>-99.978198893174579</v>
      </c>
      <c r="H7" s="9">
        <v>215.38461538461539</v>
      </c>
      <c r="I7" s="9">
        <v>-97.560975609756099</v>
      </c>
      <c r="J7" s="9">
        <v>175100</v>
      </c>
      <c r="K7" s="9">
        <v>335.84474885844753</v>
      </c>
      <c r="L7" s="9">
        <v>25.785751702462022</v>
      </c>
      <c r="M7" s="9">
        <v>123.99791775117129</v>
      </c>
      <c r="N7" s="9">
        <v>66.195677434348127</v>
      </c>
      <c r="O7" s="9">
        <v>169.63112117906985</v>
      </c>
      <c r="P7" s="9">
        <v>-4.5544123138198556</v>
      </c>
      <c r="Q7" s="9">
        <v>5.2824898664435294</v>
      </c>
      <c r="R7" s="9">
        <v>13.111826758324563</v>
      </c>
      <c r="S7" s="9">
        <v>-16.776931149336129</v>
      </c>
      <c r="T7" s="9">
        <v>-29.152412280701757</v>
      </c>
      <c r="U7" s="9">
        <v>-13.073220559330167</v>
      </c>
      <c r="V7" s="9">
        <v>81.28048997614215</v>
      </c>
      <c r="W7" s="9">
        <v>41.034983991042836</v>
      </c>
      <c r="X7" s="9">
        <v>-19.98830075418353</v>
      </c>
      <c r="Y7" s="9">
        <v>23.64747249686674</v>
      </c>
      <c r="Z7" s="9">
        <v>1.8716652823335567</v>
      </c>
      <c r="AA7" s="9">
        <v>13.514596648816713</v>
      </c>
      <c r="AB7" s="9">
        <v>-19.794989165104326</v>
      </c>
      <c r="AC7" s="9">
        <v>13.087034394827125</v>
      </c>
      <c r="AD7" s="9">
        <v>1.1677225383871948</v>
      </c>
      <c r="AE7" s="9">
        <v>-3.6272454692599543</v>
      </c>
      <c r="AF7" s="9">
        <v>-13.599944933920705</v>
      </c>
      <c r="AG7" s="9">
        <v>-11.657717372253472</v>
      </c>
      <c r="AH7" s="9">
        <v>20.445670896121349</v>
      </c>
      <c r="AI7" s="9">
        <v>-1.272077926939752</v>
      </c>
      <c r="AJ7" s="9">
        <v>-15.073334243375648</v>
      </c>
      <c r="AK7" s="9">
        <v>37.282338863786535</v>
      </c>
      <c r="AL7" s="9">
        <v>-4.4563117531888903</v>
      </c>
      <c r="AM7">
        <f t="shared" ref="AM7" si="0">((AM6/AL6)-1)*100</f>
        <v>-100</v>
      </c>
      <c r="AN7" s="1"/>
      <c r="AO7">
        <f>((H6-G6)/G6)*100</f>
        <v>215.38461538461539</v>
      </c>
      <c r="AP7">
        <f>((L6/K6)-1)</f>
        <v>0.25785751702462023</v>
      </c>
      <c r="BS7">
        <v>2146.1514615799997</v>
      </c>
      <c r="BT7">
        <v>2108.2543980600003</v>
      </c>
      <c r="BU7">
        <v>1759.3935676400006</v>
      </c>
      <c r="BV7">
        <v>1587.23078508</v>
      </c>
      <c r="BW7">
        <v>1507.6299224899999</v>
      </c>
    </row>
    <row r="8" spans="1:75" ht="18.75" customHeight="1" x14ac:dyDescent="0.25">
      <c r="A8" s="1"/>
      <c r="B8" s="7"/>
      <c r="C8" s="8" t="s">
        <v>251</v>
      </c>
      <c r="D8" s="9">
        <v>21.774346509683816</v>
      </c>
      <c r="E8" s="9">
        <v>3.8111805719196701</v>
      </c>
      <c r="F8" s="9">
        <v>-55.321954655118155</v>
      </c>
      <c r="G8" s="9">
        <v>-99.989140694828464</v>
      </c>
      <c r="H8" s="9">
        <v>-99.955872698115442</v>
      </c>
      <c r="I8" s="9">
        <v>-99.998933742776103</v>
      </c>
      <c r="J8" s="9">
        <v>-98.567831801981498</v>
      </c>
      <c r="K8" s="9">
        <v>-93.841538163752503</v>
      </c>
      <c r="L8" s="9">
        <v>-91.075078981601933</v>
      </c>
      <c r="M8" s="9">
        <v>-83.111316948340956</v>
      </c>
      <c r="N8" s="9">
        <v>-71.531957580968751</v>
      </c>
      <c r="O8" s="9">
        <v>-36.073943428503227</v>
      </c>
      <c r="P8" s="9">
        <v>-46.915147074942162</v>
      </c>
      <c r="Q8" s="9">
        <v>-35.319290983743365</v>
      </c>
      <c r="R8" s="9">
        <v>83.774945497232949</v>
      </c>
      <c r="S8" s="9">
        <v>701438.4615384615</v>
      </c>
      <c r="T8" s="9">
        <v>157492.68292682926</v>
      </c>
      <c r="U8" s="9">
        <v>5616500</v>
      </c>
      <c r="V8" s="9">
        <v>5711.5296803652964</v>
      </c>
      <c r="W8" s="9">
        <v>1780.5526453640648</v>
      </c>
      <c r="X8" s="9">
        <v>1096.2103071317022</v>
      </c>
      <c r="Y8" s="9">
        <v>560.31141064373685</v>
      </c>
      <c r="Z8" s="9">
        <v>304.74592387504549</v>
      </c>
      <c r="AA8" s="9">
        <v>70.397875783097533</v>
      </c>
      <c r="AB8" s="9">
        <v>43.189054672303051</v>
      </c>
      <c r="AC8" s="9">
        <v>53.803596127247587</v>
      </c>
      <c r="AD8" s="9">
        <v>37.562622621709174</v>
      </c>
      <c r="AE8" s="9">
        <v>59.298245614035096</v>
      </c>
      <c r="AF8" s="9">
        <v>94.267407487657266</v>
      </c>
      <c r="AG8" s="9">
        <v>97.430830039525688</v>
      </c>
      <c r="AH8" s="9">
        <v>31.176216386100684</v>
      </c>
      <c r="AI8" s="9">
        <v>-8.1734552469028383</v>
      </c>
      <c r="AJ8" s="9">
        <v>-2.5327252471800565</v>
      </c>
      <c r="AK8" s="9">
        <v>8.2151957540861353</v>
      </c>
      <c r="AL8" s="9">
        <v>1.4931767144584551</v>
      </c>
      <c r="AM8">
        <f t="shared" ref="AM8" si="1">((AM6/AA6)-1)*100</f>
        <v>-100</v>
      </c>
      <c r="AN8" s="1"/>
      <c r="AP8">
        <f>((AP9/AP10)-1)</f>
        <v>-0.55502301137921806</v>
      </c>
    </row>
    <row r="9" spans="1:75" ht="18.75" customHeight="1" x14ac:dyDescent="0.25">
      <c r="A9" s="1"/>
      <c r="B9" s="5" t="s">
        <v>103</v>
      </c>
      <c r="C9" s="5"/>
      <c r="D9" s="5">
        <v>1142718.3892667082</v>
      </c>
      <c r="E9" s="5">
        <v>1020309.6683010989</v>
      </c>
      <c r="F9" s="5">
        <v>562302.20507965644</v>
      </c>
      <c r="G9" s="5">
        <v>8844</v>
      </c>
      <c r="H9" s="5">
        <v>4777</v>
      </c>
      <c r="I9" s="5">
        <v>2326</v>
      </c>
      <c r="J9" s="5">
        <v>24673</v>
      </c>
      <c r="K9" s="5">
        <v>71371</v>
      </c>
      <c r="L9" s="5">
        <v>75368</v>
      </c>
      <c r="M9" s="5">
        <v>169709</v>
      </c>
      <c r="N9" s="5">
        <v>279030</v>
      </c>
      <c r="O9" s="5">
        <v>623284</v>
      </c>
      <c r="P9" s="5">
        <v>835150</v>
      </c>
      <c r="Q9" s="5">
        <v>762506</v>
      </c>
      <c r="R9" s="5">
        <v>870255</v>
      </c>
      <c r="S9" s="5">
        <v>745954</v>
      </c>
      <c r="T9" s="5">
        <v>600186</v>
      </c>
      <c r="U9" s="5">
        <v>466725</v>
      </c>
      <c r="V9" s="5">
        <v>768789</v>
      </c>
      <c r="W9" s="5">
        <v>1013740</v>
      </c>
      <c r="X9" s="5">
        <v>740309</v>
      </c>
      <c r="Y9" s="5">
        <v>1021099</v>
      </c>
      <c r="Z9" s="6">
        <v>1076875</v>
      </c>
      <c r="AA9" s="6">
        <v>1171815</v>
      </c>
      <c r="AB9" s="6">
        <v>1175792</v>
      </c>
      <c r="AC9" s="6">
        <v>1102050</v>
      </c>
      <c r="AD9" s="6">
        <v>1139179</v>
      </c>
      <c r="AE9" s="6">
        <v>1064767</v>
      </c>
      <c r="AF9" s="6">
        <v>876632</v>
      </c>
      <c r="AG9" s="6">
        <v>790204</v>
      </c>
      <c r="AH9" s="6">
        <v>997862</v>
      </c>
      <c r="AI9" s="6">
        <v>1069546</v>
      </c>
      <c r="AJ9" s="6">
        <v>801988</v>
      </c>
      <c r="AK9" s="6">
        <v>1076792</v>
      </c>
      <c r="AL9" s="6">
        <v>1011202</v>
      </c>
      <c r="AN9" s="1"/>
      <c r="AP9">
        <f>SUM(D9:J9)</f>
        <v>2765950.2626474635</v>
      </c>
    </row>
    <row r="10" spans="1:75" ht="18.75" customHeight="1" x14ac:dyDescent="0.25">
      <c r="A10" s="1"/>
      <c r="B10" s="7"/>
      <c r="C10" s="8" t="s">
        <v>143</v>
      </c>
      <c r="D10" s="7">
        <v>8.7925044405238406</v>
      </c>
      <c r="E10" s="7">
        <v>-10.712063629619195</v>
      </c>
      <c r="F10" s="7">
        <v>-44.889064315548751</v>
      </c>
      <c r="G10" s="7">
        <v>-98.427180274217989</v>
      </c>
      <c r="H10" s="7">
        <v>-45.985979194934423</v>
      </c>
      <c r="I10" s="7">
        <v>-51.308352522503661</v>
      </c>
      <c r="J10" s="7">
        <v>960.74806534823733</v>
      </c>
      <c r="K10" s="7">
        <v>174.02423702022452</v>
      </c>
      <c r="L10" s="7">
        <v>5.6003138529654883</v>
      </c>
      <c r="M10" s="7">
        <v>125.17381382018895</v>
      </c>
      <c r="N10" s="7">
        <v>64.416736884902988</v>
      </c>
      <c r="O10" s="7">
        <v>123.37526430849728</v>
      </c>
      <c r="P10" s="7">
        <v>33.991888128044366</v>
      </c>
      <c r="Q10" s="7">
        <v>-8.6983176674848792</v>
      </c>
      <c r="R10" s="7">
        <v>14.130905199434496</v>
      </c>
      <c r="S10" s="7">
        <v>-14.283284784344819</v>
      </c>
      <c r="T10" s="7">
        <v>-19.541151331047224</v>
      </c>
      <c r="U10" s="7">
        <v>-22.236606651937898</v>
      </c>
      <c r="V10" s="7">
        <v>64.719910011248601</v>
      </c>
      <c r="W10" s="7">
        <v>31.861928305425803</v>
      </c>
      <c r="X10" s="7">
        <v>-26.972497879140612</v>
      </c>
      <c r="Y10" s="7">
        <v>37.928756775886832</v>
      </c>
      <c r="Z10" s="9">
        <v>5.4623498798843206</v>
      </c>
      <c r="AA10" s="9">
        <v>8.8162507254788238</v>
      </c>
      <c r="AB10" s="9">
        <v>0.33938804333448758</v>
      </c>
      <c r="AC10" s="9">
        <v>-6.2716875093553952</v>
      </c>
      <c r="AD10" s="9">
        <v>3.3690848872555801</v>
      </c>
      <c r="AE10" s="9">
        <v>-6.5320726593450225</v>
      </c>
      <c r="AF10" s="9">
        <v>-17.66912385526599</v>
      </c>
      <c r="AG10" s="9">
        <v>-9.8590970897708523</v>
      </c>
      <c r="AH10" s="9">
        <v>26.279036805685617</v>
      </c>
      <c r="AI10" s="9">
        <v>7.1837588764779081</v>
      </c>
      <c r="AJ10" s="9">
        <v>-25.016034840951207</v>
      </c>
      <c r="AK10" s="9">
        <v>34.265350603749688</v>
      </c>
      <c r="AL10" s="9">
        <v>-6.0912413910950258</v>
      </c>
      <c r="AM10">
        <f t="shared" ref="AM10" si="2">((AM9/AL9)-1)*100</f>
        <v>-100</v>
      </c>
      <c r="AN10" s="1"/>
      <c r="AP10">
        <v>6215940</v>
      </c>
    </row>
    <row r="11" spans="1:75" ht="18.75" customHeight="1" x14ac:dyDescent="0.25">
      <c r="A11" s="1"/>
      <c r="B11" s="7"/>
      <c r="C11" s="8" t="s">
        <v>144</v>
      </c>
      <c r="D11" s="7">
        <v>14.448432858571604</v>
      </c>
      <c r="E11" s="7">
        <v>6.5971350696258924E-2</v>
      </c>
      <c r="F11" s="7">
        <v>-44.147898221077661</v>
      </c>
      <c r="G11" s="7">
        <v>-99.099177097667578</v>
      </c>
      <c r="H11" s="7">
        <v>-99.334672252615633</v>
      </c>
      <c r="I11" s="7">
        <v>-99.674506407018129</v>
      </c>
      <c r="J11" s="7">
        <v>-96.823387939869292</v>
      </c>
      <c r="K11" s="7">
        <v>-92.575575719573976</v>
      </c>
      <c r="L11" s="7" t="e">
        <v>#REF!</v>
      </c>
      <c r="M11" s="7" t="e">
        <v>#REF!</v>
      </c>
      <c r="N11" s="7" t="e">
        <v>#REF!</v>
      </c>
      <c r="O11" s="7" t="e">
        <v>#REF!</v>
      </c>
      <c r="P11" s="7" t="s">
        <v>226</v>
      </c>
      <c r="Q11" s="7" t="s">
        <v>226</v>
      </c>
      <c r="R11" s="7" t="s">
        <v>226</v>
      </c>
      <c r="S11" s="7" t="s">
        <v>226</v>
      </c>
      <c r="T11" s="7" t="s">
        <v>226</v>
      </c>
      <c r="U11" s="7" t="s">
        <v>226</v>
      </c>
      <c r="V11" s="7" t="s">
        <v>226</v>
      </c>
      <c r="W11" s="7" t="s">
        <v>226</v>
      </c>
      <c r="X11" s="7" t="s">
        <v>226</v>
      </c>
      <c r="Y11" s="7" t="s">
        <v>226</v>
      </c>
      <c r="Z11" s="9" t="s">
        <v>226</v>
      </c>
      <c r="AA11" s="9">
        <v>88.006590895963967</v>
      </c>
      <c r="AB11" s="9">
        <v>40.788121894270482</v>
      </c>
      <c r="AC11" s="9">
        <v>44.530010255657018</v>
      </c>
      <c r="AD11" s="9">
        <v>30.901747189042283</v>
      </c>
      <c r="AE11" s="9">
        <v>42.738962456130004</v>
      </c>
      <c r="AF11" s="9">
        <v>46.060054716371269</v>
      </c>
      <c r="AG11" s="9">
        <v>69.308265038298785</v>
      </c>
      <c r="AH11" s="9">
        <v>29.796602188636932</v>
      </c>
      <c r="AI11" s="9">
        <v>5.5049618245309517</v>
      </c>
      <c r="AJ11" s="9">
        <v>8.3315210270306075</v>
      </c>
      <c r="AK11" s="9">
        <v>5.4542213830392594</v>
      </c>
      <c r="AL11" s="9">
        <v>-6.0984793964016237</v>
      </c>
      <c r="AM11">
        <f>((AM9/AA9)-1)*100</f>
        <v>-100</v>
      </c>
      <c r="AN11" s="1"/>
      <c r="AP11">
        <f>((L6-K6)/K6)*100</f>
        <v>25.785751702462022</v>
      </c>
    </row>
    <row r="12" spans="1:75" ht="18.75" customHeight="1" x14ac:dyDescent="0.25">
      <c r="A12" s="1"/>
      <c r="B12" s="5" t="s">
        <v>43</v>
      </c>
      <c r="C12" s="5"/>
      <c r="D12" s="5">
        <v>52016</v>
      </c>
      <c r="E12" s="5">
        <v>52263</v>
      </c>
      <c r="F12" s="5">
        <v>52319</v>
      </c>
      <c r="G12" s="5">
        <v>52319</v>
      </c>
      <c r="H12" s="5">
        <v>52319</v>
      </c>
      <c r="I12" s="5">
        <v>52287</v>
      </c>
      <c r="J12" s="5">
        <v>52236</v>
      </c>
      <c r="K12" s="5">
        <v>52361</v>
      </c>
      <c r="L12" s="5">
        <v>52311</v>
      </c>
      <c r="M12" s="5">
        <v>52867</v>
      </c>
      <c r="N12" s="5">
        <v>52968</v>
      </c>
      <c r="O12" s="5">
        <v>51827</v>
      </c>
      <c r="P12" s="5">
        <v>52690</v>
      </c>
      <c r="Q12" s="5">
        <v>52716</v>
      </c>
      <c r="R12" s="5">
        <v>53164</v>
      </c>
      <c r="S12" s="5">
        <v>53872</v>
      </c>
      <c r="T12" s="5">
        <v>53746</v>
      </c>
      <c r="U12" s="5">
        <v>53934</v>
      </c>
      <c r="V12" s="5">
        <v>54302</v>
      </c>
      <c r="W12" s="5">
        <v>54908</v>
      </c>
      <c r="X12" s="5">
        <v>55666</v>
      </c>
      <c r="Y12" s="5">
        <v>56034</v>
      </c>
      <c r="Z12" s="6">
        <v>56463</v>
      </c>
      <c r="AA12" s="6">
        <v>57107</v>
      </c>
      <c r="AB12" s="6">
        <v>57429</v>
      </c>
      <c r="AC12" s="6">
        <v>57585</v>
      </c>
      <c r="AD12" s="6">
        <v>57877</v>
      </c>
      <c r="AE12" s="6">
        <v>58123</v>
      </c>
      <c r="AF12" s="6">
        <v>58521</v>
      </c>
      <c r="AG12" s="6">
        <v>58677</v>
      </c>
      <c r="AH12" s="6">
        <v>59319</v>
      </c>
      <c r="AI12" s="6">
        <v>59455</v>
      </c>
      <c r="AJ12" s="6">
        <v>59710</v>
      </c>
      <c r="AK12" s="6">
        <v>60290</v>
      </c>
      <c r="AL12" s="6">
        <v>60290</v>
      </c>
      <c r="AN12" s="1"/>
    </row>
    <row r="13" spans="1:75" ht="18.75" customHeight="1" x14ac:dyDescent="0.25">
      <c r="A13" s="1"/>
      <c r="B13" s="7"/>
      <c r="C13" s="8" t="s">
        <v>44</v>
      </c>
      <c r="D13" s="7">
        <v>50679</v>
      </c>
      <c r="E13" s="7">
        <v>50926</v>
      </c>
      <c r="F13" s="7">
        <v>51001</v>
      </c>
      <c r="G13" s="7">
        <v>7690</v>
      </c>
      <c r="H13" s="7">
        <v>2978</v>
      </c>
      <c r="I13" s="7">
        <v>3078</v>
      </c>
      <c r="J13" s="7">
        <v>9821</v>
      </c>
      <c r="K13" s="7">
        <v>19263</v>
      </c>
      <c r="L13" s="7">
        <v>25328</v>
      </c>
      <c r="M13" s="7">
        <v>32600</v>
      </c>
      <c r="N13" s="7">
        <v>37378</v>
      </c>
      <c r="O13" s="7">
        <v>42194</v>
      </c>
      <c r="P13" s="7">
        <v>43984</v>
      </c>
      <c r="Q13" s="7">
        <v>45303</v>
      </c>
      <c r="R13" s="7">
        <v>46179</v>
      </c>
      <c r="S13" s="7">
        <v>48265</v>
      </c>
      <c r="T13" s="7">
        <v>48066</v>
      </c>
      <c r="U13" s="7">
        <v>48396</v>
      </c>
      <c r="V13" s="7">
        <v>48752</v>
      </c>
      <c r="W13" s="7">
        <v>50402</v>
      </c>
      <c r="X13" s="7">
        <v>51084</v>
      </c>
      <c r="Y13" s="7">
        <v>51740</v>
      </c>
      <c r="Z13" s="11">
        <v>52194</v>
      </c>
      <c r="AA13" s="11">
        <v>53160</v>
      </c>
      <c r="AB13" s="11">
        <v>54114</v>
      </c>
      <c r="AC13" s="11">
        <v>54172</v>
      </c>
      <c r="AD13" s="11">
        <v>54661</v>
      </c>
      <c r="AE13" s="11">
        <v>54846</v>
      </c>
      <c r="AF13" s="11">
        <v>57371</v>
      </c>
      <c r="AG13" s="11">
        <v>57497</v>
      </c>
      <c r="AH13" s="11">
        <v>58100</v>
      </c>
      <c r="AI13" s="11">
        <v>58233</v>
      </c>
      <c r="AJ13" s="11">
        <v>58493</v>
      </c>
      <c r="AK13" s="11">
        <v>59394</v>
      </c>
      <c r="AL13" s="11">
        <v>59394</v>
      </c>
      <c r="AN13" s="1"/>
    </row>
    <row r="14" spans="1:75" ht="18.75" customHeight="1" x14ac:dyDescent="0.25">
      <c r="A14" s="1"/>
      <c r="B14" s="5" t="s">
        <v>105</v>
      </c>
      <c r="C14" s="5"/>
      <c r="D14" s="5">
        <v>72.736012006417894</v>
      </c>
      <c r="E14" s="5">
        <v>69.086698367008452</v>
      </c>
      <c r="F14" s="5">
        <v>35.565539516913738</v>
      </c>
      <c r="G14" s="5">
        <v>3.8</v>
      </c>
      <c r="H14" s="5">
        <v>5.2</v>
      </c>
      <c r="I14" s="5">
        <v>2.5</v>
      </c>
      <c r="J14" s="5">
        <v>8.1</v>
      </c>
      <c r="K14" s="5">
        <v>12</v>
      </c>
      <c r="L14" s="5">
        <v>9.9</v>
      </c>
      <c r="M14" s="5">
        <v>16.8</v>
      </c>
      <c r="N14" s="5">
        <v>24.9</v>
      </c>
      <c r="O14" s="5">
        <v>47.7</v>
      </c>
      <c r="P14" s="5">
        <v>61.3</v>
      </c>
      <c r="Q14" s="5">
        <v>60.1</v>
      </c>
      <c r="R14" s="5">
        <v>60.8</v>
      </c>
      <c r="S14" s="5">
        <v>51.5</v>
      </c>
      <c r="T14" s="5">
        <v>40.299999999999997</v>
      </c>
      <c r="U14" s="5">
        <v>32.1</v>
      </c>
      <c r="V14" s="5">
        <v>50.9</v>
      </c>
      <c r="W14" s="5">
        <v>64.900000000000006</v>
      </c>
      <c r="X14" s="5">
        <v>48.3</v>
      </c>
      <c r="Y14" s="5">
        <v>63.7</v>
      </c>
      <c r="Z14" s="10">
        <v>68.8</v>
      </c>
      <c r="AA14" s="10">
        <v>71.099999999999994</v>
      </c>
      <c r="AB14" s="10">
        <v>70.099999999999994</v>
      </c>
      <c r="AC14" s="10">
        <v>72.7</v>
      </c>
      <c r="AD14" s="10">
        <v>67.2</v>
      </c>
      <c r="AE14" s="10">
        <v>64.900000000000006</v>
      </c>
      <c r="AF14" s="10">
        <v>43.9</v>
      </c>
      <c r="AG14" s="10">
        <v>45.8</v>
      </c>
      <c r="AH14" s="10">
        <v>55.4</v>
      </c>
      <c r="AI14" s="10">
        <v>59.2</v>
      </c>
      <c r="AJ14" s="10">
        <v>45.6</v>
      </c>
      <c r="AK14" s="10">
        <v>58.5</v>
      </c>
      <c r="AL14" s="10">
        <v>56.8</v>
      </c>
      <c r="AN14" s="1"/>
      <c r="AO14">
        <f>((H13/G13)-1)*100</f>
        <v>-61.274382314694407</v>
      </c>
      <c r="BA14" t="e">
        <f>#REF!/#REF!*100</f>
        <v>#REF!</v>
      </c>
      <c r="BB14" t="e">
        <f>#REF!/#REF!*100</f>
        <v>#REF!</v>
      </c>
    </row>
    <row r="15" spans="1:75" ht="21" customHeight="1" x14ac:dyDescent="0.2">
      <c r="A15" s="1"/>
      <c r="B15" s="23" t="s">
        <v>147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N15" s="1"/>
    </row>
    <row r="16" spans="1:75" ht="18.75" customHeight="1" x14ac:dyDescent="0.25">
      <c r="A16" s="1"/>
      <c r="B16" s="3"/>
      <c r="C16" s="3"/>
      <c r="D16" s="3" t="s">
        <v>0</v>
      </c>
      <c r="E16" s="3" t="s">
        <v>1</v>
      </c>
      <c r="F16" s="3" t="s">
        <v>2</v>
      </c>
      <c r="G16" s="3" t="s">
        <v>3</v>
      </c>
      <c r="H16" s="3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3" t="s">
        <v>9</v>
      </c>
      <c r="N16" s="3" t="s">
        <v>10</v>
      </c>
      <c r="O16" s="3" t="s">
        <v>11</v>
      </c>
      <c r="P16" s="3" t="s">
        <v>0</v>
      </c>
      <c r="Q16" s="3" t="s">
        <v>1</v>
      </c>
      <c r="R16" s="3" t="s">
        <v>2</v>
      </c>
      <c r="S16" s="3" t="s">
        <v>3</v>
      </c>
      <c r="T16" s="3" t="s">
        <v>4</v>
      </c>
      <c r="U16" s="3" t="s">
        <v>25</v>
      </c>
      <c r="V16" s="3" t="s">
        <v>6</v>
      </c>
      <c r="W16" s="3" t="s">
        <v>7</v>
      </c>
      <c r="X16" s="3" t="s">
        <v>8</v>
      </c>
      <c r="Y16" s="3" t="s">
        <v>9</v>
      </c>
      <c r="Z16" s="20">
        <v>44501</v>
      </c>
      <c r="AA16" s="15" t="s">
        <v>11</v>
      </c>
      <c r="AB16" s="20">
        <v>44562</v>
      </c>
      <c r="AC16" s="15" t="s">
        <v>1</v>
      </c>
      <c r="AD16" s="15" t="s">
        <v>2</v>
      </c>
      <c r="AE16" s="15" t="s">
        <v>3</v>
      </c>
      <c r="AF16" s="15" t="s">
        <v>4</v>
      </c>
      <c r="AG16" s="15" t="s">
        <v>5</v>
      </c>
      <c r="AH16" s="15" t="s">
        <v>6</v>
      </c>
      <c r="AI16" s="15" t="s">
        <v>7</v>
      </c>
      <c r="AJ16" s="15" t="s">
        <v>8</v>
      </c>
      <c r="AK16" s="15" t="s">
        <v>9</v>
      </c>
      <c r="AL16" s="15" t="s">
        <v>10</v>
      </c>
      <c r="AN16" s="1"/>
    </row>
    <row r="17" spans="1:75" ht="18.75" customHeight="1" x14ac:dyDescent="0.25">
      <c r="A17" s="1"/>
      <c r="B17" s="5" t="s">
        <v>45</v>
      </c>
      <c r="C17" s="5"/>
      <c r="D17" s="5">
        <v>100.25</v>
      </c>
      <c r="E17" s="5">
        <v>100.25305581995573</v>
      </c>
      <c r="F17" s="5">
        <v>99.13</v>
      </c>
      <c r="G17" s="5">
        <v>95.928851542873616</v>
      </c>
      <c r="H17" s="5">
        <v>95.98</v>
      </c>
      <c r="I17" s="5">
        <v>95.58</v>
      </c>
      <c r="J17" s="5">
        <v>98.27</v>
      </c>
      <c r="K17" s="5">
        <v>98.8</v>
      </c>
      <c r="L17" s="5">
        <v>98.88</v>
      </c>
      <c r="M17" s="5">
        <v>98.89643815543414</v>
      </c>
      <c r="N17" s="5">
        <v>99.02</v>
      </c>
      <c r="O17" s="5">
        <v>99.053803617897771</v>
      </c>
      <c r="P17" s="5">
        <v>99.3</v>
      </c>
      <c r="Q17" s="5">
        <v>99.25</v>
      </c>
      <c r="R17" s="5">
        <v>99.05</v>
      </c>
      <c r="S17" s="5">
        <v>99.138737098928999</v>
      </c>
      <c r="T17" s="5">
        <v>98.61</v>
      </c>
      <c r="U17" s="5">
        <v>96.47</v>
      </c>
      <c r="V17" s="5">
        <v>99.17</v>
      </c>
      <c r="W17" s="5">
        <v>99.25</v>
      </c>
      <c r="X17" s="5">
        <v>98.95</v>
      </c>
      <c r="Y17" s="5">
        <v>99.04</v>
      </c>
      <c r="Z17" s="12">
        <v>99.15</v>
      </c>
      <c r="AA17" s="12">
        <v>99.08</v>
      </c>
      <c r="AB17" s="12">
        <v>99.474050677965849</v>
      </c>
      <c r="AC17" s="12">
        <v>99.810756115237481</v>
      </c>
      <c r="AD17" s="12">
        <v>100.09806614298641</v>
      </c>
      <c r="AE17" s="12">
        <v>100.36361932496609</v>
      </c>
      <c r="AF17" s="12">
        <v>101.03104983611776</v>
      </c>
      <c r="AG17" s="12">
        <v>101.48245489146068</v>
      </c>
      <c r="AH17" s="12">
        <v>101.63297130984708</v>
      </c>
      <c r="AI17" s="12">
        <v>101.86028655854543</v>
      </c>
      <c r="AJ17" s="12">
        <v>102.02081733161938</v>
      </c>
      <c r="AK17" s="12">
        <v>101.946419084986</v>
      </c>
      <c r="AL17" s="12">
        <v>101.96551919088198</v>
      </c>
      <c r="AN17" s="1"/>
    </row>
    <row r="18" spans="1:75" ht="18.75" customHeight="1" x14ac:dyDescent="0.25">
      <c r="A18" s="1"/>
      <c r="B18" s="7"/>
      <c r="C18" s="8" t="s">
        <v>98</v>
      </c>
      <c r="D18" s="7">
        <v>100.23</v>
      </c>
      <c r="E18" s="7">
        <v>100.08154399619121</v>
      </c>
      <c r="F18" s="7">
        <v>99.01</v>
      </c>
      <c r="G18" s="7">
        <v>95.621445839373834</v>
      </c>
      <c r="H18" s="7">
        <v>95.59</v>
      </c>
      <c r="I18" s="7">
        <v>95.36</v>
      </c>
      <c r="J18" s="7">
        <v>98.21</v>
      </c>
      <c r="K18" s="7">
        <v>98.73</v>
      </c>
      <c r="L18" s="7">
        <v>98.8</v>
      </c>
      <c r="M18" s="7">
        <v>98.821496350642292</v>
      </c>
      <c r="N18" s="7">
        <v>99.05</v>
      </c>
      <c r="O18" s="7">
        <v>99.100443819210284</v>
      </c>
      <c r="P18" s="7">
        <v>99.48</v>
      </c>
      <c r="Q18" s="7">
        <v>99.46</v>
      </c>
      <c r="R18" s="7">
        <v>99.11</v>
      </c>
      <c r="S18" s="7">
        <v>98.975942465727556</v>
      </c>
      <c r="T18" s="7">
        <v>98.4</v>
      </c>
      <c r="U18" s="7">
        <v>96.2</v>
      </c>
      <c r="V18" s="7">
        <v>99.074401072006125</v>
      </c>
      <c r="W18" s="7">
        <v>99.2</v>
      </c>
      <c r="X18" s="7">
        <v>98.87</v>
      </c>
      <c r="Y18" s="7">
        <v>98.89</v>
      </c>
      <c r="Z18" s="13">
        <v>99.05</v>
      </c>
      <c r="AA18" s="13">
        <v>99.02</v>
      </c>
      <c r="AB18" s="13">
        <v>99.46</v>
      </c>
      <c r="AC18" s="13">
        <v>99.8</v>
      </c>
      <c r="AD18" s="13">
        <v>99.81</v>
      </c>
      <c r="AE18" s="13">
        <v>100.24394115803601</v>
      </c>
      <c r="AF18" s="13">
        <v>100.76</v>
      </c>
      <c r="AG18" s="13">
        <v>101.64</v>
      </c>
      <c r="AH18" s="13">
        <v>101.22914876428393</v>
      </c>
      <c r="AI18" s="13">
        <v>101.52612006031929</v>
      </c>
      <c r="AJ18" s="13">
        <v>101.36413672988212</v>
      </c>
      <c r="AK18" s="13">
        <v>101.48876001514653</v>
      </c>
      <c r="AL18" s="13">
        <v>101.80140669214428</v>
      </c>
      <c r="AN18" s="1"/>
    </row>
    <row r="19" spans="1:75" ht="18.75" customHeight="1" x14ac:dyDescent="0.25">
      <c r="A19" s="1"/>
      <c r="B19" s="7"/>
      <c r="C19" s="8" t="s">
        <v>96</v>
      </c>
      <c r="D19" s="7">
        <v>100.8</v>
      </c>
      <c r="E19" s="7">
        <v>104.26098135174566</v>
      </c>
      <c r="F19" s="7">
        <v>101.93</v>
      </c>
      <c r="G19" s="7">
        <v>103.11237475796284</v>
      </c>
      <c r="H19" s="7">
        <v>105.19</v>
      </c>
      <c r="I19" s="7">
        <v>100.75</v>
      </c>
      <c r="J19" s="7">
        <v>99.81</v>
      </c>
      <c r="K19" s="7">
        <v>100.45</v>
      </c>
      <c r="L19" s="7">
        <v>100.66</v>
      </c>
      <c r="M19" s="7">
        <v>100.64769451916997</v>
      </c>
      <c r="N19" s="7">
        <v>98.24</v>
      </c>
      <c r="O19" s="7">
        <v>97.963905268352619</v>
      </c>
      <c r="P19" s="7">
        <v>95.15</v>
      </c>
      <c r="Q19" s="7">
        <v>94.41</v>
      </c>
      <c r="R19" s="7">
        <v>97.7</v>
      </c>
      <c r="S19" s="7">
        <v>102.94295742919775</v>
      </c>
      <c r="T19" s="7">
        <v>103.51</v>
      </c>
      <c r="U19" s="7">
        <v>102.91</v>
      </c>
      <c r="V19" s="7">
        <v>101.43</v>
      </c>
      <c r="W19" s="7">
        <v>100.49</v>
      </c>
      <c r="X19" s="7">
        <v>100.91</v>
      </c>
      <c r="Y19" s="7">
        <v>102.36</v>
      </c>
      <c r="Z19" s="13">
        <v>101.51</v>
      </c>
      <c r="AA19" s="13">
        <v>100.38</v>
      </c>
      <c r="AB19" s="13">
        <v>99.71</v>
      </c>
      <c r="AC19" s="13">
        <v>100.16</v>
      </c>
      <c r="AD19" s="13">
        <v>101.28</v>
      </c>
      <c r="AE19" s="13">
        <v>103.16028471111051</v>
      </c>
      <c r="AF19" s="13">
        <v>107.32948026351279</v>
      </c>
      <c r="AG19" s="13">
        <v>111.02338727215187</v>
      </c>
      <c r="AH19" s="13">
        <v>111.0695842217193</v>
      </c>
      <c r="AI19" s="13">
        <v>108.07408916789376</v>
      </c>
      <c r="AJ19" s="13">
        <v>113.02282581336131</v>
      </c>
      <c r="AK19" s="13">
        <v>112.64109558369515</v>
      </c>
      <c r="AL19" s="13">
        <v>105.80053568910044</v>
      </c>
      <c r="AN19" s="1"/>
    </row>
    <row r="20" spans="1:75" ht="18.75" customHeight="1" x14ac:dyDescent="0.25">
      <c r="A20" s="1"/>
      <c r="B20" s="7"/>
      <c r="C20" s="8" t="s">
        <v>99</v>
      </c>
      <c r="D20" s="7">
        <v>102.47</v>
      </c>
      <c r="E20" s="7">
        <v>102.56569068815743</v>
      </c>
      <c r="F20" s="7">
        <v>101.618955</v>
      </c>
      <c r="G20" s="7">
        <v>102.4835359313046</v>
      </c>
      <c r="H20" s="7">
        <v>103.55</v>
      </c>
      <c r="I20" s="7">
        <v>101.66</v>
      </c>
      <c r="J20" s="7">
        <v>101.22</v>
      </c>
      <c r="K20" s="7">
        <v>102.39</v>
      </c>
      <c r="L20" s="7">
        <v>103.09</v>
      </c>
      <c r="M20" s="7">
        <v>103.076285795557</v>
      </c>
      <c r="N20" s="7">
        <v>102.78</v>
      </c>
      <c r="O20" s="7">
        <v>102.79573917929575</v>
      </c>
      <c r="P20" s="7">
        <v>103.22</v>
      </c>
      <c r="Q20" s="7">
        <v>103.9</v>
      </c>
      <c r="R20" s="7">
        <v>103.38</v>
      </c>
      <c r="S20" s="7">
        <v>103.77284770697182</v>
      </c>
      <c r="T20" s="7">
        <v>103.75</v>
      </c>
      <c r="U20" s="7">
        <v>104.08</v>
      </c>
      <c r="V20" s="7">
        <v>104.01</v>
      </c>
      <c r="W20" s="7">
        <v>104.94</v>
      </c>
      <c r="X20" s="7">
        <v>104.82</v>
      </c>
      <c r="Y20" s="7">
        <v>105.43</v>
      </c>
      <c r="Z20" s="13">
        <v>105.42</v>
      </c>
      <c r="AA20" s="13">
        <v>105.13</v>
      </c>
      <c r="AB20" s="13">
        <v>105.22</v>
      </c>
      <c r="AC20" s="13">
        <v>105.63</v>
      </c>
      <c r="AD20" s="13">
        <v>106.34</v>
      </c>
      <c r="AE20" s="13">
        <v>107.57141911746757</v>
      </c>
      <c r="AF20" s="13">
        <v>108.64814478500331</v>
      </c>
      <c r="AG20" s="13">
        <v>109.49431485666204</v>
      </c>
      <c r="AH20" s="13">
        <v>110.2320364844212</v>
      </c>
      <c r="AI20" s="13">
        <v>113.2610991887244</v>
      </c>
      <c r="AJ20" s="13">
        <v>114.22638102909414</v>
      </c>
      <c r="AK20" s="13">
        <v>111.68702468017899</v>
      </c>
      <c r="AL20" s="13">
        <v>111.43802845681842</v>
      </c>
      <c r="AN20" s="1"/>
    </row>
    <row r="21" spans="1:75" ht="18.75" customHeight="1" x14ac:dyDescent="0.25">
      <c r="A21" s="1"/>
      <c r="B21" s="7"/>
      <c r="C21" s="8" t="s">
        <v>97</v>
      </c>
      <c r="D21" s="7">
        <v>102.86</v>
      </c>
      <c r="E21" s="7">
        <v>102.17619569512593</v>
      </c>
      <c r="F21" s="7">
        <v>101.55</v>
      </c>
      <c r="G21" s="7">
        <v>102.33905948271212</v>
      </c>
      <c r="H21" s="7">
        <v>103.17</v>
      </c>
      <c r="I21" s="7">
        <v>101.87</v>
      </c>
      <c r="J21" s="7">
        <v>101.54</v>
      </c>
      <c r="K21" s="7">
        <v>102.84</v>
      </c>
      <c r="L21" s="7">
        <v>103.65</v>
      </c>
      <c r="M21" s="7">
        <v>103.63425745350885</v>
      </c>
      <c r="N21" s="7">
        <v>103.83</v>
      </c>
      <c r="O21" s="7">
        <v>103.90585861538624</v>
      </c>
      <c r="P21" s="7">
        <v>105.07</v>
      </c>
      <c r="Q21" s="7">
        <v>106.09</v>
      </c>
      <c r="R21" s="7">
        <v>104.69</v>
      </c>
      <c r="S21" s="7">
        <v>103.9635159592669</v>
      </c>
      <c r="T21" s="7">
        <v>103.8</v>
      </c>
      <c r="U21" s="7">
        <v>104.34</v>
      </c>
      <c r="V21" s="7">
        <v>104.6</v>
      </c>
      <c r="W21" s="7">
        <v>105.97</v>
      </c>
      <c r="X21" s="7">
        <v>105.72</v>
      </c>
      <c r="Y21" s="7">
        <v>106.13</v>
      </c>
      <c r="Z21" s="13">
        <v>106.32</v>
      </c>
      <c r="AA21" s="13">
        <v>106.22</v>
      </c>
      <c r="AB21" s="13">
        <v>106.49</v>
      </c>
      <c r="AC21" s="13">
        <v>106.89</v>
      </c>
      <c r="AD21" s="13">
        <v>107.5</v>
      </c>
      <c r="AE21" s="13">
        <v>108.58488235522789</v>
      </c>
      <c r="AF21" s="13">
        <v>108.95110948577134</v>
      </c>
      <c r="AG21" s="13">
        <v>107.15992115733299</v>
      </c>
      <c r="AH21" s="13">
        <v>110.03960892193352</v>
      </c>
      <c r="AI21" s="13">
        <v>111.81935610045819</v>
      </c>
      <c r="AJ21" s="13">
        <v>110.26973027072981</v>
      </c>
      <c r="AK21" s="13">
        <v>111.46782578532449</v>
      </c>
      <c r="AL21" s="13">
        <v>112.73324894817048</v>
      </c>
      <c r="AN21" s="1"/>
    </row>
    <row r="22" spans="1:75" ht="18.75" customHeight="1" x14ac:dyDescent="0.25">
      <c r="A22" s="1"/>
      <c r="B22" s="7"/>
      <c r="C22" s="8" t="s">
        <v>100</v>
      </c>
      <c r="D22" s="7">
        <v>100.13947693376284</v>
      </c>
      <c r="E22" s="7">
        <v>100.13947693376284</v>
      </c>
      <c r="F22" s="7">
        <v>100.06</v>
      </c>
      <c r="G22" s="7">
        <v>95.043301505239413</v>
      </c>
      <c r="H22" s="7">
        <v>94.57</v>
      </c>
      <c r="I22" s="7">
        <v>94.38</v>
      </c>
      <c r="J22" s="7">
        <v>94.17</v>
      </c>
      <c r="K22" s="7">
        <v>94.11</v>
      </c>
      <c r="L22" s="7">
        <v>93.76</v>
      </c>
      <c r="M22" s="7">
        <v>93.823584868861587</v>
      </c>
      <c r="N22" s="7">
        <v>93.9</v>
      </c>
      <c r="O22" s="7">
        <v>93.903419959032618</v>
      </c>
      <c r="P22" s="7">
        <v>93.9</v>
      </c>
      <c r="Q22" s="7">
        <v>93.81</v>
      </c>
      <c r="R22" s="7">
        <v>94.09</v>
      </c>
      <c r="S22" s="7">
        <v>94.119831691158168</v>
      </c>
      <c r="T22" s="7">
        <v>94.12</v>
      </c>
      <c r="U22" s="7">
        <v>94.1</v>
      </c>
      <c r="V22" s="7">
        <v>94.047721844786182</v>
      </c>
      <c r="W22" s="7">
        <v>94.27</v>
      </c>
      <c r="X22" s="7">
        <v>94.27</v>
      </c>
      <c r="Y22" s="7">
        <v>94.27</v>
      </c>
      <c r="Z22" s="13">
        <v>94.33</v>
      </c>
      <c r="AA22" s="13">
        <v>94.38</v>
      </c>
      <c r="AB22" s="13">
        <v>94.6</v>
      </c>
      <c r="AC22" s="13">
        <v>94.52</v>
      </c>
      <c r="AD22" s="13">
        <v>94.47</v>
      </c>
      <c r="AE22" s="13">
        <v>94.371583236885854</v>
      </c>
      <c r="AF22" s="13">
        <v>94.236062832517305</v>
      </c>
      <c r="AG22" s="13">
        <v>94.148970516212842</v>
      </c>
      <c r="AH22" s="13">
        <v>94.148970516212842</v>
      </c>
      <c r="AI22" s="13">
        <v>94.148970536328065</v>
      </c>
      <c r="AJ22" s="13">
        <v>94.154441604017237</v>
      </c>
      <c r="AK22" s="13">
        <v>93.444075940107126</v>
      </c>
      <c r="AL22" s="13">
        <v>93.754122798701459</v>
      </c>
      <c r="AN22" s="1"/>
    </row>
    <row r="23" spans="1:75" ht="18.75" customHeight="1" x14ac:dyDescent="0.25">
      <c r="A23" s="1"/>
      <c r="B23" s="5" t="s">
        <v>46</v>
      </c>
      <c r="C23" s="5"/>
      <c r="D23" s="5">
        <v>100.2</v>
      </c>
      <c r="E23" s="5">
        <v>100.26016493377236</v>
      </c>
      <c r="F23" s="5">
        <v>99.18</v>
      </c>
      <c r="G23" s="5">
        <v>95.431492749228184</v>
      </c>
      <c r="H23" s="5">
        <v>95.37</v>
      </c>
      <c r="I23" s="5">
        <v>95.24</v>
      </c>
      <c r="J23" s="5">
        <v>97.94</v>
      </c>
      <c r="K23" s="5">
        <v>98.28</v>
      </c>
      <c r="L23" s="5">
        <v>98.34</v>
      </c>
      <c r="M23" s="5">
        <v>98.289570271670499</v>
      </c>
      <c r="N23" s="5">
        <v>98.27</v>
      </c>
      <c r="O23" s="5">
        <v>98.251623022707449</v>
      </c>
      <c r="P23" s="5">
        <v>98.564641967132104</v>
      </c>
      <c r="Q23" s="5">
        <v>98.5</v>
      </c>
      <c r="R23" s="5">
        <v>98.27</v>
      </c>
      <c r="S23" s="5">
        <v>98.38103428451457</v>
      </c>
      <c r="T23" s="5">
        <v>97.94</v>
      </c>
      <c r="U23" s="5">
        <v>95.862765072231596</v>
      </c>
      <c r="V23" s="5">
        <v>98.45</v>
      </c>
      <c r="W23" s="5">
        <v>98.64</v>
      </c>
      <c r="X23" s="5">
        <v>98.1</v>
      </c>
      <c r="Y23" s="5">
        <v>98.11</v>
      </c>
      <c r="Z23" s="12">
        <v>98.33</v>
      </c>
      <c r="AA23" s="12">
        <v>98.41</v>
      </c>
      <c r="AB23" s="12">
        <v>99.117221801025337</v>
      </c>
      <c r="AC23" s="12">
        <v>99.527672453604254</v>
      </c>
      <c r="AD23" s="12">
        <v>99.717481995780005</v>
      </c>
      <c r="AE23" s="12">
        <v>99.767027538039457</v>
      </c>
      <c r="AF23" s="12">
        <v>100.63595155219198</v>
      </c>
      <c r="AG23" s="12">
        <v>100.97186573033383</v>
      </c>
      <c r="AH23" s="12">
        <v>100.97186573033383</v>
      </c>
      <c r="AI23" s="12">
        <v>101.35477436050039</v>
      </c>
      <c r="AJ23" s="12">
        <v>101.54018991531667</v>
      </c>
      <c r="AK23" s="12">
        <v>101.38914528263406</v>
      </c>
      <c r="AL23" s="12">
        <v>101.31740879243276</v>
      </c>
      <c r="AN23" s="1"/>
    </row>
    <row r="24" spans="1:75" ht="18.75" customHeight="1" x14ac:dyDescent="0.25">
      <c r="A24" s="1"/>
      <c r="B24" s="5" t="s">
        <v>47</v>
      </c>
      <c r="C24" s="5"/>
      <c r="D24" s="5">
        <v>100.33</v>
      </c>
      <c r="E24" s="5">
        <v>100.24358992162354</v>
      </c>
      <c r="F24" s="5">
        <v>99.07</v>
      </c>
      <c r="G24" s="5">
        <v>96.591092702135128</v>
      </c>
      <c r="H24" s="5">
        <v>96.79</v>
      </c>
      <c r="I24" s="5">
        <v>96.04</v>
      </c>
      <c r="J24" s="5">
        <v>98.72</v>
      </c>
      <c r="K24" s="5">
        <v>99.5</v>
      </c>
      <c r="L24" s="5">
        <v>99.6</v>
      </c>
      <c r="M24" s="5">
        <v>99.704492413239635</v>
      </c>
      <c r="N24" s="5">
        <v>100.01</v>
      </c>
      <c r="O24" s="5">
        <v>100.12191986331926</v>
      </c>
      <c r="P24" s="5">
        <v>100.28</v>
      </c>
      <c r="Q24" s="5">
        <v>100.25</v>
      </c>
      <c r="R24" s="5">
        <v>100.1</v>
      </c>
      <c r="S24" s="5">
        <v>100.14763047048412</v>
      </c>
      <c r="T24" s="5">
        <v>99.5</v>
      </c>
      <c r="U24" s="5">
        <v>97.28</v>
      </c>
      <c r="V24" s="5">
        <v>100.13</v>
      </c>
      <c r="W24" s="5">
        <v>100.05</v>
      </c>
      <c r="X24" s="5">
        <v>100.09</v>
      </c>
      <c r="Y24" s="5">
        <v>100.27</v>
      </c>
      <c r="Z24" s="12">
        <v>100.24</v>
      </c>
      <c r="AA24" s="12">
        <v>99.97</v>
      </c>
      <c r="AB24" s="12">
        <v>99.949174013759318</v>
      </c>
      <c r="AC24" s="12">
        <v>100.18768652170296</v>
      </c>
      <c r="AD24" s="12">
        <v>100.60481999968439</v>
      </c>
      <c r="AE24" s="12">
        <v>101.15799079608121</v>
      </c>
      <c r="AF24" s="12">
        <v>101.55712949714359</v>
      </c>
      <c r="AG24" s="12">
        <v>102.16231249585246</v>
      </c>
      <c r="AH24" s="12">
        <v>102.29745801612023</v>
      </c>
      <c r="AI24" s="12">
        <v>102.5333841056913</v>
      </c>
      <c r="AJ24" s="12">
        <v>102.66078039533082</v>
      </c>
      <c r="AK24" s="12">
        <v>102.68843803309926</v>
      </c>
      <c r="AL24" s="12">
        <v>102.82848851419995</v>
      </c>
      <c r="AN24" s="1"/>
    </row>
    <row r="25" spans="1:75" ht="18.75" customHeight="1" x14ac:dyDescent="0.25">
      <c r="A25" s="1"/>
      <c r="B25" s="5" t="s">
        <v>48</v>
      </c>
      <c r="C25" s="5"/>
      <c r="D25" s="5">
        <v>-0.14000000000000001</v>
      </c>
      <c r="E25" s="5">
        <v>1.0706320213543969E-3</v>
      </c>
      <c r="F25" s="5">
        <v>-1.1200000000000001</v>
      </c>
      <c r="G25" s="5">
        <v>-3.2334997714336162</v>
      </c>
      <c r="H25" s="5">
        <v>0.05</v>
      </c>
      <c r="I25" s="5">
        <v>-0.41</v>
      </c>
      <c r="J25" s="5">
        <v>2.81</v>
      </c>
      <c r="K25" s="5">
        <v>0.53901179832456658</v>
      </c>
      <c r="L25" s="5">
        <v>7.0000000000000007E-2</v>
      </c>
      <c r="M25" s="5">
        <v>1.8641482090523562E-2</v>
      </c>
      <c r="N25" s="5">
        <v>0.12497771094945613</v>
      </c>
      <c r="O25" s="5">
        <v>3.4101136482458307E-2</v>
      </c>
      <c r="P25" s="5">
        <v>0.25093878688499666</v>
      </c>
      <c r="Q25" s="5">
        <v>-0.05</v>
      </c>
      <c r="R25" s="5">
        <v>-0.2</v>
      </c>
      <c r="S25" s="5">
        <v>8.4802956668667009E-2</v>
      </c>
      <c r="T25" s="5">
        <v>-0.54</v>
      </c>
      <c r="U25" s="5">
        <v>-2.1659297143803489</v>
      </c>
      <c r="V25" s="5">
        <v>2.8</v>
      </c>
      <c r="W25" s="5">
        <v>0.08</v>
      </c>
      <c r="X25" s="5">
        <v>-0.3</v>
      </c>
      <c r="Y25" s="5">
        <v>0.08</v>
      </c>
      <c r="Z25" s="12">
        <v>0.12</v>
      </c>
      <c r="AA25" s="12">
        <v>-7.0000000000000007E-2</v>
      </c>
      <c r="AB25" s="12">
        <v>0.3993782310830491</v>
      </c>
      <c r="AC25" s="12">
        <v>0.33848570051869309</v>
      </c>
      <c r="AD25" s="12">
        <v>0.28785477530819764</v>
      </c>
      <c r="AE25" s="12">
        <v>0.26529301934799671</v>
      </c>
      <c r="AF25" s="12">
        <v>0.6650123975607134</v>
      </c>
      <c r="AG25" s="12">
        <v>0.4467983417722971</v>
      </c>
      <c r="AH25" s="12">
        <v>0.14831767574738461</v>
      </c>
      <c r="AI25" s="12">
        <v>0.22366289774735931</v>
      </c>
      <c r="AJ25" s="12">
        <v>0.15759898042471268</v>
      </c>
      <c r="AK25" s="12">
        <v>-7.2924574198956871E-2</v>
      </c>
      <c r="AL25" s="12">
        <v>1.8735435797889721E-2</v>
      </c>
      <c r="AN25" s="1"/>
    </row>
    <row r="26" spans="1:75" ht="18.75" customHeight="1" x14ac:dyDescent="0.25">
      <c r="A26" s="1"/>
      <c r="B26" s="5" t="s">
        <v>49</v>
      </c>
      <c r="C26" s="5"/>
      <c r="D26" s="5">
        <v>-0.11</v>
      </c>
      <c r="E26" s="5">
        <v>6.3554688981576637E-2</v>
      </c>
      <c r="F26" s="5">
        <v>-1.08</v>
      </c>
      <c r="G26" s="5">
        <v>-3.7807618099540559</v>
      </c>
      <c r="H26" s="5">
        <v>-0.06</v>
      </c>
      <c r="I26" s="5">
        <v>-0.14000000000000001</v>
      </c>
      <c r="J26" s="5">
        <v>2.84</v>
      </c>
      <c r="K26" s="5">
        <v>0.35376242611830255</v>
      </c>
      <c r="L26" s="5">
        <v>0.05</v>
      </c>
      <c r="M26" s="5">
        <v>-4.7394239512184383E-2</v>
      </c>
      <c r="N26" s="5">
        <v>-1.6259714270355701E-2</v>
      </c>
      <c r="O26" s="5">
        <v>-2.2351524938645156E-2</v>
      </c>
      <c r="P26" s="5">
        <v>0.31858908259694796</v>
      </c>
      <c r="Q26" s="5">
        <v>-0.06</v>
      </c>
      <c r="R26" s="5">
        <v>-0.24</v>
      </c>
      <c r="S26" s="5">
        <v>0.11440761687162504</v>
      </c>
      <c r="T26" s="5">
        <v>-0.45145029112414842</v>
      </c>
      <c r="U26" s="5">
        <v>-2.1178206566462352</v>
      </c>
      <c r="V26" s="5">
        <v>2.7</v>
      </c>
      <c r="W26" s="5">
        <v>0.2</v>
      </c>
      <c r="X26" s="5">
        <v>-0.55000000000000004</v>
      </c>
      <c r="Y26" s="5">
        <v>0.01</v>
      </c>
      <c r="Z26" s="12">
        <v>0.23</v>
      </c>
      <c r="AA26" s="12">
        <v>0.08</v>
      </c>
      <c r="AB26" s="12">
        <v>0.71986656208891209</v>
      </c>
      <c r="AC26" s="12">
        <v>0.41410629265102167</v>
      </c>
      <c r="AD26" s="12">
        <v>0.19071031954880008</v>
      </c>
      <c r="AE26" s="12">
        <v>4.9685913911813859E-2</v>
      </c>
      <c r="AF26" s="12">
        <v>0.87095309502051699</v>
      </c>
      <c r="AG26" s="12">
        <v>0.33379142638467157</v>
      </c>
      <c r="AH26" s="12">
        <v>0.16050047774332443</v>
      </c>
      <c r="AI26" s="12">
        <v>0.21837212485756105</v>
      </c>
      <c r="AJ26" s="12">
        <v>0.18293716895545414</v>
      </c>
      <c r="AK26" s="12">
        <v>-0.14875354557499071</v>
      </c>
      <c r="AL26" s="12">
        <v>-7.0753619631891418E-2</v>
      </c>
      <c r="AN26" s="1"/>
    </row>
    <row r="27" spans="1:75" ht="18.75" customHeight="1" x14ac:dyDescent="0.25">
      <c r="A27" s="1"/>
      <c r="B27" s="5" t="s">
        <v>50</v>
      </c>
      <c r="C27" s="5"/>
      <c r="D27" s="5">
        <v>-0.18</v>
      </c>
      <c r="E27" s="5">
        <v>-8.2020582617950352E-2</v>
      </c>
      <c r="F27" s="5">
        <v>-1.17</v>
      </c>
      <c r="G27" s="5">
        <v>-2.5040066780278614</v>
      </c>
      <c r="H27" s="5">
        <v>0.2</v>
      </c>
      <c r="I27" s="5">
        <v>-0.77</v>
      </c>
      <c r="J27" s="5">
        <v>2.79</v>
      </c>
      <c r="K27" s="5">
        <v>0.78371471529335435</v>
      </c>
      <c r="L27" s="5">
        <v>0.1</v>
      </c>
      <c r="M27" s="5">
        <v>0.10545385434461244</v>
      </c>
      <c r="N27" s="5">
        <v>0.31036880589563776</v>
      </c>
      <c r="O27" s="5">
        <v>0.10796075344468334</v>
      </c>
      <c r="P27" s="5">
        <v>0.16254400426116858</v>
      </c>
      <c r="Q27" s="5">
        <v>-0.03</v>
      </c>
      <c r="R27" s="5">
        <v>-0.15</v>
      </c>
      <c r="S27" s="5">
        <v>4.610564805474552E-2</v>
      </c>
      <c r="T27" s="5">
        <v>-0.644405105309099</v>
      </c>
      <c r="U27" s="5">
        <v>-2.2289799239272332</v>
      </c>
      <c r="V27" s="5">
        <v>2.93</v>
      </c>
      <c r="W27" s="5">
        <v>-0.08</v>
      </c>
      <c r="X27" s="5">
        <v>0.04</v>
      </c>
      <c r="Y27" s="5">
        <v>0.17</v>
      </c>
      <c r="Z27" s="12">
        <v>-0.03</v>
      </c>
      <c r="AA27" s="12">
        <v>-0.27</v>
      </c>
      <c r="AB27" s="12">
        <v>-2.0693521799226167E-2</v>
      </c>
      <c r="AC27" s="12">
        <v>0.23863379592392112</v>
      </c>
      <c r="AD27" s="12">
        <v>0.41635204131705006</v>
      </c>
      <c r="AE27" s="12">
        <v>0.54984522252368073</v>
      </c>
      <c r="AF27" s="12">
        <v>0.39456962116515887</v>
      </c>
      <c r="AG27" s="12">
        <v>0.59590400172337576</v>
      </c>
      <c r="AH27" s="12">
        <v>0.13228510295639245</v>
      </c>
      <c r="AI27" s="12">
        <v>0.23062751914508817</v>
      </c>
      <c r="AJ27" s="12">
        <v>0.1242485954703304</v>
      </c>
      <c r="AK27" s="12">
        <v>2.6940802185544281E-2</v>
      </c>
      <c r="AL27" s="12">
        <v>0.13638388486885145</v>
      </c>
      <c r="AN27" s="1"/>
    </row>
    <row r="28" spans="1:75" ht="18.75" customHeight="1" x14ac:dyDescent="0.25">
      <c r="A28" s="1"/>
      <c r="B28" s="5" t="s">
        <v>130</v>
      </c>
      <c r="C28" s="5"/>
      <c r="D28" s="5">
        <v>1.24</v>
      </c>
      <c r="E28" s="5">
        <v>0.91424177979161736</v>
      </c>
      <c r="F28" s="5">
        <v>1.6677136603384572E-3</v>
      </c>
      <c r="G28" s="5">
        <v>-3.6217777486366889</v>
      </c>
      <c r="H28" s="5">
        <v>-3.8727859620309384</v>
      </c>
      <c r="I28" s="5">
        <v>-4.5021590962959497</v>
      </c>
      <c r="J28" s="5">
        <v>-1.0964004112024588</v>
      </c>
      <c r="K28" s="5">
        <v>-1.1958626674802844</v>
      </c>
      <c r="L28" s="5">
        <v>-0.89063048366341802</v>
      </c>
      <c r="M28" s="5">
        <v>-1.1458733500277913</v>
      </c>
      <c r="N28" s="5">
        <v>-0.89251471263491322</v>
      </c>
      <c r="O28" s="5">
        <v>-1.3312655438254635</v>
      </c>
      <c r="P28" s="5">
        <v>-0.94722761134691835</v>
      </c>
      <c r="Q28" s="5">
        <v>-1</v>
      </c>
      <c r="R28" s="5">
        <v>-0.08</v>
      </c>
      <c r="S28" s="5">
        <v>3.3461106897759372</v>
      </c>
      <c r="T28" s="5">
        <v>2.7378242696687449</v>
      </c>
      <c r="U28" s="5">
        <v>0.93</v>
      </c>
      <c r="V28" s="5">
        <v>0.91</v>
      </c>
      <c r="W28" s="5">
        <v>0.45</v>
      </c>
      <c r="X28" s="5">
        <v>0.08</v>
      </c>
      <c r="Y28" s="5">
        <v>0.14000000000000001</v>
      </c>
      <c r="Z28" s="12">
        <v>0.13</v>
      </c>
      <c r="AA28" s="12">
        <v>0.02</v>
      </c>
      <c r="AB28" s="12">
        <v>0.17288877426586599</v>
      </c>
      <c r="AC28" s="12">
        <v>0.5634073835609823</v>
      </c>
      <c r="AD28" s="12">
        <v>1.0532867315757883</v>
      </c>
      <c r="AE28" s="12">
        <v>1.2355233301134396</v>
      </c>
      <c r="AF28" s="12">
        <v>2.4569499468976352</v>
      </c>
      <c r="AG28" s="12">
        <v>5.1931352746937547</v>
      </c>
      <c r="AH28" s="12">
        <v>2.4823173873081132</v>
      </c>
      <c r="AI28" s="12">
        <v>2.6315896111020627</v>
      </c>
      <c r="AJ28" s="12">
        <v>3.098244610642459</v>
      </c>
      <c r="AK28" s="12">
        <v>2.93820056422912</v>
      </c>
      <c r="AL28" s="18" t="s">
        <v>12</v>
      </c>
      <c r="AN28" s="1"/>
    </row>
    <row r="29" spans="1:75" ht="18.75" customHeight="1" x14ac:dyDescent="0.25">
      <c r="A29" s="1"/>
      <c r="B29" s="5" t="s">
        <v>51</v>
      </c>
      <c r="C29" s="5"/>
      <c r="D29" s="5">
        <v>1.73</v>
      </c>
      <c r="E29" s="5">
        <v>1.6347139391777843</v>
      </c>
      <c r="F29" s="5">
        <v>0.49</v>
      </c>
      <c r="G29" s="5">
        <v>-3.8353949731113017</v>
      </c>
      <c r="H29" s="5">
        <v>-4.1055479439080607</v>
      </c>
      <c r="I29" s="5">
        <v>-4.7489822155639354</v>
      </c>
      <c r="J29" s="5">
        <v>-1.2719887008636459</v>
      </c>
      <c r="K29" s="5">
        <v>-1.7154896184941322</v>
      </c>
      <c r="L29" s="5">
        <v>-1.4956801573798988</v>
      </c>
      <c r="M29" s="5">
        <v>-1.977759406197797</v>
      </c>
      <c r="N29" s="5">
        <v>-1.6998043906722671</v>
      </c>
      <c r="O29" s="5">
        <v>-2.0440471055419849</v>
      </c>
      <c r="P29" s="5">
        <v>-1.6286433560834965</v>
      </c>
      <c r="Q29" s="5">
        <v>-1.75</v>
      </c>
      <c r="R29" s="5">
        <v>-0.92</v>
      </c>
      <c r="S29" s="5">
        <v>3.090742322387324</v>
      </c>
      <c r="T29" s="5">
        <v>2.6868407178352682</v>
      </c>
      <c r="U29" s="5">
        <v>0.66</v>
      </c>
      <c r="V29" s="5">
        <v>0.52</v>
      </c>
      <c r="W29" s="5">
        <v>0.37</v>
      </c>
      <c r="X29" s="5">
        <v>-0.24</v>
      </c>
      <c r="Y29" s="5">
        <v>-0.18</v>
      </c>
      <c r="Z29" s="12">
        <v>0.06</v>
      </c>
      <c r="AA29" s="12">
        <v>0.16</v>
      </c>
      <c r="AB29" s="12">
        <v>0.56062683622134957</v>
      </c>
      <c r="AC29" s="12">
        <v>1.041714451382882</v>
      </c>
      <c r="AD29" s="12">
        <v>1.4744021716892204</v>
      </c>
      <c r="AE29" s="12">
        <v>1.4088012629717253</v>
      </c>
      <c r="AF29" s="12">
        <v>2.7559162392039549</v>
      </c>
      <c r="AG29" s="12">
        <v>5.3295986760371266</v>
      </c>
      <c r="AH29" s="12">
        <v>2.7279898004226899</v>
      </c>
      <c r="AI29" s="12">
        <v>2.747948885243936</v>
      </c>
      <c r="AJ29" s="12">
        <v>3.5075240744791727</v>
      </c>
      <c r="AK29" s="12">
        <v>3.3415695731692843</v>
      </c>
      <c r="AL29" s="18" t="s">
        <v>12</v>
      </c>
      <c r="AN29" s="1"/>
    </row>
    <row r="30" spans="1:75" ht="18.75" customHeight="1" x14ac:dyDescent="0.25">
      <c r="A30" s="1"/>
      <c r="B30" s="5" t="s">
        <v>52</v>
      </c>
      <c r="C30" s="5"/>
      <c r="D30" s="5">
        <v>0.82</v>
      </c>
      <c r="E30" s="5">
        <v>0.2621127786379433</v>
      </c>
      <c r="F30" s="5">
        <v>-0.46</v>
      </c>
      <c r="G30" s="5">
        <v>-3.2193473837646316</v>
      </c>
      <c r="H30" s="5">
        <v>-3.4087484585032848</v>
      </c>
      <c r="I30" s="5">
        <v>-4.1327174286476538</v>
      </c>
      <c r="J30" s="5">
        <v>-0.79515558616545778</v>
      </c>
      <c r="K30" s="5">
        <v>-0.50397110183470772</v>
      </c>
      <c r="L30" s="5">
        <v>-8.3814869314478888E-2</v>
      </c>
      <c r="M30" s="5">
        <v>-3.2250295217789944E-2</v>
      </c>
      <c r="N30" s="5">
        <v>0.18393997866767603</v>
      </c>
      <c r="O30" s="5">
        <v>-0.38413230483918803</v>
      </c>
      <c r="P30" s="5">
        <v>-4.1081873394551875E-2</v>
      </c>
      <c r="Q30" s="5">
        <v>0.01</v>
      </c>
      <c r="R30" s="5">
        <v>1.04</v>
      </c>
      <c r="S30" s="5">
        <v>3.6820556314820236</v>
      </c>
      <c r="T30" s="5">
        <v>2.8047184022521368</v>
      </c>
      <c r="U30" s="5">
        <v>1.29</v>
      </c>
      <c r="V30" s="5">
        <v>1.43</v>
      </c>
      <c r="W30" s="5">
        <v>0.56000000000000005</v>
      </c>
      <c r="X30" s="5">
        <v>0.5</v>
      </c>
      <c r="Y30" s="5">
        <v>0.56999999999999995</v>
      </c>
      <c r="Z30" s="12">
        <v>0.23</v>
      </c>
      <c r="AA30" s="12">
        <v>-0.15</v>
      </c>
      <c r="AB30" s="12">
        <v>-0.33453573100914991</v>
      </c>
      <c r="AC30" s="12">
        <v>-6.235731684908196E-2</v>
      </c>
      <c r="AD30" s="12">
        <v>0.50283170063005922</v>
      </c>
      <c r="AE30" s="12">
        <v>1.0088709247043726</v>
      </c>
      <c r="AF30" s="12">
        <v>2.0651341794481288</v>
      </c>
      <c r="AG30" s="12">
        <v>5.0140873220926512</v>
      </c>
      <c r="AH30" s="12">
        <v>2.1607071344497761</v>
      </c>
      <c r="AI30" s="12">
        <v>2.4788374650404834</v>
      </c>
      <c r="AJ30" s="12">
        <v>2.5641436363845704</v>
      </c>
      <c r="AK30" s="12">
        <v>2.4126706421760078</v>
      </c>
      <c r="AL30" s="18" t="s">
        <v>12</v>
      </c>
      <c r="AN30" s="1"/>
    </row>
    <row r="31" spans="1:75" ht="21" customHeight="1" x14ac:dyDescent="0.2">
      <c r="A31" s="1"/>
      <c r="B31" s="23" t="s">
        <v>42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N31" s="1"/>
      <c r="BL31" t="s">
        <v>0</v>
      </c>
      <c r="BM31" t="s">
        <v>1</v>
      </c>
      <c r="BN31" t="s">
        <v>2</v>
      </c>
      <c r="BO31" t="s">
        <v>3</v>
      </c>
      <c r="BP31" t="s">
        <v>4</v>
      </c>
      <c r="BQ31" t="s">
        <v>5</v>
      </c>
      <c r="BR31" t="s">
        <v>6</v>
      </c>
      <c r="BS31" t="s">
        <v>7</v>
      </c>
      <c r="BT31" t="s">
        <v>8</v>
      </c>
      <c r="BU31" t="s">
        <v>9</v>
      </c>
      <c r="BV31" t="s">
        <v>10</v>
      </c>
      <c r="BW31" t="s">
        <v>11</v>
      </c>
    </row>
    <row r="32" spans="1:75" ht="18.75" customHeight="1" x14ac:dyDescent="0.25">
      <c r="A32" s="1"/>
      <c r="B32" s="3"/>
      <c r="C32" s="3"/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3" t="s">
        <v>7</v>
      </c>
      <c r="L32" s="3" t="s">
        <v>8</v>
      </c>
      <c r="M32" s="3" t="s">
        <v>9</v>
      </c>
      <c r="N32" s="3" t="s">
        <v>10</v>
      </c>
      <c r="O32" s="3" t="s">
        <v>11</v>
      </c>
      <c r="P32" s="3" t="s">
        <v>0</v>
      </c>
      <c r="Q32" s="3" t="s">
        <v>1</v>
      </c>
      <c r="R32" s="3" t="s">
        <v>2</v>
      </c>
      <c r="S32" s="3" t="s">
        <v>3</v>
      </c>
      <c r="T32" s="3" t="s">
        <v>4</v>
      </c>
      <c r="U32" s="3" t="s">
        <v>25</v>
      </c>
      <c r="V32" s="3" t="s">
        <v>27</v>
      </c>
      <c r="W32" s="3" t="s">
        <v>138</v>
      </c>
      <c r="X32" s="3" t="s">
        <v>8</v>
      </c>
      <c r="Y32" s="3" t="s">
        <v>9</v>
      </c>
      <c r="Z32" s="20">
        <v>44501</v>
      </c>
      <c r="AA32" s="15" t="s">
        <v>11</v>
      </c>
      <c r="AB32" s="20">
        <v>44562</v>
      </c>
      <c r="AC32" s="15" t="s">
        <v>1</v>
      </c>
      <c r="AD32" s="15" t="s">
        <v>2</v>
      </c>
      <c r="AE32" s="15" t="s">
        <v>3</v>
      </c>
      <c r="AF32" s="15" t="s">
        <v>4</v>
      </c>
      <c r="AG32" s="15" t="s">
        <v>5</v>
      </c>
      <c r="AH32" s="15" t="s">
        <v>6</v>
      </c>
      <c r="AI32" s="15" t="s">
        <v>7</v>
      </c>
      <c r="AJ32" s="15" t="s">
        <v>8</v>
      </c>
      <c r="AK32" s="15" t="s">
        <v>9</v>
      </c>
      <c r="AL32" s="15" t="s">
        <v>10</v>
      </c>
      <c r="AN32" s="1"/>
    </row>
    <row r="33" spans="1:75" ht="18.75" customHeight="1" x14ac:dyDescent="0.25">
      <c r="A33" s="1"/>
      <c r="B33" s="5" t="s">
        <v>53</v>
      </c>
      <c r="C33" s="5"/>
      <c r="D33" s="5">
        <v>2258.0274440899998</v>
      </c>
      <c r="E33" s="5">
        <v>1817.7722710999994</v>
      </c>
      <c r="F33" s="5">
        <v>1502.5261202100003</v>
      </c>
      <c r="G33" s="5">
        <v>673.60270771000012</v>
      </c>
      <c r="H33" s="5">
        <v>291.93508877999994</v>
      </c>
      <c r="I33" s="5">
        <v>753.97309003999999</v>
      </c>
      <c r="J33" s="5">
        <v>1416.3676352700004</v>
      </c>
      <c r="K33" s="5">
        <v>2211.7627215900002</v>
      </c>
      <c r="L33" s="5">
        <v>1007.9473604400001</v>
      </c>
      <c r="M33" s="5">
        <v>905.19263189999992</v>
      </c>
      <c r="N33" s="5">
        <v>795.90987008000013</v>
      </c>
      <c r="O33" s="5">
        <v>1466.7328423900001</v>
      </c>
      <c r="P33" s="5">
        <v>2292.0860411199997</v>
      </c>
      <c r="Q33" s="5">
        <v>1396.3499100000001</v>
      </c>
      <c r="R33" s="5">
        <v>1970.0702820000001</v>
      </c>
      <c r="S33" s="5">
        <v>1849.2521250000002</v>
      </c>
      <c r="T33" s="5">
        <v>1123.165354</v>
      </c>
      <c r="U33" s="5">
        <v>1533.1392680000001</v>
      </c>
      <c r="V33" s="5">
        <v>1104.351545</v>
      </c>
      <c r="W33" s="5">
        <v>1814.9363849999997</v>
      </c>
      <c r="X33" s="5">
        <v>2324.0008560000001</v>
      </c>
      <c r="Y33" s="5">
        <v>1522.1020900000003</v>
      </c>
      <c r="Z33" s="19">
        <v>1796.6</v>
      </c>
      <c r="AA33" s="19">
        <v>2784.9</v>
      </c>
      <c r="AB33" s="19">
        <v>2856.8</v>
      </c>
      <c r="AC33" s="19">
        <v>1871.1</v>
      </c>
      <c r="AD33" s="19">
        <v>2769.3</v>
      </c>
      <c r="AE33" s="19">
        <v>2164.6</v>
      </c>
      <c r="AF33" s="19">
        <v>1744.8</v>
      </c>
      <c r="AG33" s="19">
        <v>2912</v>
      </c>
      <c r="AH33" s="19">
        <v>3049.1</v>
      </c>
      <c r="AI33" s="19">
        <v>1909.3</v>
      </c>
      <c r="AJ33" s="19">
        <v>1981.7</v>
      </c>
      <c r="AK33" s="19">
        <v>1514</v>
      </c>
      <c r="AL33" s="19">
        <v>1845.3</v>
      </c>
      <c r="AN33" s="1"/>
      <c r="BK33" t="s">
        <v>17</v>
      </c>
      <c r="BL33">
        <v>128.05000000000001</v>
      </c>
      <c r="BM33">
        <v>126.6172</v>
      </c>
      <c r="BN33">
        <v>129.79150000000001</v>
      </c>
      <c r="BO33">
        <v>128.3391</v>
      </c>
      <c r="BP33">
        <v>129.64490000000001</v>
      </c>
      <c r="BQ33">
        <v>130.1311</v>
      </c>
      <c r="BR33">
        <v>129.51</v>
      </c>
      <c r="BS33">
        <v>52.387999999999998</v>
      </c>
      <c r="BT33">
        <v>50.396000000000001</v>
      </c>
      <c r="BU33">
        <v>62.432000000000002</v>
      </c>
      <c r="BV33">
        <v>61.985999999999997</v>
      </c>
      <c r="BW33">
        <v>65.594999999999999</v>
      </c>
    </row>
    <row r="34" spans="1:75" ht="18.75" customHeight="1" x14ac:dyDescent="0.25">
      <c r="A34" s="1"/>
      <c r="B34" s="7"/>
      <c r="C34" s="8" t="s">
        <v>54</v>
      </c>
      <c r="D34" s="7">
        <v>519.58196447</v>
      </c>
      <c r="E34" s="7">
        <v>491.52011122999988</v>
      </c>
      <c r="F34" s="7">
        <v>422.1009537700001</v>
      </c>
      <c r="G34" s="7">
        <v>130.34287198000004</v>
      </c>
      <c r="H34" s="7">
        <v>52.769519819999985</v>
      </c>
      <c r="I34" s="7">
        <v>39.305121980000003</v>
      </c>
      <c r="J34" s="7">
        <v>48.443091769999995</v>
      </c>
      <c r="K34" s="7">
        <v>34.546119950000005</v>
      </c>
      <c r="L34" s="7">
        <v>67.236050309999982</v>
      </c>
      <c r="M34" s="7">
        <v>57.965224889999988</v>
      </c>
      <c r="N34" s="7">
        <v>130.10228945000003</v>
      </c>
      <c r="O34" s="7">
        <v>226.10297143999995</v>
      </c>
      <c r="P34" s="7">
        <v>509.88002045999991</v>
      </c>
      <c r="Q34" s="7">
        <v>486.33313900000002</v>
      </c>
      <c r="R34" s="7">
        <v>594.36450100000002</v>
      </c>
      <c r="S34" s="7">
        <v>503.86707200000001</v>
      </c>
      <c r="T34" s="7">
        <v>364.83888300000001</v>
      </c>
      <c r="U34" s="7">
        <v>341.372589</v>
      </c>
      <c r="V34" s="7">
        <v>160.97061099999999</v>
      </c>
      <c r="W34" s="7">
        <v>359.38972999999999</v>
      </c>
      <c r="X34" s="7">
        <v>354.25254999999999</v>
      </c>
      <c r="Y34" s="7">
        <v>350.42233199999998</v>
      </c>
      <c r="Z34" s="9">
        <v>483.3</v>
      </c>
      <c r="AA34" s="9">
        <v>738.6</v>
      </c>
      <c r="AB34" s="9">
        <v>763.9</v>
      </c>
      <c r="AC34" s="9">
        <v>741.7</v>
      </c>
      <c r="AD34" s="9">
        <v>851.8</v>
      </c>
      <c r="AE34" s="9">
        <v>683.7</v>
      </c>
      <c r="AF34" s="9">
        <v>552</v>
      </c>
      <c r="AG34" s="9">
        <v>358.4</v>
      </c>
      <c r="AH34" s="9">
        <v>328.9</v>
      </c>
      <c r="AI34" s="9">
        <v>399.2</v>
      </c>
      <c r="AJ34" s="9">
        <v>389.2</v>
      </c>
      <c r="AK34" s="9">
        <v>402.6</v>
      </c>
      <c r="AL34" s="9">
        <v>507.5</v>
      </c>
      <c r="AN34" s="1"/>
      <c r="BK34" t="s">
        <v>14</v>
      </c>
      <c r="BL34">
        <v>1.4075093032777541</v>
      </c>
      <c r="BM34">
        <v>-1.1189379148770162</v>
      </c>
      <c r="BN34">
        <v>2.5070053673592607</v>
      </c>
      <c r="BO34">
        <v>-1.1190255139974625</v>
      </c>
      <c r="BP34">
        <v>1.0174607738405506</v>
      </c>
      <c r="BQ34">
        <v>0.37502439355501238</v>
      </c>
      <c r="BR34">
        <v>-0.48</v>
      </c>
      <c r="BS34">
        <v>1.0882988576721213</v>
      </c>
      <c r="BT34">
        <v>-0.5741117051709449</v>
      </c>
      <c r="BU34">
        <v>10.767702215992767</v>
      </c>
      <c r="BV34">
        <v>6.9443246320801899</v>
      </c>
      <c r="BW34">
        <v>4.821183163412055</v>
      </c>
    </row>
    <row r="35" spans="1:75" ht="18.75" customHeight="1" x14ac:dyDescent="0.25">
      <c r="A35" s="1"/>
      <c r="B35" s="7"/>
      <c r="C35" s="8" t="s">
        <v>55</v>
      </c>
      <c r="D35" s="7">
        <v>264.70734382000001</v>
      </c>
      <c r="E35" s="7">
        <v>289.36407655999972</v>
      </c>
      <c r="F35" s="7">
        <v>226.57801805999995</v>
      </c>
      <c r="G35" s="7">
        <v>127.27960016999999</v>
      </c>
      <c r="H35" s="7">
        <v>50.07487771000001</v>
      </c>
      <c r="I35" s="7">
        <v>151.91206935000002</v>
      </c>
      <c r="J35" s="7">
        <v>57.041749770000024</v>
      </c>
      <c r="K35" s="7">
        <v>174.25892369999997</v>
      </c>
      <c r="L35" s="7">
        <v>43.9676197</v>
      </c>
      <c r="M35" s="7">
        <v>384.97301070999993</v>
      </c>
      <c r="N35" s="7">
        <v>227.95057543999999</v>
      </c>
      <c r="O35" s="7">
        <v>192.83689071999993</v>
      </c>
      <c r="P35" s="7">
        <v>206.60547767000006</v>
      </c>
      <c r="Q35" s="7">
        <v>221.84934000000001</v>
      </c>
      <c r="R35" s="7">
        <v>240.38637299999999</v>
      </c>
      <c r="S35" s="7">
        <v>225.79101900000001</v>
      </c>
      <c r="T35" s="7">
        <v>207.029291</v>
      </c>
      <c r="U35" s="7">
        <v>213.257859</v>
      </c>
      <c r="V35" s="7">
        <v>206.28838300000001</v>
      </c>
      <c r="W35" s="7">
        <v>243.28157400000001</v>
      </c>
      <c r="X35" s="7">
        <v>241.92065299999999</v>
      </c>
      <c r="Y35" s="7">
        <v>253.30256600000001</v>
      </c>
      <c r="Z35" s="9">
        <v>274.39999999999998</v>
      </c>
      <c r="AA35" s="9">
        <v>309</v>
      </c>
      <c r="AB35" s="9">
        <v>267</v>
      </c>
      <c r="AC35" s="9">
        <v>270.3</v>
      </c>
      <c r="AD35" s="9">
        <v>273.60000000000002</v>
      </c>
      <c r="AE35" s="9">
        <v>300.89999999999998</v>
      </c>
      <c r="AF35" s="9">
        <v>255.9</v>
      </c>
      <c r="AG35" s="9">
        <v>338.2</v>
      </c>
      <c r="AH35" s="9">
        <v>269.89999999999998</v>
      </c>
      <c r="AI35" s="9">
        <v>313</v>
      </c>
      <c r="AJ35" s="9">
        <v>263.60000000000002</v>
      </c>
      <c r="AK35" s="9">
        <v>199.3</v>
      </c>
      <c r="AL35" s="9">
        <v>310.39999999999998</v>
      </c>
      <c r="AN35" s="1"/>
      <c r="BK35" t="s">
        <v>18</v>
      </c>
      <c r="BL35">
        <v>131.72989999999999</v>
      </c>
      <c r="BM35">
        <v>131.6542</v>
      </c>
      <c r="BN35">
        <v>133.86000000000001</v>
      </c>
      <c r="BO35">
        <v>132.68</v>
      </c>
      <c r="BP35">
        <v>133.22999999999999</v>
      </c>
      <c r="BQ35">
        <v>134.5</v>
      </c>
      <c r="BR35">
        <v>133.69999999999999</v>
      </c>
      <c r="BS35">
        <v>422.125</v>
      </c>
      <c r="BT35">
        <v>379.642</v>
      </c>
      <c r="BU35">
        <v>461.279</v>
      </c>
      <c r="BV35">
        <v>456.69</v>
      </c>
      <c r="BW35">
        <v>471.57499999999999</v>
      </c>
    </row>
    <row r="36" spans="1:75" ht="18.75" customHeight="1" x14ac:dyDescent="0.25">
      <c r="A36" s="1"/>
      <c r="B36" s="7"/>
      <c r="C36" s="8" t="s">
        <v>56</v>
      </c>
      <c r="D36" s="7">
        <v>0</v>
      </c>
      <c r="E36" s="7">
        <v>0</v>
      </c>
      <c r="F36" s="7">
        <v>21.475519999999999</v>
      </c>
      <c r="G36" s="7">
        <v>0</v>
      </c>
      <c r="H36" s="7">
        <v>0</v>
      </c>
      <c r="I36" s="7">
        <v>226.47558599999999</v>
      </c>
      <c r="J36" s="7">
        <v>169.27066208000002</v>
      </c>
      <c r="K36" s="7">
        <v>75</v>
      </c>
      <c r="L36" s="7">
        <v>0.87</v>
      </c>
      <c r="M36" s="7">
        <v>0</v>
      </c>
      <c r="N36" s="7">
        <v>0</v>
      </c>
      <c r="O36" s="7">
        <v>0</v>
      </c>
      <c r="P36" s="7">
        <v>155.44205952000002</v>
      </c>
      <c r="Q36" s="7">
        <v>0</v>
      </c>
      <c r="R36" s="7">
        <v>81.491947999999994</v>
      </c>
      <c r="S36" s="7">
        <v>33.160293000000003</v>
      </c>
      <c r="T36" s="7">
        <v>0</v>
      </c>
      <c r="U36" s="7">
        <v>66.793210999999999</v>
      </c>
      <c r="V36" s="7">
        <v>70.338824000000002</v>
      </c>
      <c r="W36" s="7">
        <v>86.644658000000007</v>
      </c>
      <c r="X36" s="7">
        <v>27.322329</v>
      </c>
      <c r="Y36" s="7">
        <v>37.374079000000002</v>
      </c>
      <c r="Z36" s="9" t="s">
        <v>249</v>
      </c>
      <c r="AA36" s="9">
        <v>64.599999999999994</v>
      </c>
      <c r="AB36" s="9">
        <v>19.399999999999999</v>
      </c>
      <c r="AC36" s="9">
        <v>10.7</v>
      </c>
      <c r="AD36" s="9">
        <v>35.9</v>
      </c>
      <c r="AE36" s="9">
        <v>57.2</v>
      </c>
      <c r="AF36" s="9">
        <v>68.5</v>
      </c>
      <c r="AG36" s="9">
        <v>79.7</v>
      </c>
      <c r="AH36" s="9" t="s">
        <v>250</v>
      </c>
      <c r="AI36" s="9">
        <v>65.599999999999994</v>
      </c>
      <c r="AJ36" s="9">
        <v>192.8</v>
      </c>
      <c r="AK36" s="9">
        <v>18.100000000000001</v>
      </c>
      <c r="AL36" s="9" t="s">
        <v>249</v>
      </c>
      <c r="AN36" s="1"/>
      <c r="BA36" t="e">
        <f>#REF!-#REF!</f>
        <v>#REF!</v>
      </c>
      <c r="BK36" t="s">
        <v>16</v>
      </c>
      <c r="BL36">
        <v>-6.0920930246688432E-2</v>
      </c>
      <c r="BM36">
        <v>-5.7466072622835984E-2</v>
      </c>
      <c r="BN36">
        <v>1.6754497767636822</v>
      </c>
      <c r="BO36">
        <v>-0.88</v>
      </c>
      <c r="BP36">
        <v>0.42</v>
      </c>
      <c r="BQ36">
        <v>0.96</v>
      </c>
      <c r="BR36">
        <v>-0.6</v>
      </c>
      <c r="BS36">
        <v>66.919698811644196</v>
      </c>
      <c r="BT36">
        <v>62.7</v>
      </c>
      <c r="BU36">
        <v>73.599999999999994</v>
      </c>
      <c r="BV36">
        <v>75.099999999999994</v>
      </c>
      <c r="BW36">
        <v>74.400000000000006</v>
      </c>
    </row>
    <row r="37" spans="1:75" ht="18.75" customHeight="1" x14ac:dyDescent="0.25">
      <c r="A37" s="1"/>
      <c r="B37" s="7"/>
      <c r="C37" s="8" t="s">
        <v>57</v>
      </c>
      <c r="D37" s="7">
        <v>40.118893640000003</v>
      </c>
      <c r="E37" s="7">
        <v>2.3919983899999999</v>
      </c>
      <c r="F37" s="7">
        <v>131.63972024000003</v>
      </c>
      <c r="G37" s="7">
        <v>133.02089606999999</v>
      </c>
      <c r="H37" s="7">
        <v>11.927220949999999</v>
      </c>
      <c r="I37" s="7">
        <v>47.512693749999997</v>
      </c>
      <c r="J37" s="7">
        <v>7.1588901999999992</v>
      </c>
      <c r="K37" s="7">
        <v>2.7325743999999994</v>
      </c>
      <c r="L37" s="7">
        <v>9.9836927600000021</v>
      </c>
      <c r="M37" s="7">
        <v>-0.81453755999999999</v>
      </c>
      <c r="N37" s="7">
        <v>3.0179002000000001</v>
      </c>
      <c r="O37" s="7">
        <v>311.79752936</v>
      </c>
      <c r="P37" s="7">
        <v>52.330670640000001</v>
      </c>
      <c r="Q37" s="7">
        <v>10.194317</v>
      </c>
      <c r="R37" s="7">
        <v>354.26673799999998</v>
      </c>
      <c r="S37" s="7">
        <v>127.828033</v>
      </c>
      <c r="T37" s="7">
        <v>15.140718</v>
      </c>
      <c r="U37" s="7">
        <v>369.531612</v>
      </c>
      <c r="V37" s="7">
        <v>111.901898</v>
      </c>
      <c r="W37" s="7">
        <v>32.999619000000003</v>
      </c>
      <c r="X37" s="7">
        <v>410.13539900000001</v>
      </c>
      <c r="Y37" s="7">
        <v>65.105509999999995</v>
      </c>
      <c r="Z37" s="9">
        <v>37.4</v>
      </c>
      <c r="AA37" s="9">
        <v>485.4</v>
      </c>
      <c r="AB37" s="9">
        <v>83.8</v>
      </c>
      <c r="AC37" s="9">
        <v>22.3</v>
      </c>
      <c r="AD37" s="9">
        <v>541.29999999999995</v>
      </c>
      <c r="AE37" s="9">
        <v>34.799999999999997</v>
      </c>
      <c r="AF37" s="9">
        <v>46.7</v>
      </c>
      <c r="AG37" s="9">
        <v>418.6</v>
      </c>
      <c r="AH37" s="9">
        <v>3.3</v>
      </c>
      <c r="AI37" s="9">
        <v>-25.7</v>
      </c>
      <c r="AJ37" s="9">
        <v>297.60000000000002</v>
      </c>
      <c r="AK37" s="9">
        <v>100.5</v>
      </c>
      <c r="AL37" s="9">
        <v>10.7</v>
      </c>
      <c r="AN37" s="1"/>
      <c r="BK37" t="s">
        <v>19</v>
      </c>
      <c r="BL37">
        <v>129.93039999999999</v>
      </c>
      <c r="BM37">
        <v>129.19110000000001</v>
      </c>
      <c r="BN37">
        <v>131.87100000000001</v>
      </c>
      <c r="BO37">
        <v>130.54</v>
      </c>
      <c r="BP37">
        <v>131.46</v>
      </c>
      <c r="BQ37">
        <v>132.35</v>
      </c>
      <c r="BR37">
        <v>131.65</v>
      </c>
    </row>
    <row r="38" spans="1:75" ht="18.75" customHeight="1" x14ac:dyDescent="0.25">
      <c r="A38" s="1"/>
      <c r="B38" s="7"/>
      <c r="C38" s="8" t="s">
        <v>58</v>
      </c>
      <c r="D38" s="7">
        <v>287.60175173000005</v>
      </c>
      <c r="E38" s="7">
        <v>132.21049123</v>
      </c>
      <c r="F38" s="7">
        <v>215.38648047999999</v>
      </c>
      <c r="G38" s="7">
        <v>107.210272</v>
      </c>
      <c r="H38" s="7">
        <v>58.870033909999997</v>
      </c>
      <c r="I38" s="7">
        <v>92.949189000000004</v>
      </c>
      <c r="J38" s="7">
        <v>238.72154057</v>
      </c>
      <c r="K38" s="7">
        <v>257.16071679999999</v>
      </c>
      <c r="L38" s="7">
        <v>149.87813085000002</v>
      </c>
      <c r="M38" s="7">
        <v>189.50391038000001</v>
      </c>
      <c r="N38" s="7">
        <v>178.53306535000002</v>
      </c>
      <c r="O38" s="7">
        <v>178.42592086000002</v>
      </c>
      <c r="P38" s="7">
        <v>224.47474484</v>
      </c>
      <c r="Q38" s="7">
        <v>239.84267</v>
      </c>
      <c r="R38" s="7">
        <v>191.86208300000001</v>
      </c>
      <c r="S38" s="7">
        <v>236.42756399999999</v>
      </c>
      <c r="T38" s="7">
        <v>131.35426000000001</v>
      </c>
      <c r="U38" s="7">
        <v>161.543948</v>
      </c>
      <c r="V38" s="7">
        <v>131.054496</v>
      </c>
      <c r="W38" s="7">
        <v>326.04771699999998</v>
      </c>
      <c r="X38" s="7">
        <v>186.910596</v>
      </c>
      <c r="Y38" s="7">
        <v>234.55951999999999</v>
      </c>
      <c r="Z38" s="9">
        <v>207.8</v>
      </c>
      <c r="AA38" s="9">
        <v>213.8</v>
      </c>
      <c r="AB38" s="9">
        <v>288.8</v>
      </c>
      <c r="AC38" s="9">
        <v>213.2</v>
      </c>
      <c r="AD38" s="9">
        <v>252.1</v>
      </c>
      <c r="AE38" s="9">
        <v>294.10000000000002</v>
      </c>
      <c r="AF38" s="9">
        <v>277.5</v>
      </c>
      <c r="AG38" s="9">
        <v>248.8</v>
      </c>
      <c r="AH38" s="9">
        <v>249</v>
      </c>
      <c r="AI38" s="9">
        <v>238.5</v>
      </c>
      <c r="AJ38" s="9">
        <v>248.2</v>
      </c>
      <c r="AK38" s="9">
        <v>300.8</v>
      </c>
      <c r="AL38" s="9">
        <v>272.39999999999998</v>
      </c>
      <c r="AN38" s="1"/>
      <c r="BK38" t="s">
        <v>15</v>
      </c>
      <c r="BL38">
        <v>3.4231104702459936</v>
      </c>
      <c r="BM38">
        <v>1.1857736202019353</v>
      </c>
      <c r="BN38">
        <v>0.82878178572964867</v>
      </c>
      <c r="BO38">
        <v>-0.3029315521839604</v>
      </c>
      <c r="BP38">
        <v>0.75965858228270733</v>
      </c>
      <c r="BQ38">
        <v>-9.0943691034139906E-2</v>
      </c>
      <c r="BR38">
        <v>-1.9861394321378456</v>
      </c>
    </row>
    <row r="39" spans="1:75" ht="18.75" customHeight="1" x14ac:dyDescent="0.25">
      <c r="A39" s="1"/>
      <c r="B39" s="7"/>
      <c r="C39" s="8" t="s">
        <v>59</v>
      </c>
      <c r="D39" s="7">
        <v>567.33494379000001</v>
      </c>
      <c r="E39" s="7">
        <v>350.69673445000006</v>
      </c>
      <c r="F39" s="7">
        <v>11.397360969999999</v>
      </c>
      <c r="G39" s="7">
        <v>2.3353609999999998</v>
      </c>
      <c r="H39" s="7">
        <v>1.4951458400000002</v>
      </c>
      <c r="I39" s="7">
        <v>12.85635967</v>
      </c>
      <c r="J39" s="7">
        <v>23.584089760000001</v>
      </c>
      <c r="K39" s="7">
        <v>771.41050901000006</v>
      </c>
      <c r="L39" s="7">
        <v>189.57283953000004</v>
      </c>
      <c r="M39" s="7">
        <v>34.432746380000012</v>
      </c>
      <c r="N39" s="7">
        <v>19.961952920000005</v>
      </c>
      <c r="O39" s="7">
        <v>148.70165587</v>
      </c>
      <c r="P39" s="7">
        <v>397.89780168999999</v>
      </c>
      <c r="Q39" s="7">
        <v>50.045385000000003</v>
      </c>
      <c r="R39" s="7">
        <v>57.415484999999997</v>
      </c>
      <c r="S39" s="7">
        <v>16.902453000000001</v>
      </c>
      <c r="T39" s="7">
        <v>16.951294999999998</v>
      </c>
      <c r="U39" s="7">
        <v>9.9150329999999993</v>
      </c>
      <c r="V39" s="7">
        <v>19.723637</v>
      </c>
      <c r="W39" s="7">
        <v>119.97769599999999</v>
      </c>
      <c r="X39" s="7">
        <v>344.039109</v>
      </c>
      <c r="Y39" s="7">
        <v>39.321672</v>
      </c>
      <c r="Z39" s="9">
        <v>23.5</v>
      </c>
      <c r="AA39" s="9">
        <v>10</v>
      </c>
      <c r="AB39" s="9">
        <v>370.2</v>
      </c>
      <c r="AC39" s="9">
        <v>29.8</v>
      </c>
      <c r="AD39" s="9">
        <v>72.3</v>
      </c>
      <c r="AE39" s="9">
        <v>12.4</v>
      </c>
      <c r="AF39" s="9">
        <v>12.2</v>
      </c>
      <c r="AG39" s="9">
        <v>542.29999999999995</v>
      </c>
      <c r="AH39" s="9">
        <v>804.6</v>
      </c>
      <c r="AI39" s="9">
        <v>131.4</v>
      </c>
      <c r="AJ39" s="9">
        <v>57.5</v>
      </c>
      <c r="AK39" s="9">
        <v>50</v>
      </c>
      <c r="AL39" s="9">
        <v>20.3</v>
      </c>
      <c r="AN39" s="1"/>
      <c r="BS39" t="s">
        <v>7</v>
      </c>
      <c r="BT39" t="s">
        <v>8</v>
      </c>
      <c r="BU39" t="s">
        <v>9</v>
      </c>
      <c r="BV39" t="s">
        <v>10</v>
      </c>
      <c r="BW39" t="s">
        <v>11</v>
      </c>
    </row>
    <row r="40" spans="1:75" ht="18.75" customHeight="1" x14ac:dyDescent="0.25">
      <c r="A40" s="1"/>
      <c r="B40" s="5" t="s">
        <v>60</v>
      </c>
      <c r="C40" s="5"/>
      <c r="D40" s="5">
        <v>1632.2183004700003</v>
      </c>
      <c r="E40" s="5">
        <v>2522.0855987799996</v>
      </c>
      <c r="F40" s="5">
        <v>2537.75038989</v>
      </c>
      <c r="G40" s="5">
        <v>2134.3902935000006</v>
      </c>
      <c r="H40" s="5">
        <v>2126.0102720100003</v>
      </c>
      <c r="I40" s="5">
        <v>2282.4551855299997</v>
      </c>
      <c r="J40" s="5">
        <v>2260.6317490800002</v>
      </c>
      <c r="K40" s="5">
        <v>2598.1429050400002</v>
      </c>
      <c r="L40" s="5">
        <v>2387.2205890700002</v>
      </c>
      <c r="M40" s="5">
        <v>2224.0846431800001</v>
      </c>
      <c r="N40" s="5">
        <v>2136.3300343699993</v>
      </c>
      <c r="O40" s="5">
        <v>2809.4378465300006</v>
      </c>
      <c r="P40" s="5">
        <v>1973.9168652999997</v>
      </c>
      <c r="Q40" s="5">
        <v>2010.826462</v>
      </c>
      <c r="R40" s="5">
        <v>2996.9481759999999</v>
      </c>
      <c r="S40" s="5">
        <v>2569.7573649999999</v>
      </c>
      <c r="T40" s="5">
        <v>2445.434201</v>
      </c>
      <c r="U40" s="5">
        <v>2501.0259270000001</v>
      </c>
      <c r="V40" s="5">
        <v>2408.0214209999999</v>
      </c>
      <c r="W40" s="5">
        <v>3249.2756860000004</v>
      </c>
      <c r="X40" s="5">
        <v>2956.3775479999999</v>
      </c>
      <c r="Y40" s="5">
        <v>2989.1853709999996</v>
      </c>
      <c r="Z40" s="19">
        <v>3025.2</v>
      </c>
      <c r="AA40" s="19">
        <v>3688.6</v>
      </c>
      <c r="AB40" s="19">
        <v>2535.8000000000002</v>
      </c>
      <c r="AC40" s="19">
        <v>3010.4</v>
      </c>
      <c r="AD40" s="19">
        <v>4138.3999999999996</v>
      </c>
      <c r="AE40" s="19">
        <v>2712.8</v>
      </c>
      <c r="AF40" s="19">
        <v>3096.5</v>
      </c>
      <c r="AG40" s="19">
        <v>3389.6</v>
      </c>
      <c r="AH40" s="19">
        <v>2762.9</v>
      </c>
      <c r="AI40" s="19">
        <v>3300.1</v>
      </c>
      <c r="AJ40" s="19">
        <v>3370.4</v>
      </c>
      <c r="AK40" s="19">
        <v>2867</v>
      </c>
      <c r="AL40" s="19">
        <v>2596.1999999999998</v>
      </c>
      <c r="AN40" s="1"/>
      <c r="BK40" t="s">
        <v>20</v>
      </c>
      <c r="BS40">
        <v>8.2857462625999982</v>
      </c>
      <c r="BT40">
        <v>7.7843200000000001</v>
      </c>
      <c r="BU40">
        <v>9.6</v>
      </c>
      <c r="BV40">
        <v>7.2122799999999998</v>
      </c>
      <c r="BW40">
        <v>8.5</v>
      </c>
    </row>
    <row r="41" spans="1:75" ht="18.75" customHeight="1" x14ac:dyDescent="0.25">
      <c r="A41" s="1"/>
      <c r="B41" s="7"/>
      <c r="C41" s="8" t="s">
        <v>61</v>
      </c>
      <c r="D41" s="7">
        <v>1380.2150666900002</v>
      </c>
      <c r="E41" s="7">
        <v>1571.2250449599999</v>
      </c>
      <c r="F41" s="7">
        <v>2025.5660707599998</v>
      </c>
      <c r="G41" s="7">
        <v>1536.1646130300005</v>
      </c>
      <c r="H41" s="7">
        <v>1462.96585308</v>
      </c>
      <c r="I41" s="7">
        <v>1439.2392189099996</v>
      </c>
      <c r="J41" s="7">
        <v>1433.70971396</v>
      </c>
      <c r="K41" s="7">
        <v>1603.2122749300001</v>
      </c>
      <c r="L41" s="7">
        <v>1553.8068245600002</v>
      </c>
      <c r="M41" s="7">
        <v>1677.4717112500002</v>
      </c>
      <c r="N41" s="7">
        <v>1733.1628823799997</v>
      </c>
      <c r="O41" s="7">
        <v>2073.0631552100003</v>
      </c>
      <c r="P41" s="7">
        <v>1492.7726282699998</v>
      </c>
      <c r="Q41" s="7">
        <v>1604.8562429999999</v>
      </c>
      <c r="R41" s="7">
        <v>2244.1764289999996</v>
      </c>
      <c r="S41" s="7">
        <v>2189.321524</v>
      </c>
      <c r="T41" s="7">
        <v>1807.619717</v>
      </c>
      <c r="U41" s="7">
        <v>1925.9352000000001</v>
      </c>
      <c r="V41" s="7">
        <v>1721.0495020000001</v>
      </c>
      <c r="W41" s="7">
        <v>2086.4389910000004</v>
      </c>
      <c r="X41" s="7">
        <v>1977.9212379999999</v>
      </c>
      <c r="Y41" s="7">
        <v>2362.8586249999998</v>
      </c>
      <c r="Z41" s="9">
        <v>2074.4</v>
      </c>
      <c r="AA41" s="9">
        <v>2503.6</v>
      </c>
      <c r="AB41" s="9">
        <v>1924.4</v>
      </c>
      <c r="AC41" s="9">
        <v>2194.6999999999998</v>
      </c>
      <c r="AD41" s="9">
        <v>2858</v>
      </c>
      <c r="AE41" s="9">
        <v>2086.1</v>
      </c>
      <c r="AF41" s="9">
        <v>2260.1999999999998</v>
      </c>
      <c r="AG41" s="9">
        <v>2393.6</v>
      </c>
      <c r="AH41" s="9">
        <v>2059.8000000000002</v>
      </c>
      <c r="AI41" s="9">
        <v>2428.9</v>
      </c>
      <c r="AJ41" s="9">
        <v>2637.1</v>
      </c>
      <c r="AK41" s="9">
        <v>2135.8000000000002</v>
      </c>
      <c r="AL41" s="9">
        <v>2055.9</v>
      </c>
      <c r="AN41" s="1"/>
      <c r="BL41">
        <v>2016</v>
      </c>
      <c r="BS41">
        <v>8.9866000000000001E-2</v>
      </c>
      <c r="BT41">
        <v>2.8119999999999998</v>
      </c>
      <c r="BU41">
        <v>0.250913</v>
      </c>
      <c r="BV41">
        <v>1.528586</v>
      </c>
      <c r="BW41">
        <v>3.4923539999999997</v>
      </c>
    </row>
    <row r="42" spans="1:75" ht="18.75" customHeight="1" x14ac:dyDescent="0.25">
      <c r="A42" s="1"/>
      <c r="B42" s="7"/>
      <c r="C42" s="8" t="s">
        <v>62</v>
      </c>
      <c r="D42" s="7">
        <v>252.00323377999999</v>
      </c>
      <c r="E42" s="7">
        <v>950.86055381999995</v>
      </c>
      <c r="F42" s="7">
        <v>512.18431913000018</v>
      </c>
      <c r="G42" s="7">
        <v>598.22568047000004</v>
      </c>
      <c r="H42" s="7">
        <v>663.04441893000012</v>
      </c>
      <c r="I42" s="7">
        <v>843.21596662000002</v>
      </c>
      <c r="J42" s="7">
        <v>826.92203511999992</v>
      </c>
      <c r="K42" s="7">
        <v>994.93063011000015</v>
      </c>
      <c r="L42" s="7">
        <v>833.41376450999996</v>
      </c>
      <c r="M42" s="7">
        <v>546.61293193000006</v>
      </c>
      <c r="N42" s="7">
        <v>403.16715198999987</v>
      </c>
      <c r="O42" s="7">
        <v>736.37469132000001</v>
      </c>
      <c r="P42" s="7">
        <v>481.14423703</v>
      </c>
      <c r="Q42" s="7">
        <v>405.97021899999999</v>
      </c>
      <c r="R42" s="7">
        <v>752.771747</v>
      </c>
      <c r="S42" s="7">
        <v>380.43584100000004</v>
      </c>
      <c r="T42" s="7">
        <v>637.81448399999999</v>
      </c>
      <c r="U42" s="7">
        <v>575.09072700000002</v>
      </c>
      <c r="V42" s="7">
        <v>686.97191899999996</v>
      </c>
      <c r="W42" s="7">
        <v>1162.836695</v>
      </c>
      <c r="X42" s="7">
        <v>978.45631000000003</v>
      </c>
      <c r="Y42" s="7">
        <v>626.32674599999996</v>
      </c>
      <c r="Z42" s="9">
        <v>950.7</v>
      </c>
      <c r="AA42" s="9">
        <v>1185</v>
      </c>
      <c r="AB42" s="9">
        <v>611.4</v>
      </c>
      <c r="AC42" s="9">
        <v>815.7</v>
      </c>
      <c r="AD42" s="9">
        <v>1280.4000000000001</v>
      </c>
      <c r="AE42" s="9">
        <v>626.79999999999995</v>
      </c>
      <c r="AF42" s="9">
        <v>836.3</v>
      </c>
      <c r="AG42" s="9">
        <v>996</v>
      </c>
      <c r="AH42" s="9">
        <v>703.1</v>
      </c>
      <c r="AI42" s="9">
        <v>871.2</v>
      </c>
      <c r="AJ42" s="9">
        <v>733.3</v>
      </c>
      <c r="AK42" s="9">
        <v>731.2</v>
      </c>
      <c r="AL42" s="9">
        <v>540.29999999999995</v>
      </c>
      <c r="AN42" s="1"/>
      <c r="BL42" t="s">
        <v>11</v>
      </c>
      <c r="BM42" t="s">
        <v>0</v>
      </c>
      <c r="BN42" t="s">
        <v>1</v>
      </c>
      <c r="BO42" t="s">
        <v>2</v>
      </c>
      <c r="BP42" t="s">
        <v>3</v>
      </c>
      <c r="BQ42" t="s">
        <v>4</v>
      </c>
      <c r="BR42" t="s">
        <v>5</v>
      </c>
      <c r="BS42">
        <v>4.0711311900000009</v>
      </c>
      <c r="BT42">
        <v>3.7228473799999997</v>
      </c>
      <c r="BU42">
        <v>2.52196541</v>
      </c>
      <c r="BV42">
        <v>2.6551186499999999</v>
      </c>
      <c r="BW42">
        <v>5.9981307100000008</v>
      </c>
    </row>
    <row r="43" spans="1:75" ht="18.75" customHeight="1" x14ac:dyDescent="0.25">
      <c r="A43" s="1"/>
      <c r="B43" s="7"/>
      <c r="C43" s="8" t="s">
        <v>36</v>
      </c>
      <c r="D43" s="7">
        <v>832.09897936000016</v>
      </c>
      <c r="E43" s="7">
        <v>801.34199298999988</v>
      </c>
      <c r="F43" s="7">
        <v>823.31363482999996</v>
      </c>
      <c r="G43" s="7">
        <v>898.68956469000022</v>
      </c>
      <c r="H43" s="7">
        <v>766.54404609999995</v>
      </c>
      <c r="I43" s="7">
        <v>817.63793683999984</v>
      </c>
      <c r="J43" s="7">
        <v>782.84331996999992</v>
      </c>
      <c r="K43" s="7">
        <v>809.27658636000012</v>
      </c>
      <c r="L43" s="7">
        <v>871.83736482000018</v>
      </c>
      <c r="M43" s="7">
        <v>805.84806346000028</v>
      </c>
      <c r="N43" s="7">
        <v>823.2163820699999</v>
      </c>
      <c r="O43" s="7">
        <v>812.35092112999996</v>
      </c>
      <c r="P43" s="7">
        <v>826.60483193999983</v>
      </c>
      <c r="Q43" s="7">
        <v>824.20365900000002</v>
      </c>
      <c r="R43" s="7">
        <v>841.01505999999995</v>
      </c>
      <c r="S43" s="7">
        <v>979.15917300000001</v>
      </c>
      <c r="T43" s="7">
        <v>850.94375700000001</v>
      </c>
      <c r="U43" s="7">
        <v>851.74509000000012</v>
      </c>
      <c r="V43" s="7">
        <v>799.605459</v>
      </c>
      <c r="W43" s="7">
        <v>873.27533700000004</v>
      </c>
      <c r="X43" s="7">
        <v>851.114642</v>
      </c>
      <c r="Y43" s="7">
        <v>856.47096199999987</v>
      </c>
      <c r="Z43" s="9">
        <v>856.9</v>
      </c>
      <c r="AA43" s="9">
        <v>926.7</v>
      </c>
      <c r="AB43" s="9">
        <v>837.8</v>
      </c>
      <c r="AC43" s="9">
        <v>927.8</v>
      </c>
      <c r="AD43" s="9">
        <v>1005.9</v>
      </c>
      <c r="AE43" s="9">
        <v>889.7</v>
      </c>
      <c r="AF43" s="9">
        <v>924.2</v>
      </c>
      <c r="AG43" s="9">
        <v>951.9</v>
      </c>
      <c r="AH43" s="9">
        <v>910.3</v>
      </c>
      <c r="AI43" s="9">
        <v>917.4</v>
      </c>
      <c r="AJ43" s="9">
        <v>924.8</v>
      </c>
      <c r="AK43" s="9">
        <v>926.7</v>
      </c>
      <c r="AL43" s="9">
        <v>931.6</v>
      </c>
      <c r="AN43" s="1"/>
      <c r="BK43" t="s">
        <v>13</v>
      </c>
      <c r="BL43">
        <v>119.53</v>
      </c>
      <c r="BM43">
        <v>125.336</v>
      </c>
      <c r="BN43">
        <v>121.05200000000001</v>
      </c>
      <c r="BO43">
        <v>112.66500000000001</v>
      </c>
      <c r="BP43">
        <v>119.774</v>
      </c>
      <c r="BQ43">
        <v>93.491</v>
      </c>
      <c r="BR43">
        <v>85.221999999999994</v>
      </c>
      <c r="BS43" t="s">
        <v>5</v>
      </c>
      <c r="BT43" t="s">
        <v>6</v>
      </c>
      <c r="BU43" t="s">
        <v>7</v>
      </c>
      <c r="BV43" t="s">
        <v>8</v>
      </c>
      <c r="BW43" t="s">
        <v>9</v>
      </c>
    </row>
    <row r="44" spans="1:75" ht="18.75" customHeight="1" x14ac:dyDescent="0.25">
      <c r="A44" s="1"/>
      <c r="B44" s="7"/>
      <c r="C44" s="8" t="s">
        <v>31</v>
      </c>
      <c r="D44" s="7">
        <v>547.34565911999994</v>
      </c>
      <c r="E44" s="7">
        <v>768.87525068000002</v>
      </c>
      <c r="F44" s="7">
        <v>1126.7380726699998</v>
      </c>
      <c r="G44" s="7">
        <v>635.67939399000034</v>
      </c>
      <c r="H44" s="7">
        <v>695.70765319999987</v>
      </c>
      <c r="I44" s="7">
        <v>620.31681220999985</v>
      </c>
      <c r="J44" s="7">
        <v>650.44975030000001</v>
      </c>
      <c r="K44" s="7">
        <v>700.76957989000005</v>
      </c>
      <c r="L44" s="7">
        <v>681.71550167999999</v>
      </c>
      <c r="M44" s="7">
        <v>868.72214336000002</v>
      </c>
      <c r="N44" s="7">
        <v>909.26546422000001</v>
      </c>
      <c r="O44" s="7">
        <v>1253.0229315900001</v>
      </c>
      <c r="P44" s="7">
        <v>666.10363899000004</v>
      </c>
      <c r="Q44" s="7">
        <v>777.61900300000002</v>
      </c>
      <c r="R44" s="7">
        <v>1218.71623</v>
      </c>
      <c r="S44" s="7">
        <v>1203.407784</v>
      </c>
      <c r="T44" s="7">
        <v>935.847533</v>
      </c>
      <c r="U44" s="7">
        <v>1072.126839</v>
      </c>
      <c r="V44" s="7">
        <v>919.17438800000002</v>
      </c>
      <c r="W44" s="7">
        <v>1210.724637</v>
      </c>
      <c r="X44" s="7">
        <v>1124.0600509999999</v>
      </c>
      <c r="Y44" s="7">
        <v>1505.5177880000001</v>
      </c>
      <c r="Z44" s="9">
        <v>1213.8</v>
      </c>
      <c r="AA44" s="9">
        <v>1576.4</v>
      </c>
      <c r="AB44" s="9">
        <v>1084.5</v>
      </c>
      <c r="AC44" s="9">
        <v>1265</v>
      </c>
      <c r="AD44" s="9">
        <v>1851.4</v>
      </c>
      <c r="AE44" s="9">
        <v>1194.5999999999999</v>
      </c>
      <c r="AF44" s="9">
        <v>1307.5</v>
      </c>
      <c r="AG44" s="9">
        <v>1439.1</v>
      </c>
      <c r="AH44" s="9">
        <v>1147.9000000000001</v>
      </c>
      <c r="AI44" s="9">
        <v>1509</v>
      </c>
      <c r="AJ44" s="9">
        <v>1712.3</v>
      </c>
      <c r="AK44" s="9">
        <v>1209.0999999999999</v>
      </c>
      <c r="AL44" s="9">
        <v>1123.9000000000001</v>
      </c>
      <c r="AN44" s="1"/>
      <c r="BK44" t="s">
        <v>33</v>
      </c>
      <c r="BL44">
        <v>685.95500000000004</v>
      </c>
      <c r="BM44">
        <v>810.22</v>
      </c>
      <c r="BN44">
        <v>776.87900000000002</v>
      </c>
      <c r="BO44">
        <v>753.15099999999995</v>
      </c>
      <c r="BP44">
        <v>733.81399999999996</v>
      </c>
      <c r="BQ44">
        <v>604.803</v>
      </c>
      <c r="BR44">
        <v>482.47199999999998</v>
      </c>
      <c r="BS44">
        <v>131.13999999999999</v>
      </c>
      <c r="BT44">
        <v>131.38999999999999</v>
      </c>
      <c r="BU44">
        <v>130.81</v>
      </c>
      <c r="BV44">
        <v>134.02000000000001</v>
      </c>
      <c r="BW44">
        <v>133.11000000000001</v>
      </c>
    </row>
    <row r="45" spans="1:75" ht="18.75" customHeight="1" x14ac:dyDescent="0.25">
      <c r="A45" s="1"/>
      <c r="B45" s="7"/>
      <c r="C45" s="8" t="s">
        <v>35</v>
      </c>
      <c r="D45" s="7">
        <v>130.85779356</v>
      </c>
      <c r="E45" s="7">
        <v>104.31435112</v>
      </c>
      <c r="F45" s="7">
        <v>140.96537867000001</v>
      </c>
      <c r="G45" s="7">
        <v>130.4143684</v>
      </c>
      <c r="H45" s="7">
        <v>91.585176750000002</v>
      </c>
      <c r="I45" s="7">
        <v>15.798303669999997</v>
      </c>
      <c r="J45" s="7">
        <v>60.20306308</v>
      </c>
      <c r="K45" s="7">
        <v>98.690783139999994</v>
      </c>
      <c r="L45" s="7">
        <v>94.211588969999994</v>
      </c>
      <c r="M45" s="7">
        <v>131.27621822999998</v>
      </c>
      <c r="N45" s="7">
        <v>107.00619990000001</v>
      </c>
      <c r="O45" s="7">
        <v>139.80672325999998</v>
      </c>
      <c r="P45" s="7">
        <v>46.892540459999999</v>
      </c>
      <c r="Q45" s="7">
        <v>47.483536999999998</v>
      </c>
      <c r="R45" s="7">
        <v>86.435875999999993</v>
      </c>
      <c r="S45" s="7">
        <v>101.041726</v>
      </c>
      <c r="T45" s="7">
        <v>93.535352000000003</v>
      </c>
      <c r="U45" s="7">
        <v>125.67779</v>
      </c>
      <c r="V45" s="7">
        <v>142.99639199999999</v>
      </c>
      <c r="W45" s="7">
        <v>73.120144999999994</v>
      </c>
      <c r="X45" s="7">
        <v>107.835787</v>
      </c>
      <c r="Y45" s="7">
        <v>127.683166</v>
      </c>
      <c r="Z45" s="9">
        <v>88.7</v>
      </c>
      <c r="AA45" s="9">
        <v>73.599999999999994</v>
      </c>
      <c r="AB45" s="9">
        <v>168.7</v>
      </c>
      <c r="AC45" s="9">
        <v>280.7</v>
      </c>
      <c r="AD45" s="9">
        <v>339.4</v>
      </c>
      <c r="AE45" s="9">
        <v>212.3</v>
      </c>
      <c r="AF45" s="9">
        <v>337.8</v>
      </c>
      <c r="AG45" s="9">
        <v>384.4</v>
      </c>
      <c r="AH45" s="9">
        <v>400.6</v>
      </c>
      <c r="AI45" s="9">
        <v>359.9</v>
      </c>
      <c r="AJ45" s="9">
        <v>316.2</v>
      </c>
      <c r="AK45" s="9">
        <v>308.2</v>
      </c>
      <c r="AL45" s="9">
        <v>281.89999999999998</v>
      </c>
      <c r="AN45" s="1"/>
      <c r="BS45">
        <v>1.26</v>
      </c>
      <c r="BT45">
        <v>0.2</v>
      </c>
      <c r="BU45">
        <v>-0.44</v>
      </c>
      <c r="BV45">
        <v>2.4500000000000002</v>
      </c>
      <c r="BW45">
        <v>-0.68</v>
      </c>
    </row>
    <row r="46" spans="1:75" ht="18.75" customHeight="1" x14ac:dyDescent="0.25">
      <c r="A46" s="1"/>
      <c r="B46" s="7"/>
      <c r="C46" s="8" t="s">
        <v>37</v>
      </c>
      <c r="D46" s="7">
        <v>0</v>
      </c>
      <c r="E46" s="7">
        <v>98.28804432999992</v>
      </c>
      <c r="F46" s="7">
        <v>237.25351681999976</v>
      </c>
      <c r="G46" s="7">
        <v>83.812053369999958</v>
      </c>
      <c r="H46" s="7">
        <v>51.932435960000021</v>
      </c>
      <c r="I46" s="7">
        <v>76.411634320000005</v>
      </c>
      <c r="J46" s="7">
        <v>98.261978999999982</v>
      </c>
      <c r="K46" s="7">
        <v>63.917907490000012</v>
      </c>
      <c r="L46" s="7">
        <v>91.276207289999945</v>
      </c>
      <c r="M46" s="7">
        <v>104.42474668999999</v>
      </c>
      <c r="N46" s="7">
        <v>124.01247608999995</v>
      </c>
      <c r="O46" s="7">
        <v>176.90837778999986</v>
      </c>
      <c r="P46" s="7">
        <v>48.601948059999998</v>
      </c>
      <c r="Q46" s="7">
        <v>136.18644800000001</v>
      </c>
      <c r="R46" s="7">
        <v>153.38270199999999</v>
      </c>
      <c r="S46" s="7">
        <v>195.77788899999999</v>
      </c>
      <c r="T46" s="7">
        <v>98.463228000000001</v>
      </c>
      <c r="U46" s="7">
        <v>125.398079</v>
      </c>
      <c r="V46" s="7">
        <v>84.940307000000004</v>
      </c>
      <c r="W46" s="7">
        <v>154.73569000000001</v>
      </c>
      <c r="X46" s="7">
        <v>114.369595</v>
      </c>
      <c r="Y46" s="7">
        <v>125.70886</v>
      </c>
      <c r="Z46" s="9">
        <v>171.1</v>
      </c>
      <c r="AA46" s="9">
        <v>153.80000000000001</v>
      </c>
      <c r="AB46" s="9">
        <v>68.5</v>
      </c>
      <c r="AC46" s="9">
        <v>189.7</v>
      </c>
      <c r="AD46" s="9">
        <v>190.4</v>
      </c>
      <c r="AE46" s="9">
        <v>119.2</v>
      </c>
      <c r="AF46" s="9">
        <v>198.1</v>
      </c>
      <c r="AG46" s="9">
        <v>105.5</v>
      </c>
      <c r="AH46" s="9">
        <v>59.5</v>
      </c>
      <c r="AI46" s="9">
        <v>171.1</v>
      </c>
      <c r="AJ46" s="9">
        <v>222.1</v>
      </c>
      <c r="AK46" s="9">
        <v>146.30000000000001</v>
      </c>
      <c r="AL46" s="9">
        <v>228.2</v>
      </c>
      <c r="AN46" s="1"/>
      <c r="BS46">
        <v>135.19</v>
      </c>
      <c r="BT46">
        <v>134.65</v>
      </c>
      <c r="BU46">
        <v>133.53</v>
      </c>
      <c r="BV46">
        <v>136.61000000000001</v>
      </c>
      <c r="BW46">
        <v>135.4</v>
      </c>
    </row>
    <row r="47" spans="1:75" ht="18.75" customHeight="1" x14ac:dyDescent="0.25">
      <c r="A47" s="1"/>
      <c r="B47" s="5" t="s">
        <v>63</v>
      </c>
      <c r="C47" s="5"/>
      <c r="D47" s="5">
        <v>758.46437238999954</v>
      </c>
      <c r="E47" s="5">
        <v>-614.39080658000012</v>
      </c>
      <c r="F47" s="5">
        <v>-857.87703113999964</v>
      </c>
      <c r="G47" s="5">
        <v>-1410.4001420800003</v>
      </c>
      <c r="H47" s="5">
        <v>-1624.6890182700004</v>
      </c>
      <c r="I47" s="5">
        <v>-1436.3038453699996</v>
      </c>
      <c r="J47" s="5">
        <v>-743.26379688999975</v>
      </c>
      <c r="K47" s="5">
        <v>-269.13348710000002</v>
      </c>
      <c r="L47" s="5">
        <v>-1281.3457374100001</v>
      </c>
      <c r="M47" s="5">
        <v>-1148.6224083800003</v>
      </c>
      <c r="N47" s="5">
        <v>-1078.0772272699992</v>
      </c>
      <c r="O47" s="5">
        <v>-1253.2672581900006</v>
      </c>
      <c r="P47" s="5">
        <v>446.84778936999999</v>
      </c>
      <c r="Q47" s="5">
        <v>-514.82873199999983</v>
      </c>
      <c r="R47" s="5">
        <v>-832.28815699999973</v>
      </c>
      <c r="S47" s="5">
        <v>-449.68949799999973</v>
      </c>
      <c r="T47" s="5">
        <v>-1149.2312690000001</v>
      </c>
      <c r="U47" s="5">
        <v>-864.79998000000001</v>
      </c>
      <c r="V47" s="5">
        <v>-1189.2783319999999</v>
      </c>
      <c r="W47" s="5">
        <v>-1327.2582080000006</v>
      </c>
      <c r="X47" s="5">
        <v>-447.89671099999981</v>
      </c>
      <c r="Y47" s="5">
        <v>-929.09903999999926</v>
      </c>
      <c r="Z47" s="19">
        <v>-1085.5</v>
      </c>
      <c r="AA47" s="19">
        <v>-856.2</v>
      </c>
      <c r="AB47" s="19">
        <v>756</v>
      </c>
      <c r="AC47" s="19">
        <v>-951.1</v>
      </c>
      <c r="AD47" s="19">
        <v>-746.2</v>
      </c>
      <c r="AE47" s="19">
        <v>-319.5</v>
      </c>
      <c r="AF47" s="19">
        <v>-1175.5</v>
      </c>
      <c r="AG47" s="19">
        <v>-293.39999999999998</v>
      </c>
      <c r="AH47" s="19">
        <v>448.4</v>
      </c>
      <c r="AI47" s="19">
        <v>-1130.5999999999999</v>
      </c>
      <c r="AJ47" s="19">
        <v>-828.2</v>
      </c>
      <c r="AK47" s="19">
        <v>-1225.8</v>
      </c>
      <c r="AL47" s="19">
        <v>-697</v>
      </c>
      <c r="AN47" s="1"/>
      <c r="BA47" t="e">
        <f>-#REF!</f>
        <v>#REF!</v>
      </c>
      <c r="BS47">
        <v>1.1100000000000001</v>
      </c>
      <c r="BT47">
        <v>-0.4</v>
      </c>
      <c r="BU47">
        <v>-0.83</v>
      </c>
      <c r="BV47">
        <v>2.2999999999999998</v>
      </c>
      <c r="BW47">
        <v>-0.8</v>
      </c>
    </row>
    <row r="48" spans="1:75" ht="18.75" customHeight="1" x14ac:dyDescent="0.25">
      <c r="A48" s="1"/>
      <c r="B48" s="5" t="s">
        <v>64</v>
      </c>
      <c r="C48" s="5"/>
      <c r="D48" s="5">
        <v>625.80914361999953</v>
      </c>
      <c r="E48" s="5">
        <v>-704.31332768000016</v>
      </c>
      <c r="F48" s="5">
        <v>-1035.2242696799997</v>
      </c>
      <c r="G48" s="5">
        <v>-1460.7875857900003</v>
      </c>
      <c r="H48" s="5">
        <v>-1834.0751832300004</v>
      </c>
      <c r="I48" s="5">
        <v>-1528.4820954899997</v>
      </c>
      <c r="J48" s="5">
        <v>-844.2641138099998</v>
      </c>
      <c r="K48" s="5">
        <v>-386.38018345</v>
      </c>
      <c r="L48" s="5">
        <v>-1379.2732286300002</v>
      </c>
      <c r="M48" s="5">
        <v>-1318.8920112800001</v>
      </c>
      <c r="N48" s="5">
        <v>-1340.4201642899993</v>
      </c>
      <c r="O48" s="5">
        <v>-1342.7050041400005</v>
      </c>
      <c r="P48" s="5">
        <v>318.16917581999996</v>
      </c>
      <c r="Q48" s="5">
        <v>-614.47655199999986</v>
      </c>
      <c r="R48" s="5">
        <v>-1026.8778939999997</v>
      </c>
      <c r="S48" s="5">
        <v>-720.50523999999973</v>
      </c>
      <c r="T48" s="5">
        <v>-1322.2688470000001</v>
      </c>
      <c r="U48" s="5">
        <v>-967.88665900000001</v>
      </c>
      <c r="V48" s="5">
        <v>-1303.6698759999999</v>
      </c>
      <c r="W48" s="5">
        <v>-1434.3393010000007</v>
      </c>
      <c r="X48" s="5">
        <v>-632.37669199999982</v>
      </c>
      <c r="Y48" s="5">
        <v>-1467.0832809999993</v>
      </c>
      <c r="Z48" s="19">
        <v>-1228.5</v>
      </c>
      <c r="AA48" s="19">
        <v>-903.8</v>
      </c>
      <c r="AB48" s="19">
        <v>321.10000000000002</v>
      </c>
      <c r="AC48" s="19">
        <v>-1139.4000000000001</v>
      </c>
      <c r="AD48" s="19">
        <v>-1369</v>
      </c>
      <c r="AE48" s="19">
        <v>-548.20000000000005</v>
      </c>
      <c r="AF48" s="19">
        <v>-1351.7</v>
      </c>
      <c r="AG48" s="19">
        <v>-477.6</v>
      </c>
      <c r="AH48" s="19">
        <v>286.2</v>
      </c>
      <c r="AI48" s="19">
        <v>-1390.8</v>
      </c>
      <c r="AJ48" s="19">
        <v>-1388.7</v>
      </c>
      <c r="AK48" s="19">
        <v>-1352.9</v>
      </c>
      <c r="AL48" s="19">
        <v>-750.9</v>
      </c>
      <c r="AN48" s="1"/>
      <c r="BS48">
        <v>133.21</v>
      </c>
      <c r="BT48">
        <v>133.06</v>
      </c>
      <c r="BU48">
        <v>132.19999999999999</v>
      </c>
      <c r="BV48">
        <v>135.34</v>
      </c>
      <c r="BW48">
        <v>134.28</v>
      </c>
    </row>
    <row r="49" spans="1:76" ht="21" customHeight="1" x14ac:dyDescent="0.2">
      <c r="A49" s="1"/>
      <c r="B49" s="23" t="s">
        <v>65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N49" s="1"/>
      <c r="BL49" t="s">
        <v>0</v>
      </c>
      <c r="BM49" t="s">
        <v>1</v>
      </c>
      <c r="BN49" t="s">
        <v>2</v>
      </c>
      <c r="BO49" t="s">
        <v>3</v>
      </c>
      <c r="BP49" t="s">
        <v>4</v>
      </c>
      <c r="BQ49" t="s">
        <v>5</v>
      </c>
      <c r="BR49" t="s">
        <v>6</v>
      </c>
    </row>
    <row r="50" spans="1:76" ht="18.75" customHeight="1" x14ac:dyDescent="0.25">
      <c r="A50" s="1"/>
      <c r="B50" s="3"/>
      <c r="C50" s="3"/>
      <c r="D50" s="3" t="s">
        <v>0</v>
      </c>
      <c r="E50" s="3" t="s">
        <v>1</v>
      </c>
      <c r="F50" s="3" t="s">
        <v>2</v>
      </c>
      <c r="G50" s="3" t="s">
        <v>3</v>
      </c>
      <c r="H50" s="3" t="s">
        <v>4</v>
      </c>
      <c r="I50" s="3" t="s">
        <v>5</v>
      </c>
      <c r="J50" s="3" t="s">
        <v>6</v>
      </c>
      <c r="K50" s="3" t="s">
        <v>7</v>
      </c>
      <c r="L50" s="3" t="s">
        <v>8</v>
      </c>
      <c r="M50" s="3" t="s">
        <v>9</v>
      </c>
      <c r="N50" s="3" t="s">
        <v>10</v>
      </c>
      <c r="O50" s="3" t="s">
        <v>11</v>
      </c>
      <c r="P50" s="3" t="s">
        <v>0</v>
      </c>
      <c r="Q50" s="3" t="s">
        <v>1</v>
      </c>
      <c r="R50" s="3" t="s">
        <v>2</v>
      </c>
      <c r="S50" s="3" t="s">
        <v>3</v>
      </c>
      <c r="T50" s="3" t="s">
        <v>4</v>
      </c>
      <c r="U50" s="3" t="s">
        <v>25</v>
      </c>
      <c r="V50" s="3" t="s">
        <v>27</v>
      </c>
      <c r="W50" s="3" t="s">
        <v>7</v>
      </c>
      <c r="X50" s="3" t="s">
        <v>8</v>
      </c>
      <c r="Y50" s="3" t="s">
        <v>9</v>
      </c>
      <c r="Z50" s="20">
        <v>44501</v>
      </c>
      <c r="AA50" s="15" t="s">
        <v>11</v>
      </c>
      <c r="AB50" s="20">
        <v>44562</v>
      </c>
      <c r="AC50" s="15" t="s">
        <v>1</v>
      </c>
      <c r="AD50" s="15" t="s">
        <v>2</v>
      </c>
      <c r="AE50" s="15" t="s">
        <v>3</v>
      </c>
      <c r="AF50" s="15" t="s">
        <v>4</v>
      </c>
      <c r="AG50" s="15" t="s">
        <v>5</v>
      </c>
      <c r="AH50" s="15" t="s">
        <v>6</v>
      </c>
      <c r="AI50" s="15" t="s">
        <v>7</v>
      </c>
      <c r="AJ50" s="15" t="s">
        <v>8</v>
      </c>
      <c r="AK50" s="15" t="s">
        <v>9</v>
      </c>
      <c r="AL50" s="15" t="s">
        <v>10</v>
      </c>
      <c r="AN50" s="1"/>
    </row>
    <row r="51" spans="1:76" ht="18.75" customHeight="1" x14ac:dyDescent="0.25">
      <c r="A51" s="1"/>
      <c r="B51" s="5" t="s">
        <v>66</v>
      </c>
      <c r="C51" s="5"/>
      <c r="D51" s="5">
        <v>248.66394336000002</v>
      </c>
      <c r="E51" s="5">
        <v>208.22071155</v>
      </c>
      <c r="F51" s="5">
        <v>185.50115638</v>
      </c>
      <c r="G51" s="5">
        <v>220.14484385</v>
      </c>
      <c r="H51" s="5">
        <v>126.26904820999999</v>
      </c>
      <c r="I51" s="5">
        <v>166.50359044000001</v>
      </c>
      <c r="J51" s="5">
        <v>140.65179856</v>
      </c>
      <c r="K51" s="5">
        <v>222.54693550999991</v>
      </c>
      <c r="L51" s="5">
        <v>128.60166871999991</v>
      </c>
      <c r="M51" s="5">
        <v>286.91137138999994</v>
      </c>
      <c r="N51" s="5">
        <v>173.8530169899999</v>
      </c>
      <c r="O51" s="5">
        <v>393.12923576999992</v>
      </c>
      <c r="P51" s="5">
        <v>171.10882802000017</v>
      </c>
      <c r="Q51" s="5">
        <v>174.19454101999992</v>
      </c>
      <c r="R51" s="5">
        <v>196.39202967</v>
      </c>
      <c r="S51" s="5">
        <v>138.42234665000001</v>
      </c>
      <c r="T51" s="5">
        <v>291.90599229000003</v>
      </c>
      <c r="U51" s="5">
        <v>154.27960796000002</v>
      </c>
      <c r="V51" s="5">
        <v>162.45868797999998</v>
      </c>
      <c r="W51" s="5">
        <v>247.11120880999999</v>
      </c>
      <c r="X51" s="5">
        <v>171.9700799900001</v>
      </c>
      <c r="Y51" s="5">
        <v>219.38256852000001</v>
      </c>
      <c r="Z51" s="10">
        <v>176.45115301999999</v>
      </c>
      <c r="AA51" s="10">
        <v>221.69354572</v>
      </c>
      <c r="AB51" s="10">
        <v>307.34171104000001</v>
      </c>
      <c r="AC51" s="10">
        <v>257.87623729000001</v>
      </c>
      <c r="AD51" s="10">
        <v>230.18433483999999</v>
      </c>
      <c r="AE51" s="10">
        <v>187.30075424</v>
      </c>
      <c r="AF51" s="10">
        <v>209.70742815</v>
      </c>
      <c r="AG51" s="10">
        <v>245.53500131999999</v>
      </c>
      <c r="AH51" s="10">
        <v>79.040871620000004</v>
      </c>
      <c r="AI51" s="10">
        <v>129.51795779999998</v>
      </c>
      <c r="AJ51" s="10">
        <v>165.34144943000001</v>
      </c>
      <c r="AK51" s="10">
        <v>187.75426831000001</v>
      </c>
      <c r="AL51" s="10">
        <v>167.06241452999998</v>
      </c>
      <c r="AM51">
        <v>298.77612039999997</v>
      </c>
      <c r="AN51" s="1"/>
      <c r="AO51">
        <v>188.79492493000001</v>
      </c>
      <c r="BC51" t="e">
        <f>((#REF!/#REF!)-1)*100</f>
        <v>#REF!</v>
      </c>
      <c r="BK51" t="s">
        <v>30</v>
      </c>
      <c r="BL51">
        <v>1.3652171624401983</v>
      </c>
      <c r="BM51">
        <v>1.3496536554170446</v>
      </c>
      <c r="BN51">
        <v>1.4395346104989319</v>
      </c>
      <c r="BO51">
        <v>0.60160649209577244</v>
      </c>
      <c r="BP51">
        <v>0.82201042472550334</v>
      </c>
      <c r="BQ51">
        <v>-0.1706778152251304</v>
      </c>
      <c r="BR51">
        <v>9.2189949097625193E-2</v>
      </c>
    </row>
    <row r="52" spans="1:76" ht="18.75" hidden="1" customHeight="1" x14ac:dyDescent="0.25">
      <c r="A52" s="1"/>
      <c r="B52" s="7"/>
      <c r="C52" s="8" t="s">
        <v>140</v>
      </c>
      <c r="D52" s="7">
        <v>235.91584932000001</v>
      </c>
      <c r="E52" s="7">
        <v>198.53705490999999</v>
      </c>
      <c r="F52" s="7">
        <v>175.54569103</v>
      </c>
      <c r="G52" s="7">
        <v>213.89855618999999</v>
      </c>
      <c r="H52" s="7">
        <v>118.59291218</v>
      </c>
      <c r="I52" s="7">
        <v>157.11855171000002</v>
      </c>
      <c r="J52" s="7">
        <v>126.39319408999999</v>
      </c>
      <c r="K52" s="7">
        <v>208.03841927999989</v>
      </c>
      <c r="L52" s="7">
        <v>115.4054656299999</v>
      </c>
      <c r="M52" s="7">
        <v>268.93941875000002</v>
      </c>
      <c r="N52" s="7">
        <v>154.86544743999991</v>
      </c>
      <c r="O52" s="7">
        <v>368.54451585999999</v>
      </c>
      <c r="P52" s="7">
        <v>146.99163251000022</v>
      </c>
      <c r="Q52" s="7">
        <v>156.41968940000001</v>
      </c>
      <c r="R52" s="7">
        <v>172.53173633</v>
      </c>
      <c r="S52" s="7">
        <v>120.82446139</v>
      </c>
      <c r="T52" s="7">
        <v>284.42589701000003</v>
      </c>
      <c r="U52" s="7">
        <v>140.65357635000001</v>
      </c>
      <c r="V52" s="7">
        <v>149.28651164999999</v>
      </c>
      <c r="W52" s="7">
        <v>226.94138400000003</v>
      </c>
      <c r="X52" s="7">
        <v>155.27121648000011</v>
      </c>
      <c r="Y52" s="7">
        <v>206.6436794</v>
      </c>
      <c r="Z52" s="9">
        <v>168.81127825999999</v>
      </c>
      <c r="AA52" s="9">
        <v>211.65889569000001</v>
      </c>
      <c r="AB52" s="9">
        <v>24.117195509999998</v>
      </c>
      <c r="AC52" s="9">
        <v>17.77485162</v>
      </c>
      <c r="AD52" s="9">
        <v>19.736431280000001</v>
      </c>
      <c r="AE52" s="9">
        <v>18.910245889999999</v>
      </c>
      <c r="AF52" s="9">
        <v>16.408633429999998</v>
      </c>
      <c r="AG52" s="9">
        <v>15.65488886</v>
      </c>
      <c r="AH52" s="9">
        <v>12.39982751</v>
      </c>
      <c r="AI52" s="9">
        <v>18.12165186</v>
      </c>
      <c r="AJ52" s="9">
        <v>12.806463819999999</v>
      </c>
      <c r="AK52" s="9">
        <v>14.14100771</v>
      </c>
      <c r="AL52" s="9">
        <v>16.036784090000001</v>
      </c>
      <c r="AM52">
        <v>13.886346</v>
      </c>
      <c r="AN52" s="1"/>
      <c r="AO52">
        <v>177.65763015000002</v>
      </c>
      <c r="BA52" t="e">
        <f>SUM(BA54:BA57)</f>
        <v>#REF!</v>
      </c>
      <c r="BB52" t="e">
        <f>SUM(BB54:BB57)</f>
        <v>#REF!</v>
      </c>
      <c r="BC52" t="e">
        <f>((#REF!/#REF!)-1)*100</f>
        <v>#REF!</v>
      </c>
      <c r="BK52" t="s">
        <v>28</v>
      </c>
      <c r="BL52">
        <v>0.75796459544947359</v>
      </c>
      <c r="BM52">
        <v>0.95105753916933411</v>
      </c>
      <c r="BN52">
        <v>3.1169649641410199E-3</v>
      </c>
      <c r="BO52">
        <v>-0.86664744409465522</v>
      </c>
      <c r="BP52">
        <v>-1.0028155561550665</v>
      </c>
      <c r="BQ52">
        <v>-1.2854902045740833</v>
      </c>
      <c r="BR52">
        <v>-0.79916557851400638</v>
      </c>
    </row>
    <row r="53" spans="1:76" ht="18.75" customHeight="1" x14ac:dyDescent="0.25">
      <c r="A53" s="1"/>
      <c r="B53" s="7"/>
      <c r="C53" s="8" t="s">
        <v>139</v>
      </c>
      <c r="D53" s="7">
        <v>1.31825367</v>
      </c>
      <c r="E53" s="7">
        <v>0.93013270000000003</v>
      </c>
      <c r="F53" s="7">
        <v>0.55932713999999994</v>
      </c>
      <c r="G53" s="7">
        <v>4.6555260000000001E-2</v>
      </c>
      <c r="H53" s="7">
        <v>0.24151011</v>
      </c>
      <c r="I53" s="7">
        <v>0.68829158999999995</v>
      </c>
      <c r="J53" s="7">
        <v>0.61651078000000004</v>
      </c>
      <c r="K53" s="7">
        <v>0.81147583000000001</v>
      </c>
      <c r="L53" s="7">
        <v>0.92542177000000003</v>
      </c>
      <c r="M53" s="7">
        <v>0.87110474999999998</v>
      </c>
      <c r="N53" s="7">
        <v>0.91926874000000003</v>
      </c>
      <c r="O53" s="7">
        <v>0.97980590999999995</v>
      </c>
      <c r="P53" s="7">
        <v>0.88371158999999999</v>
      </c>
      <c r="Q53" s="7">
        <v>0.90035153999999995</v>
      </c>
      <c r="R53" s="7">
        <v>1.0664629000000001</v>
      </c>
      <c r="S53" s="7">
        <v>0.73541016000000003</v>
      </c>
      <c r="T53" s="7">
        <v>0.58952450999999995</v>
      </c>
      <c r="U53" s="7">
        <v>0.88131841</v>
      </c>
      <c r="V53" s="7">
        <v>0.85450358999999998</v>
      </c>
      <c r="W53" s="7">
        <v>0.98519273000000096</v>
      </c>
      <c r="X53" s="7">
        <v>1.1391611100000001</v>
      </c>
      <c r="Y53" s="7">
        <v>0.94594230000000001</v>
      </c>
      <c r="Z53" s="9">
        <v>0.98393715000000004</v>
      </c>
      <c r="AA53" s="9">
        <v>0.95388189999999995</v>
      </c>
      <c r="AB53" s="9">
        <v>0.88371158999999999</v>
      </c>
      <c r="AC53" s="9">
        <v>0.90035154000000095</v>
      </c>
      <c r="AD53" s="9">
        <v>0.81102481000000104</v>
      </c>
      <c r="AE53" s="9">
        <v>0.84395249000000006</v>
      </c>
      <c r="AF53" s="9">
        <v>0.97468654000000299</v>
      </c>
      <c r="AG53" s="9">
        <v>0.97723970999999998</v>
      </c>
      <c r="AH53" s="9">
        <v>0.80122051000000105</v>
      </c>
      <c r="AI53" s="9">
        <v>0.93534482999999402</v>
      </c>
      <c r="AJ53" s="9">
        <v>1.0423600399999999</v>
      </c>
      <c r="AK53" s="9">
        <v>0.84433552999999695</v>
      </c>
      <c r="AL53" s="9">
        <v>0.81879847000000305</v>
      </c>
      <c r="AM53">
        <v>0.78655856000000102</v>
      </c>
      <c r="AN53" s="1"/>
      <c r="AO53">
        <v>0.84395249000000006</v>
      </c>
    </row>
    <row r="54" spans="1:76" ht="18.75" customHeight="1" x14ac:dyDescent="0.25">
      <c r="A54" s="1"/>
      <c r="B54" s="7"/>
      <c r="C54" s="8" t="s">
        <v>68</v>
      </c>
      <c r="D54" s="7">
        <v>50.126389039999999</v>
      </c>
      <c r="E54" s="7">
        <v>42.465388830000002</v>
      </c>
      <c r="F54" s="7">
        <v>26.728316790000001</v>
      </c>
      <c r="G54" s="7">
        <v>10.88612189</v>
      </c>
      <c r="H54" s="7">
        <v>6.5798302399999997</v>
      </c>
      <c r="I54" s="7">
        <v>11.682139169999999</v>
      </c>
      <c r="J54" s="7">
        <v>32.805361320000003</v>
      </c>
      <c r="K54" s="7">
        <v>30.194320809999901</v>
      </c>
      <c r="L54" s="7">
        <v>37.247902279999899</v>
      </c>
      <c r="M54" s="7">
        <v>35.996469529999999</v>
      </c>
      <c r="N54" s="7">
        <v>60.940585909999903</v>
      </c>
      <c r="O54" s="7">
        <v>34.652564269999999</v>
      </c>
      <c r="P54" s="7">
        <v>28.6221727100001</v>
      </c>
      <c r="Q54" s="7">
        <v>24.088607939999999</v>
      </c>
      <c r="R54" s="7">
        <v>22.5696385</v>
      </c>
      <c r="S54" s="7">
        <v>6.93343621</v>
      </c>
      <c r="T54" s="7">
        <v>4.0620602300000002</v>
      </c>
      <c r="U54" s="7">
        <v>13.77730994</v>
      </c>
      <c r="V54" s="7">
        <v>25.915604600000002</v>
      </c>
      <c r="W54" s="7">
        <v>36.711341169999997</v>
      </c>
      <c r="X54" s="7">
        <v>41.779926170000103</v>
      </c>
      <c r="Y54" s="7">
        <v>29.571432250000001</v>
      </c>
      <c r="Z54" s="9">
        <v>24.821480399999999</v>
      </c>
      <c r="AA54" s="9">
        <v>35.709355199999997</v>
      </c>
      <c r="AB54" s="9">
        <v>28.6221727100001</v>
      </c>
      <c r="AC54" s="9">
        <v>24.088607939999999</v>
      </c>
      <c r="AD54" s="9">
        <v>24.558831269999999</v>
      </c>
      <c r="AE54" s="9">
        <v>18.05600587</v>
      </c>
      <c r="AF54" s="9">
        <v>5.7492441300000099</v>
      </c>
      <c r="AG54" s="9">
        <v>19.684191479999999</v>
      </c>
      <c r="AH54" s="9">
        <v>8.8287214100000106</v>
      </c>
      <c r="AI54" s="9">
        <v>12.380570799999999</v>
      </c>
      <c r="AJ54" s="9">
        <v>12.86115667</v>
      </c>
      <c r="AK54" s="9">
        <v>14.958415179999999</v>
      </c>
      <c r="AL54" s="9">
        <v>31.52769748</v>
      </c>
      <c r="AM54">
        <v>38.127716939999999</v>
      </c>
      <c r="AN54" s="1"/>
      <c r="AO54">
        <v>18.05825716</v>
      </c>
      <c r="BA54" t="e">
        <f>#REF!/#REF!*100</f>
        <v>#REF!</v>
      </c>
      <c r="BB54" t="e">
        <f>#REF!/#REF!*100</f>
        <v>#REF!</v>
      </c>
      <c r="BC54" t="e">
        <f>((#REF!/#REF!)-1)*100</f>
        <v>#REF!</v>
      </c>
      <c r="BK54" t="s">
        <v>29</v>
      </c>
      <c r="BL54">
        <v>1.0407081213697935</v>
      </c>
      <c r="BM54">
        <v>1.1364771380392213</v>
      </c>
      <c r="BN54">
        <v>0.66900523456529437</v>
      </c>
      <c r="BO54">
        <v>-0.18380611745640346</v>
      </c>
      <c r="BP54">
        <v>-0.1558200057307331</v>
      </c>
      <c r="BQ54">
        <v>-0.76683599519887891</v>
      </c>
      <c r="BR54">
        <v>-0.38391995634919474</v>
      </c>
      <c r="BX54">
        <v>2017</v>
      </c>
    </row>
    <row r="55" spans="1:76" ht="18.75" customHeight="1" x14ac:dyDescent="0.25">
      <c r="A55" s="1"/>
      <c r="B55" s="7"/>
      <c r="C55" s="8" t="s">
        <v>69</v>
      </c>
      <c r="D55" s="7">
        <v>143.07673926000001</v>
      </c>
      <c r="E55" s="7">
        <v>111.40153671</v>
      </c>
      <c r="F55" s="7">
        <v>82.32656772</v>
      </c>
      <c r="G55" s="7">
        <v>162.36803406999999</v>
      </c>
      <c r="H55" s="7">
        <v>74.173146590000002</v>
      </c>
      <c r="I55" s="7">
        <v>77.44484885</v>
      </c>
      <c r="J55" s="7">
        <v>30.761185260000001</v>
      </c>
      <c r="K55" s="7">
        <v>117.02224556</v>
      </c>
      <c r="L55" s="7">
        <v>19.754571559999999</v>
      </c>
      <c r="M55" s="7">
        <v>184.09133084000001</v>
      </c>
      <c r="N55" s="7">
        <v>35.694426540000002</v>
      </c>
      <c r="O55" s="7">
        <v>296.03290215999999</v>
      </c>
      <c r="P55" s="7">
        <v>70.621484930000094</v>
      </c>
      <c r="Q55" s="7">
        <v>87.823158070000005</v>
      </c>
      <c r="R55" s="7">
        <v>100.37493223</v>
      </c>
      <c r="S55" s="7">
        <v>82.000037489999997</v>
      </c>
      <c r="T55" s="7">
        <v>239.16787009000001</v>
      </c>
      <c r="U55" s="7">
        <v>77.501612230000006</v>
      </c>
      <c r="V55" s="7">
        <v>70.842684219999995</v>
      </c>
      <c r="W55" s="7">
        <v>142.52308833000001</v>
      </c>
      <c r="X55" s="7">
        <v>74.288488180000002</v>
      </c>
      <c r="Y55" s="7">
        <v>126.70947319</v>
      </c>
      <c r="Z55" s="9">
        <v>84.24903424</v>
      </c>
      <c r="AA55" s="9">
        <v>113.60099829000001</v>
      </c>
      <c r="AB55" s="9">
        <v>70.621484929999994</v>
      </c>
      <c r="AC55" s="9">
        <v>87.823158070000005</v>
      </c>
      <c r="AD55" s="9">
        <v>139.81390841999999</v>
      </c>
      <c r="AE55" s="9">
        <v>120.41244699000001</v>
      </c>
      <c r="AF55" s="9">
        <v>130.87594838999999</v>
      </c>
      <c r="AG55" s="9">
        <v>153.74183410000001</v>
      </c>
      <c r="AH55" s="9">
        <v>15.20862893</v>
      </c>
      <c r="AI55" s="9">
        <v>47.098805519999999</v>
      </c>
      <c r="AJ55" s="9">
        <v>103.06657061999999</v>
      </c>
      <c r="AK55" s="9">
        <v>106.64276543</v>
      </c>
      <c r="AL55" s="9">
        <v>76.194619309999993</v>
      </c>
      <c r="AM55">
        <v>206.89899061</v>
      </c>
      <c r="AN55" s="1"/>
      <c r="AO55">
        <v>123.04191873000001</v>
      </c>
      <c r="BA55" t="e">
        <f>#REF!/#REF!*100</f>
        <v>#REF!</v>
      </c>
      <c r="BB55" t="e">
        <f>#REF!/#REF!*100</f>
        <v>#REF!</v>
      </c>
      <c r="BC55" t="e">
        <f>((#REF!/#REF!)-1)*100</f>
        <v>#REF!</v>
      </c>
      <c r="BS55" t="s">
        <v>7</v>
      </c>
      <c r="BT55" t="s">
        <v>8</v>
      </c>
      <c r="BU55" t="s">
        <v>9</v>
      </c>
      <c r="BV55" t="s">
        <v>10</v>
      </c>
      <c r="BW55" t="s">
        <v>11</v>
      </c>
      <c r="BX55" t="s">
        <v>0</v>
      </c>
    </row>
    <row r="56" spans="1:76" ht="18.75" customHeight="1" x14ac:dyDescent="0.25">
      <c r="A56" s="1"/>
      <c r="B56" s="7"/>
      <c r="C56" s="8" t="s">
        <v>70</v>
      </c>
      <c r="D56" s="7">
        <v>35.210644690000002</v>
      </c>
      <c r="E56" s="7">
        <v>39.491718919999997</v>
      </c>
      <c r="F56" s="7">
        <v>58.882059390000002</v>
      </c>
      <c r="G56" s="7">
        <v>34.435116800000003</v>
      </c>
      <c r="H56" s="7">
        <v>35.091591289999997</v>
      </c>
      <c r="I56" s="7">
        <v>63.148701129999999</v>
      </c>
      <c r="J56" s="7">
        <v>53.800355439999997</v>
      </c>
      <c r="K56" s="7">
        <v>49.75102416</v>
      </c>
      <c r="L56" s="7">
        <v>49.813555579999999</v>
      </c>
      <c r="M56" s="7">
        <v>41.19402942</v>
      </c>
      <c r="N56" s="7">
        <v>47.79358715</v>
      </c>
      <c r="O56" s="7">
        <v>29.713896819999999</v>
      </c>
      <c r="P56" s="7">
        <v>38.603592519999999</v>
      </c>
      <c r="Q56" s="7">
        <v>38.080121329999997</v>
      </c>
      <c r="R56" s="7">
        <v>43.11200762</v>
      </c>
      <c r="S56" s="7">
        <v>26.790263039999999</v>
      </c>
      <c r="T56" s="7">
        <v>37.660853629999998</v>
      </c>
      <c r="U56" s="7">
        <v>43.568501740000002</v>
      </c>
      <c r="V56" s="7">
        <v>45.946378410000001</v>
      </c>
      <c r="W56" s="7">
        <v>42.179341460000003</v>
      </c>
      <c r="X56" s="7">
        <v>35.550792029999997</v>
      </c>
      <c r="Y56" s="7">
        <v>46.164480439999998</v>
      </c>
      <c r="Z56" s="9">
        <v>49.492490459999999</v>
      </c>
      <c r="AA56" s="9">
        <v>46.516877540000003</v>
      </c>
      <c r="AB56" s="9">
        <v>38.603592519999999</v>
      </c>
      <c r="AC56" s="9">
        <v>38.080121329999997</v>
      </c>
      <c r="AD56" s="9">
        <v>39.590006260000003</v>
      </c>
      <c r="AE56" s="9">
        <v>26.71738895</v>
      </c>
      <c r="AF56" s="9">
        <v>55.40581263</v>
      </c>
      <c r="AG56" s="9">
        <v>53.409522510000002</v>
      </c>
      <c r="AH56" s="9">
        <v>39.428805519999997</v>
      </c>
      <c r="AI56" s="9">
        <v>48.128360749999999</v>
      </c>
      <c r="AJ56" s="9">
        <v>32.73414099</v>
      </c>
      <c r="AK56" s="9">
        <v>44.793835870000002</v>
      </c>
      <c r="AL56" s="9">
        <v>37.733436740000002</v>
      </c>
      <c r="AM56">
        <v>34.839349050000003</v>
      </c>
      <c r="AN56" s="1"/>
      <c r="AO56">
        <v>26.173928230000001</v>
      </c>
      <c r="BA56" t="e">
        <f>#REF!/#REF!*100</f>
        <v>#REF!</v>
      </c>
      <c r="BB56" t="e">
        <f>#REF!/#REF!*100</f>
        <v>#REF!</v>
      </c>
      <c r="BC56" t="e">
        <f>((#REF!/#REF!)-1)*100</f>
        <v>#REF!</v>
      </c>
      <c r="BS56">
        <v>-21.95537199965505</v>
      </c>
      <c r="BT56">
        <v>-50.48436850570296</v>
      </c>
      <c r="BU56">
        <v>306.60269103695583</v>
      </c>
      <c r="BV56">
        <v>-34.956109736592914</v>
      </c>
      <c r="BW56">
        <v>181.14384954557704</v>
      </c>
      <c r="BX56" t="s">
        <v>12</v>
      </c>
    </row>
    <row r="57" spans="1:76" ht="18.75" customHeight="1" x14ac:dyDescent="0.25">
      <c r="A57" s="1"/>
      <c r="B57" s="7"/>
      <c r="C57" s="8" t="s">
        <v>71</v>
      </c>
      <c r="D57" s="7">
        <v>6.1838226599999997</v>
      </c>
      <c r="E57" s="7">
        <v>4.2482777499999997</v>
      </c>
      <c r="F57" s="7">
        <v>7.0494199899999996</v>
      </c>
      <c r="G57" s="7">
        <v>6.1627281700000003</v>
      </c>
      <c r="H57" s="7">
        <v>2.5068339499999999</v>
      </c>
      <c r="I57" s="7">
        <v>4.15457097</v>
      </c>
      <c r="J57" s="7">
        <v>8.4097812899999997</v>
      </c>
      <c r="K57" s="7">
        <v>10.25935292</v>
      </c>
      <c r="L57" s="7">
        <v>7.6640144399999999</v>
      </c>
      <c r="M57" s="7">
        <v>6.7864842100000002</v>
      </c>
      <c r="N57" s="7">
        <v>9.5175791000000007</v>
      </c>
      <c r="O57" s="7">
        <v>7.1653466999999997</v>
      </c>
      <c r="P57" s="7">
        <v>8.26067076</v>
      </c>
      <c r="Q57" s="7">
        <v>5.5274505200000004</v>
      </c>
      <c r="R57" s="7">
        <v>5.4086950800000002</v>
      </c>
      <c r="S57" s="7">
        <v>4.3653144900000003</v>
      </c>
      <c r="T57" s="7">
        <v>2.9455885500000001</v>
      </c>
      <c r="U57" s="7">
        <v>4.9248340300000004</v>
      </c>
      <c r="V57" s="7">
        <v>5.7273408300000002</v>
      </c>
      <c r="W57" s="7">
        <v>4.5424203099999998</v>
      </c>
      <c r="X57" s="7">
        <v>2.5128489900000002</v>
      </c>
      <c r="Y57" s="7">
        <v>3.25235122</v>
      </c>
      <c r="Z57" s="9">
        <v>2.6378408200000001</v>
      </c>
      <c r="AA57" s="9">
        <v>6.3765484399999997</v>
      </c>
      <c r="AB57" s="9">
        <v>8.26067076</v>
      </c>
      <c r="AC57" s="9">
        <v>5.5274505200000004</v>
      </c>
      <c r="AD57" s="9">
        <v>5.6741327999999998</v>
      </c>
      <c r="AE57" s="9">
        <v>2.3607140499999999</v>
      </c>
      <c r="AF57" s="9">
        <v>0.29310302999999999</v>
      </c>
      <c r="AG57" s="9">
        <v>2.0673246600000001</v>
      </c>
      <c r="AH57" s="9">
        <v>2.3736677400000001</v>
      </c>
      <c r="AI57" s="9">
        <v>2.8532240400000002</v>
      </c>
      <c r="AJ57" s="9">
        <v>2.8307572900000002</v>
      </c>
      <c r="AK57" s="9">
        <v>6.3739085900000001</v>
      </c>
      <c r="AL57" s="9">
        <v>4.7510784399999997</v>
      </c>
      <c r="AM57">
        <v>4.2371592400000004</v>
      </c>
      <c r="AN57" s="1"/>
      <c r="AO57">
        <v>2.3607140499999999</v>
      </c>
      <c r="BA57" t="e">
        <f>#REF!/#REF!*100</f>
        <v>#REF!</v>
      </c>
      <c r="BB57" t="e">
        <f>#REF!/#REF!*100</f>
        <v>#REF!</v>
      </c>
      <c r="BC57" t="e">
        <f>((#REF!/#REF!)-1)*100</f>
        <v>#REF!</v>
      </c>
      <c r="BS57">
        <v>8.0960629043011298</v>
      </c>
      <c r="BT57">
        <v>37.872554453179511</v>
      </c>
      <c r="BU57">
        <v>48.263502315582215</v>
      </c>
      <c r="BV57">
        <v>37.782696794467</v>
      </c>
      <c r="BW57">
        <v>88.39595802527684</v>
      </c>
      <c r="BX57">
        <v>86.941953709801567</v>
      </c>
    </row>
    <row r="58" spans="1:76" ht="18.75" customHeight="1" x14ac:dyDescent="0.25">
      <c r="A58" s="1"/>
      <c r="B58" s="7"/>
      <c r="C58" s="8" t="s">
        <v>72</v>
      </c>
      <c r="D58" s="7" t="e">
        <v>#REF!</v>
      </c>
      <c r="E58" s="7">
        <v>-16.26421235967004</v>
      </c>
      <c r="F58" s="7">
        <v>-10.91128495377578</v>
      </c>
      <c r="G58" s="7">
        <v>18.675725880129956</v>
      </c>
      <c r="H58" s="7">
        <v>-42.642741023707153</v>
      </c>
      <c r="I58" s="7">
        <v>31.864136778068787</v>
      </c>
      <c r="J58" s="7">
        <v>-15.526266918139386</v>
      </c>
      <c r="K58" s="7">
        <v>58.225445951240104</v>
      </c>
      <c r="L58" s="7">
        <v>-42.213687002568804</v>
      </c>
      <c r="M58" s="7">
        <v>123.10081528932754</v>
      </c>
      <c r="N58" s="7">
        <v>-39.405323620414926</v>
      </c>
      <c r="O58" s="7">
        <v>126.12735894747971</v>
      </c>
      <c r="P58" s="7">
        <v>-56.475170897717895</v>
      </c>
      <c r="Q58" s="7">
        <v>1.8033628280354153</v>
      </c>
      <c r="R58" s="7">
        <v>12.742930128591979</v>
      </c>
      <c r="S58" s="7">
        <v>-29.517329759974054</v>
      </c>
      <c r="T58" s="7">
        <v>110.88068462535344</v>
      </c>
      <c r="U58" s="7">
        <v>-47.147502266165276</v>
      </c>
      <c r="V58" s="7">
        <v>5.3014653901120479</v>
      </c>
      <c r="W58" s="7">
        <v>52.107106048044315</v>
      </c>
      <c r="X58" s="7">
        <v>-30.407818885210812</v>
      </c>
      <c r="Y58" s="7">
        <v>27.570196241553703</v>
      </c>
      <c r="Z58" s="9">
        <v>-19.569200866606764</v>
      </c>
      <c r="AA58" s="9">
        <v>25.640179690337295</v>
      </c>
      <c r="AB58" s="9">
        <v>38.63358540359765</v>
      </c>
      <c r="AC58" s="9">
        <v>-16.094617805899492</v>
      </c>
      <c r="AD58" s="9">
        <v>-10.738446760745358</v>
      </c>
      <c r="AE58" s="9">
        <v>-18.630103838216517</v>
      </c>
      <c r="AF58" s="9">
        <v>11.962938430717118</v>
      </c>
      <c r="AG58" s="9">
        <v>17.084551313257812</v>
      </c>
      <c r="AH58" s="9">
        <v>-67.808715174995399</v>
      </c>
      <c r="AI58" s="9">
        <v>63.862006004533441</v>
      </c>
      <c r="AJ58" s="9">
        <v>27.659092405794581</v>
      </c>
      <c r="AK58" s="9">
        <v>13.555475022909391</v>
      </c>
      <c r="AL58" s="9">
        <v>-11.020710190106476</v>
      </c>
      <c r="AM58">
        <v>0.78841016538970043</v>
      </c>
      <c r="AN58" s="1"/>
      <c r="AP58">
        <f>((L51/K51)-1)*100</f>
        <v>-42.213687002568804</v>
      </c>
      <c r="BB58" t="e">
        <f>#REF!/#REF!*100</f>
        <v>#REF!</v>
      </c>
      <c r="BC58" t="e">
        <f>((#REF!/#REF!)-1)*100</f>
        <v>#REF!</v>
      </c>
      <c r="BL58">
        <v>2016</v>
      </c>
      <c r="BM58">
        <v>2017</v>
      </c>
    </row>
    <row r="59" spans="1:76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N59" s="1"/>
    </row>
    <row r="60" spans="1:76" ht="18.75" customHeight="1" x14ac:dyDescent="0.25">
      <c r="A60" s="1"/>
      <c r="B60" s="5" t="s">
        <v>67</v>
      </c>
      <c r="C60" s="5"/>
      <c r="D60" s="5">
        <v>3703.4142058199973</v>
      </c>
      <c r="E60" s="5">
        <v>3466.8671147800014</v>
      </c>
      <c r="F60" s="5">
        <v>3101.8982951300013</v>
      </c>
      <c r="G60" s="5">
        <v>1788.4761621599998</v>
      </c>
      <c r="H60" s="5">
        <v>1535.8872804500011</v>
      </c>
      <c r="I60" s="5">
        <v>2077.8326274600013</v>
      </c>
      <c r="J60" s="5">
        <v>1896.7073857200012</v>
      </c>
      <c r="K60" s="5">
        <v>2128.4944540099982</v>
      </c>
      <c r="L60" s="5">
        <v>1922.3506428499968</v>
      </c>
      <c r="M60" s="5">
        <v>2021.6092507899998</v>
      </c>
      <c r="N60" s="5">
        <v>2079.16349451</v>
      </c>
      <c r="O60" s="5">
        <v>2520.7421580999962</v>
      </c>
      <c r="P60" s="5">
        <v>2784.2046901099989</v>
      </c>
      <c r="Q60" s="5">
        <v>2757.4819840700006</v>
      </c>
      <c r="R60" s="5">
        <v>2236.4850662100062</v>
      </c>
      <c r="S60" s="5">
        <v>2907.2454998000071</v>
      </c>
      <c r="T60" s="5">
        <v>2931.4625060700009</v>
      </c>
      <c r="U60" s="5">
        <v>2736.9068426900003</v>
      </c>
      <c r="V60" s="5">
        <v>3273.743166149995</v>
      </c>
      <c r="W60" s="5">
        <v>3466.3300304100044</v>
      </c>
      <c r="X60" s="5">
        <v>3466.3300304100044</v>
      </c>
      <c r="Y60" s="5">
        <v>3800.4154045400142</v>
      </c>
      <c r="Z60" s="10">
        <v>4028.9784124099879</v>
      </c>
      <c r="AA60" s="10">
        <v>4492.59</v>
      </c>
      <c r="AB60" s="10">
        <v>4138.2368348599884</v>
      </c>
      <c r="AC60" s="10">
        <v>3779.224828219988</v>
      </c>
      <c r="AD60" s="10">
        <v>3945.4906266000025</v>
      </c>
      <c r="AE60" s="10">
        <v>4715.4311259700007</v>
      </c>
      <c r="AF60" s="10">
        <v>4441.0415097800087</v>
      </c>
      <c r="AG60" s="10">
        <v>5239.1270300099823</v>
      </c>
      <c r="AH60" s="10">
        <v>4264.6062753600227</v>
      </c>
      <c r="AI60" s="10">
        <v>4836.8416578400074</v>
      </c>
      <c r="AJ60" s="10">
        <v>4408.9336297400005</v>
      </c>
      <c r="AK60" s="10">
        <v>4252.8680895299949</v>
      </c>
      <c r="AL60" s="10">
        <v>4560.8198227199882</v>
      </c>
      <c r="AM60">
        <v>5630.5010848499987</v>
      </c>
      <c r="AN60" s="1"/>
      <c r="BB60" t="e">
        <f>((#REF!/#REF!)-1)*100</f>
        <v>#REF!</v>
      </c>
      <c r="BC60" t="e">
        <f>((#REF!/#REF!)-1)*100</f>
        <v>#REF!</v>
      </c>
      <c r="BL60" t="s">
        <v>11</v>
      </c>
      <c r="BM60" t="s">
        <v>0</v>
      </c>
      <c r="BN60" t="s">
        <v>1</v>
      </c>
      <c r="BO60" t="s">
        <v>2</v>
      </c>
      <c r="BP60" t="s">
        <v>3</v>
      </c>
      <c r="BQ60" t="s">
        <v>4</v>
      </c>
      <c r="BR60" t="s">
        <v>5</v>
      </c>
    </row>
    <row r="61" spans="1:76" ht="18.75" customHeight="1" x14ac:dyDescent="0.25">
      <c r="A61" s="1"/>
      <c r="B61" s="7"/>
      <c r="C61" s="8" t="s">
        <v>73</v>
      </c>
      <c r="D61" s="7">
        <v>785.364965539997</v>
      </c>
      <c r="E61" s="7">
        <v>675.05103002000101</v>
      </c>
      <c r="F61" s="7">
        <v>679.52441012000202</v>
      </c>
      <c r="G61" s="7">
        <v>456.80586374000001</v>
      </c>
      <c r="H61" s="7">
        <v>379.491371149999</v>
      </c>
      <c r="I61" s="7">
        <v>303.68254935000101</v>
      </c>
      <c r="J61" s="7">
        <v>252.67767613999999</v>
      </c>
      <c r="K61" s="7">
        <v>356.48471727999998</v>
      </c>
      <c r="L61" s="7">
        <v>339.44440018</v>
      </c>
      <c r="M61" s="7">
        <v>368.34534328000001</v>
      </c>
      <c r="N61" s="7">
        <v>435.92781917999997</v>
      </c>
      <c r="O61" s="7">
        <v>686.21990695999796</v>
      </c>
      <c r="P61" s="7">
        <v>687.91217791999895</v>
      </c>
      <c r="Q61" s="7">
        <v>679.028769729999</v>
      </c>
      <c r="R61" s="7">
        <v>837.27714308000395</v>
      </c>
      <c r="S61" s="7">
        <v>816.384938869998</v>
      </c>
      <c r="T61" s="7">
        <v>638.65673155000104</v>
      </c>
      <c r="U61" s="7">
        <v>560.24098526000205</v>
      </c>
      <c r="V61" s="7">
        <v>649.76252625999496</v>
      </c>
      <c r="W61" s="7">
        <v>649.76252625999496</v>
      </c>
      <c r="X61" s="7">
        <v>588.25626718000399</v>
      </c>
      <c r="Y61" s="7">
        <v>794.44354195999995</v>
      </c>
      <c r="Z61" s="9">
        <v>885.04910975999701</v>
      </c>
      <c r="AA61" s="9">
        <v>988.11</v>
      </c>
      <c r="AB61" s="9">
        <v>687.91217791999895</v>
      </c>
      <c r="AC61" s="9">
        <v>679.028769729999</v>
      </c>
      <c r="AD61" s="9">
        <v>909.35995040999205</v>
      </c>
      <c r="AE61" s="9">
        <v>859.72721715999899</v>
      </c>
      <c r="AF61" s="9">
        <v>913.12580011999898</v>
      </c>
      <c r="AG61" s="9">
        <v>801.04034712999601</v>
      </c>
      <c r="AH61" s="9">
        <v>743.81983334000404</v>
      </c>
      <c r="AI61" s="9">
        <v>844.17754794999803</v>
      </c>
      <c r="AJ61" s="9">
        <v>821.66742919999899</v>
      </c>
      <c r="AK61" s="9">
        <v>914.28851574999499</v>
      </c>
      <c r="AL61" s="9">
        <v>881.02611850999995</v>
      </c>
      <c r="AM61">
        <v>1024.9533277400001</v>
      </c>
      <c r="AN61" s="1"/>
      <c r="BC61" t="e">
        <f>((#REF!/#REF!)-1)*100</f>
        <v>#REF!</v>
      </c>
      <c r="BK61" t="s">
        <v>22</v>
      </c>
      <c r="BL61">
        <v>62.566489470325202</v>
      </c>
      <c r="BM61">
        <v>39.523000377911288</v>
      </c>
      <c r="BN61">
        <v>29.102907613935255</v>
      </c>
      <c r="BO61">
        <v>20.998286369269557</v>
      </c>
      <c r="BP61">
        <v>22.62519142848004</v>
      </c>
      <c r="BQ61">
        <v>32.2441601680598</v>
      </c>
      <c r="BR61">
        <v>30.74434755186811</v>
      </c>
    </row>
    <row r="62" spans="1:76" ht="18.75" customHeight="1" x14ac:dyDescent="0.25">
      <c r="A62" s="1"/>
      <c r="B62" s="7"/>
      <c r="C62" s="8" t="s">
        <v>74</v>
      </c>
      <c r="D62" s="7">
        <v>630.14062620000004</v>
      </c>
      <c r="E62" s="7">
        <v>682.73143210000001</v>
      </c>
      <c r="F62" s="7">
        <v>419.51704603000002</v>
      </c>
      <c r="G62" s="7">
        <v>294.58642000999998</v>
      </c>
      <c r="H62" s="7">
        <v>113.18634777</v>
      </c>
      <c r="I62" s="7">
        <v>216.53707032</v>
      </c>
      <c r="J62" s="7">
        <v>357.37483827</v>
      </c>
      <c r="K62" s="7">
        <v>246.68108269000001</v>
      </c>
      <c r="L62" s="7">
        <v>213.82340556</v>
      </c>
      <c r="M62" s="7">
        <v>330.63781548999998</v>
      </c>
      <c r="N62" s="7">
        <v>314.17382108999999</v>
      </c>
      <c r="O62" s="7">
        <v>257.87884788999997</v>
      </c>
      <c r="P62" s="7">
        <v>523.25275166999995</v>
      </c>
      <c r="Q62" s="7">
        <v>470.98401515</v>
      </c>
      <c r="R62" s="7">
        <v>583.04844563999995</v>
      </c>
      <c r="S62" s="7">
        <v>449.11755090000003</v>
      </c>
      <c r="T62" s="7">
        <v>529.55504446999998</v>
      </c>
      <c r="U62" s="7">
        <v>443.59844466999999</v>
      </c>
      <c r="V62" s="7">
        <v>536.58303876000002</v>
      </c>
      <c r="W62" s="7">
        <v>536.58303876000002</v>
      </c>
      <c r="X62" s="7">
        <v>726.64836369</v>
      </c>
      <c r="Y62" s="7">
        <v>660.63460419</v>
      </c>
      <c r="Z62" s="9">
        <v>609.95017513000005</v>
      </c>
      <c r="AA62" s="9">
        <v>869.87</v>
      </c>
      <c r="AB62" s="9">
        <v>523.25275166999995</v>
      </c>
      <c r="AC62" s="9">
        <v>470.98401515</v>
      </c>
      <c r="AD62" s="9">
        <v>805.05412149999995</v>
      </c>
      <c r="AE62" s="9">
        <v>1651.7257067</v>
      </c>
      <c r="AF62" s="9">
        <v>1070.7150676799999</v>
      </c>
      <c r="AG62" s="9">
        <v>1358.0999499500001</v>
      </c>
      <c r="AH62" s="9">
        <v>954.94627920000096</v>
      </c>
      <c r="AI62" s="9">
        <v>1315.08688665</v>
      </c>
      <c r="AJ62" s="9">
        <v>990.56049185999996</v>
      </c>
      <c r="AK62" s="9">
        <v>868.01052863999996</v>
      </c>
      <c r="AL62" s="9">
        <v>1064.92102815</v>
      </c>
      <c r="AM62">
        <v>1118.06608188</v>
      </c>
      <c r="AN62" s="1"/>
      <c r="BC62" t="e">
        <f>((#REF!/#REF!)-1)*100</f>
        <v>#REF!</v>
      </c>
      <c r="BK62" t="s">
        <v>32</v>
      </c>
      <c r="BL62">
        <v>209.27132391349605</v>
      </c>
      <c r="BM62">
        <v>194.98247240668491</v>
      </c>
      <c r="BN62">
        <v>187.81313416886289</v>
      </c>
      <c r="BO62">
        <v>186.73709502066058</v>
      </c>
      <c r="BP62">
        <v>201.26228097516577</v>
      </c>
      <c r="BQ62">
        <v>217.26621183100428</v>
      </c>
      <c r="BR62">
        <v>184.66063362156899</v>
      </c>
      <c r="BX62">
        <v>2017</v>
      </c>
    </row>
    <row r="63" spans="1:76" ht="18.75" customHeight="1" x14ac:dyDescent="0.25">
      <c r="A63" s="1"/>
      <c r="B63" s="7"/>
      <c r="C63" s="8" t="s">
        <v>75</v>
      </c>
      <c r="D63" s="7">
        <v>669.30053053999995</v>
      </c>
      <c r="E63" s="7">
        <v>659.42089117</v>
      </c>
      <c r="F63" s="7">
        <v>588.50803776999896</v>
      </c>
      <c r="G63" s="7">
        <v>213.75337848999999</v>
      </c>
      <c r="H63" s="7">
        <v>295.94086523999999</v>
      </c>
      <c r="I63" s="7">
        <v>405.35196616000002</v>
      </c>
      <c r="J63" s="7">
        <v>372.63147084000002</v>
      </c>
      <c r="K63" s="7">
        <v>538.70365321999998</v>
      </c>
      <c r="L63" s="7">
        <v>458.19074837000102</v>
      </c>
      <c r="M63" s="7">
        <v>397.33254431</v>
      </c>
      <c r="N63" s="7">
        <v>439.673110610001</v>
      </c>
      <c r="O63" s="7">
        <v>467.700864739998</v>
      </c>
      <c r="P63" s="7">
        <v>459.80388816999999</v>
      </c>
      <c r="Q63" s="7">
        <v>535.96300125000198</v>
      </c>
      <c r="R63" s="7">
        <v>637.48578057000202</v>
      </c>
      <c r="S63" s="7">
        <v>511.01951095999902</v>
      </c>
      <c r="T63" s="7">
        <v>534.37220921999995</v>
      </c>
      <c r="U63" s="7">
        <v>588.070052589998</v>
      </c>
      <c r="V63" s="7">
        <v>650.27094751000004</v>
      </c>
      <c r="W63" s="7">
        <v>650.27094751000004</v>
      </c>
      <c r="X63" s="7">
        <v>739.87017622999997</v>
      </c>
      <c r="Y63" s="7">
        <v>872.19350818000396</v>
      </c>
      <c r="Z63" s="9">
        <v>696.47846646000096</v>
      </c>
      <c r="AA63" s="9">
        <v>778.38</v>
      </c>
      <c r="AB63" s="9">
        <v>459.80388816999999</v>
      </c>
      <c r="AC63" s="9">
        <v>535.96300125000198</v>
      </c>
      <c r="AD63" s="9">
        <v>692.50544973000001</v>
      </c>
      <c r="AE63" s="9">
        <v>715.54705730000205</v>
      </c>
      <c r="AF63" s="9">
        <v>795.34056540999995</v>
      </c>
      <c r="AG63" s="9">
        <v>925.946582189997</v>
      </c>
      <c r="AH63" s="9">
        <v>734.39570470999797</v>
      </c>
      <c r="AI63" s="9">
        <v>847.54971448999902</v>
      </c>
      <c r="AJ63" s="9">
        <v>727.53333038000198</v>
      </c>
      <c r="AK63" s="9">
        <v>760.98901406000004</v>
      </c>
      <c r="AL63" s="9">
        <v>748.09888639999895</v>
      </c>
      <c r="AM63">
        <v>828.38119737999898</v>
      </c>
      <c r="AN63" s="1"/>
      <c r="BC63" t="e">
        <f>((#REF!/#REF!)-1)*100</f>
        <v>#REF!</v>
      </c>
      <c r="BK63" t="s">
        <v>22</v>
      </c>
      <c r="BL63">
        <v>2010</v>
      </c>
      <c r="BS63" t="s">
        <v>7</v>
      </c>
      <c r="BT63" t="s">
        <v>8</v>
      </c>
      <c r="BU63" t="s">
        <v>9</v>
      </c>
      <c r="BV63" t="s">
        <v>10</v>
      </c>
      <c r="BW63" t="s">
        <v>11</v>
      </c>
      <c r="BX63" t="s">
        <v>0</v>
      </c>
    </row>
    <row r="64" spans="1:76" ht="18.75" customHeight="1" x14ac:dyDescent="0.25">
      <c r="A64" s="1"/>
      <c r="B64" s="7"/>
      <c r="C64" s="8" t="s">
        <v>76</v>
      </c>
      <c r="D64" s="7">
        <v>169.36596713</v>
      </c>
      <c r="E64" s="7">
        <v>134.70042337999999</v>
      </c>
      <c r="F64" s="7">
        <v>82.264962159999996</v>
      </c>
      <c r="G64" s="7">
        <v>34.32111158</v>
      </c>
      <c r="H64" s="7">
        <v>37.87526664</v>
      </c>
      <c r="I64" s="7">
        <v>56.246561319999998</v>
      </c>
      <c r="J64" s="7">
        <v>37.364851729999998</v>
      </c>
      <c r="K64" s="7">
        <v>35.972764890000001</v>
      </c>
      <c r="L64" s="7">
        <v>31.780567730000001</v>
      </c>
      <c r="M64" s="7">
        <v>55.596842539999997</v>
      </c>
      <c r="N64" s="7">
        <v>117.75252214</v>
      </c>
      <c r="O64" s="7">
        <v>62.518309410000001</v>
      </c>
      <c r="P64" s="7">
        <v>103.227662</v>
      </c>
      <c r="Q64" s="7">
        <v>73.141326280000001</v>
      </c>
      <c r="R64" s="7">
        <v>178.67369692</v>
      </c>
      <c r="S64" s="7">
        <v>84.320298480000105</v>
      </c>
      <c r="T64" s="7">
        <v>74.755373830000096</v>
      </c>
      <c r="U64" s="7">
        <v>106.1512444</v>
      </c>
      <c r="V64" s="7">
        <v>189.65534321000001</v>
      </c>
      <c r="W64" s="7">
        <v>189.65534321000001</v>
      </c>
      <c r="X64" s="7">
        <v>202.79813540999999</v>
      </c>
      <c r="Y64" s="7">
        <v>142.73486428999999</v>
      </c>
      <c r="Z64" s="9">
        <v>304.90490495</v>
      </c>
      <c r="AA64" s="9">
        <v>193.67</v>
      </c>
      <c r="AB64" s="9">
        <v>103.227662</v>
      </c>
      <c r="AC64" s="9">
        <v>73.141326280000101</v>
      </c>
      <c r="AD64" s="9">
        <v>180.32024634999999</v>
      </c>
      <c r="AE64" s="9">
        <v>162.75378449999999</v>
      </c>
      <c r="AF64" s="9">
        <v>247.31865962000001</v>
      </c>
      <c r="AG64" s="9">
        <v>483.76605960999899</v>
      </c>
      <c r="AH64" s="9">
        <v>199.37467613000001</v>
      </c>
      <c r="AI64" s="9">
        <v>208.03903248</v>
      </c>
      <c r="AJ64" s="9">
        <v>176.88213264000001</v>
      </c>
      <c r="AK64" s="9">
        <v>176.19459146</v>
      </c>
      <c r="AL64" s="9">
        <v>287.32905177999902</v>
      </c>
      <c r="AM64">
        <v>935.40381164999997</v>
      </c>
      <c r="AN64" s="1"/>
      <c r="BC64" t="e">
        <f>((#REF!/#REF!)-1)*100</f>
        <v>#REF!</v>
      </c>
      <c r="BL64" t="s">
        <v>3</v>
      </c>
      <c r="BM64" t="s">
        <v>4</v>
      </c>
      <c r="BN64" t="s">
        <v>5</v>
      </c>
      <c r="BO64" t="s">
        <v>6</v>
      </c>
      <c r="BP64" t="s">
        <v>7</v>
      </c>
      <c r="BQ64" t="s">
        <v>8</v>
      </c>
      <c r="BR64" t="s">
        <v>9</v>
      </c>
      <c r="BS64">
        <v>-0.36722627317347012</v>
      </c>
      <c r="BT64">
        <v>0.39042711789759693</v>
      </c>
      <c r="BU64">
        <v>1.2025995861928074</v>
      </c>
      <c r="BV64">
        <v>1.0963335089493638</v>
      </c>
      <c r="BW64">
        <v>1.8253800545742414</v>
      </c>
      <c r="BX64">
        <v>2.0340500931323842</v>
      </c>
    </row>
    <row r="65" spans="1:99" ht="18.75" customHeight="1" x14ac:dyDescent="0.25">
      <c r="A65" s="1"/>
      <c r="B65" s="7"/>
      <c r="C65" s="8" t="s">
        <v>77</v>
      </c>
      <c r="D65" s="7" t="e">
        <v>#REF!</v>
      </c>
      <c r="E65" s="7">
        <v>-6.3872707154456805</v>
      </c>
      <c r="F65" s="7">
        <v>-10.527338013449071</v>
      </c>
      <c r="G65" s="7">
        <v>-42.342527317290902</v>
      </c>
      <c r="H65" s="7">
        <v>-14.123133819404066</v>
      </c>
      <c r="I65" s="7">
        <v>35.285489625984482</v>
      </c>
      <c r="J65" s="7">
        <v>-8.7170275096417384</v>
      </c>
      <c r="K65" s="7">
        <v>12.220496953567217</v>
      </c>
      <c r="L65" s="7">
        <v>-9.6849588107516418</v>
      </c>
      <c r="M65" s="7">
        <v>5.1633976511614055</v>
      </c>
      <c r="N65" s="7">
        <v>2.8469519368052643</v>
      </c>
      <c r="O65" s="7">
        <v>21.238284759999782</v>
      </c>
      <c r="P65" s="7">
        <v>10.451784255815632</v>
      </c>
      <c r="Q65" s="7">
        <v>-0.95979674680249927</v>
      </c>
      <c r="R65" s="7">
        <v>-18.893937326510148</v>
      </c>
      <c r="S65" s="7">
        <v>29.991724233897308</v>
      </c>
      <c r="T65" s="7">
        <v>0.83298800433810882</v>
      </c>
      <c r="U65" s="7">
        <v>-6.6368122729574708</v>
      </c>
      <c r="V65" s="7">
        <v>19.614709389683107</v>
      </c>
      <c r="W65" s="7">
        <v>5.8827725476857218</v>
      </c>
      <c r="X65" s="7">
        <v>0</v>
      </c>
      <c r="Y65" s="7">
        <v>9.6380140147963154</v>
      </c>
      <c r="Z65" s="9">
        <v>6.0141585469033254</v>
      </c>
      <c r="AA65" s="9">
        <v>11.506926573793596</v>
      </c>
      <c r="AB65" s="9">
        <v>-7.8875028689466831</v>
      </c>
      <c r="AC65" s="9">
        <v>-8.6754823604035529</v>
      </c>
      <c r="AD65" s="9">
        <v>4.3994683020307512</v>
      </c>
      <c r="AE65" s="9">
        <v>19.514442492377391</v>
      </c>
      <c r="AF65" s="9">
        <v>-5.8189719849539356</v>
      </c>
      <c r="AG65" s="9">
        <v>17.970683644195606</v>
      </c>
      <c r="AH65" s="9">
        <v>-18.600823172789205</v>
      </c>
      <c r="AI65" s="9">
        <v>13.418246504636034</v>
      </c>
      <c r="AJ65" s="9">
        <v>-8.8468479716803046</v>
      </c>
      <c r="AK65" s="9">
        <v>-3.5397570777042753</v>
      </c>
      <c r="AL65" s="9">
        <v>7.241036559495706</v>
      </c>
      <c r="AM65">
        <v>0.23453705774591913</v>
      </c>
      <c r="AN65" s="1"/>
      <c r="AP65">
        <f>((L60/K60)-1)*100</f>
        <v>-9.6849588107516418</v>
      </c>
      <c r="BK65" t="s">
        <v>21</v>
      </c>
      <c r="BL65">
        <v>26.4217738</v>
      </c>
      <c r="BM65">
        <v>17.902608399999998</v>
      </c>
      <c r="BN65">
        <v>19.86846942</v>
      </c>
      <c r="BO65">
        <v>18.33315807</v>
      </c>
      <c r="BP65">
        <v>15.818198650000001</v>
      </c>
      <c r="BQ65">
        <v>28.095346710000001</v>
      </c>
      <c r="BR65">
        <v>44.868559950000005</v>
      </c>
      <c r="BS65">
        <v>-0.85724247672325438</v>
      </c>
      <c r="BT65">
        <v>-0.73317102591515892</v>
      </c>
      <c r="BU65">
        <v>2.1578800075127704</v>
      </c>
      <c r="BV65">
        <v>1.8508319334554262</v>
      </c>
      <c r="BW65">
        <v>2.747324418792279</v>
      </c>
      <c r="BX65">
        <v>3.6828047861007294</v>
      </c>
    </row>
    <row r="66" spans="1:99" ht="18.75" customHeight="1" x14ac:dyDescent="0.25">
      <c r="A66" s="1"/>
      <c r="B66" s="7"/>
      <c r="C66" s="8" t="s">
        <v>106</v>
      </c>
      <c r="D66" s="7">
        <v>21.206511664446786</v>
      </c>
      <c r="E66" s="7">
        <v>19.471499993239227</v>
      </c>
      <c r="F66" s="7">
        <v>21.906727605700656</v>
      </c>
      <c r="G66" s="7">
        <v>25.541624395390372</v>
      </c>
      <c r="H66" s="7">
        <v>24.708282696293406</v>
      </c>
      <c r="I66" s="7">
        <v>14.615351849644922</v>
      </c>
      <c r="J66" s="7">
        <v>13.321911331308604</v>
      </c>
      <c r="K66" s="7">
        <v>16.748209825418954</v>
      </c>
      <c r="L66" s="7">
        <v>17.657777546595447</v>
      </c>
      <c r="M66" s="7">
        <v>18.220402540009097</v>
      </c>
      <c r="N66" s="7">
        <v>20.966500245462218</v>
      </c>
      <c r="O66" s="7">
        <v>27.222931340079409</v>
      </c>
      <c r="P66" s="7">
        <v>24.70767254877445</v>
      </c>
      <c r="Q66" s="7">
        <v>24.62495761179056</v>
      </c>
      <c r="R66" s="7">
        <v>37.437189084337199</v>
      </c>
      <c r="S66" s="7">
        <v>28.081045750218138</v>
      </c>
      <c r="T66" s="7">
        <v>21.786283475486158</v>
      </c>
      <c r="U66" s="7">
        <v>20.469859496911585</v>
      </c>
      <c r="V66" s="7">
        <v>19.847694009060955</v>
      </c>
      <c r="W66" s="7">
        <v>18.744970056504968</v>
      </c>
      <c r="X66" s="7">
        <v>16.970578739452108</v>
      </c>
      <c r="Y66" s="7">
        <v>20.904123823173375</v>
      </c>
      <c r="Z66" s="9">
        <v>21.967084932346236</v>
      </c>
      <c r="AA66" s="9">
        <v>21.994217144230831</v>
      </c>
      <c r="AB66" s="9">
        <v>16.623315807474164</v>
      </c>
      <c r="AC66" s="9">
        <v>17.967408677557323</v>
      </c>
      <c r="AD66" s="9">
        <v>23.048082899480267</v>
      </c>
      <c r="AE66" s="9">
        <v>18.232208130982858</v>
      </c>
      <c r="AF66" s="9">
        <v>20.561073300241041</v>
      </c>
      <c r="AG66" s="9">
        <v>15.289576727985343</v>
      </c>
      <c r="AH66" s="9">
        <v>17.441700014316329</v>
      </c>
      <c r="AI66" s="9">
        <v>17.453073878936593</v>
      </c>
      <c r="AJ66" s="9">
        <v>18.636420917237839</v>
      </c>
      <c r="AK66" s="9">
        <v>21.498163039687352</v>
      </c>
      <c r="AL66" s="9">
        <v>19.317275243391929</v>
      </c>
      <c r="AM66">
        <v>0.18203589916674454</v>
      </c>
      <c r="AN66" s="1"/>
    </row>
    <row r="67" spans="1:99" ht="18.75" customHeight="1" x14ac:dyDescent="0.25">
      <c r="A67" s="1"/>
      <c r="B67" s="7"/>
      <c r="C67" s="8" t="s">
        <v>107</v>
      </c>
      <c r="D67" s="7">
        <v>17.015126885070543</v>
      </c>
      <c r="E67" s="7">
        <v>19.693037243607314</v>
      </c>
      <c r="F67" s="7">
        <v>13.524526148669807</v>
      </c>
      <c r="G67" s="7">
        <v>16.471364071982851</v>
      </c>
      <c r="H67" s="7">
        <v>7.3694436571437345</v>
      </c>
      <c r="I67" s="7">
        <v>10.421295125425996</v>
      </c>
      <c r="J67" s="7">
        <v>18.841854097296007</v>
      </c>
      <c r="K67" s="7">
        <v>11.589463257715458</v>
      </c>
      <c r="L67" s="7">
        <v>11.123017871650841</v>
      </c>
      <c r="M67" s="7">
        <v>16.355179190083053</v>
      </c>
      <c r="N67" s="7">
        <v>15.110587595423411</v>
      </c>
      <c r="O67" s="7">
        <v>10.230274725296599</v>
      </c>
      <c r="P67" s="7">
        <v>18.793616486915955</v>
      </c>
      <c r="Q67" s="7">
        <v>17.080220936016229</v>
      </c>
      <c r="R67" s="7">
        <v>26.069856421086946</v>
      </c>
      <c r="S67" s="7">
        <v>15.448215533600287</v>
      </c>
      <c r="T67" s="7">
        <v>18.064534114745886</v>
      </c>
      <c r="U67" s="7">
        <v>16.208021323590398</v>
      </c>
      <c r="V67" s="7">
        <v>16.390505043528975</v>
      </c>
      <c r="W67" s="7">
        <v>15.479860084082411</v>
      </c>
      <c r="X67" s="7">
        <v>20.963046141456143</v>
      </c>
      <c r="Y67" s="7">
        <v>17.383220881612029</v>
      </c>
      <c r="Z67" s="9">
        <v>15.139077768479531</v>
      </c>
      <c r="AA67" s="9">
        <v>19.362327744129779</v>
      </c>
      <c r="AB67" s="9">
        <v>12.644340393043347</v>
      </c>
      <c r="AC67" s="9">
        <v>12.462450279038654</v>
      </c>
      <c r="AD67" s="9">
        <v>20.404410951389064</v>
      </c>
      <c r="AE67" s="9">
        <v>35.028095259481226</v>
      </c>
      <c r="AF67" s="9">
        <v>24.109548747114477</v>
      </c>
      <c r="AG67" s="9">
        <v>25.92225655477975</v>
      </c>
      <c r="AH67" s="9">
        <v>22.39236678699919</v>
      </c>
      <c r="AI67" s="9">
        <v>27.188958822300574</v>
      </c>
      <c r="AJ67" s="9">
        <v>22.467121872243162</v>
      </c>
      <c r="AK67" s="9">
        <v>20.410003563875598</v>
      </c>
      <c r="AL67" s="9">
        <v>23.349333443190062</v>
      </c>
      <c r="AM67">
        <v>0.19857310477896589</v>
      </c>
      <c r="AN67" s="1"/>
    </row>
    <row r="68" spans="1:99" ht="18.75" customHeight="1" x14ac:dyDescent="0.25">
      <c r="A68" s="1"/>
      <c r="B68" s="7"/>
      <c r="C68" s="8" t="s">
        <v>108</v>
      </c>
      <c r="D68" s="7">
        <v>18.072526953322676</v>
      </c>
      <c r="E68" s="7">
        <v>19.020656671804542</v>
      </c>
      <c r="F68" s="7">
        <v>18.97251237069765</v>
      </c>
      <c r="G68" s="7">
        <v>11.951704082644479</v>
      </c>
      <c r="H68" s="7">
        <v>19.268397427791186</v>
      </c>
      <c r="I68" s="7">
        <v>19.50840316987</v>
      </c>
      <c r="J68" s="7">
        <v>19.646228703777989</v>
      </c>
      <c r="K68" s="7">
        <v>25.309140562011045</v>
      </c>
      <c r="L68" s="7">
        <v>23.834920547622183</v>
      </c>
      <c r="M68" s="7">
        <v>19.654270188698995</v>
      </c>
      <c r="N68" s="7">
        <v>21.146634777445414</v>
      </c>
      <c r="O68" s="7">
        <v>18.554093810710352</v>
      </c>
      <c r="P68" s="7">
        <v>16.514730034156862</v>
      </c>
      <c r="Q68" s="7">
        <v>19.436681883916751</v>
      </c>
      <c r="R68" s="7">
        <v>28.503914030166033</v>
      </c>
      <c r="S68" s="7">
        <v>17.577446108185658</v>
      </c>
      <c r="T68" s="7">
        <v>18.22886044469298</v>
      </c>
      <c r="U68" s="7">
        <v>21.486666751580284</v>
      </c>
      <c r="V68" s="7">
        <v>19.863224282029893</v>
      </c>
      <c r="W68" s="7">
        <v>18.759637478404926</v>
      </c>
      <c r="X68" s="7">
        <v>21.344481620017199</v>
      </c>
      <c r="Y68" s="7">
        <v>22.94995192204707</v>
      </c>
      <c r="Z68" s="9">
        <v>17.286726191302499</v>
      </c>
      <c r="AA68" s="9">
        <v>17.325863254826281</v>
      </c>
      <c r="AB68" s="9">
        <v>11.11110616716447</v>
      </c>
      <c r="AC68" s="9">
        <v>14.181823670502295</v>
      </c>
      <c r="AD68" s="9">
        <v>17.551820933528905</v>
      </c>
      <c r="AE68" s="9">
        <v>15.174584002704705</v>
      </c>
      <c r="AF68" s="9">
        <v>17.908874836195753</v>
      </c>
      <c r="AG68" s="9">
        <v>17.673680689285227</v>
      </c>
      <c r="AH68" s="9">
        <v>17.22071528509392</v>
      </c>
      <c r="AI68" s="9">
        <v>17.522792236049547</v>
      </c>
      <c r="AJ68" s="9">
        <v>16.501344576214574</v>
      </c>
      <c r="AK68" s="9">
        <v>17.89354849574233</v>
      </c>
      <c r="AL68" s="9">
        <v>16.402728357592665</v>
      </c>
      <c r="AM68">
        <v>0.1471238855825685</v>
      </c>
      <c r="AN68" s="1"/>
    </row>
    <row r="69" spans="1:99" ht="15.75" hidden="1" customHeight="1" x14ac:dyDescent="0.2">
      <c r="A69" s="1"/>
      <c r="AN69" s="1"/>
      <c r="BL69" t="s">
        <v>11</v>
      </c>
      <c r="BM69" t="s">
        <v>0</v>
      </c>
      <c r="BN69" t="s">
        <v>1</v>
      </c>
      <c r="BO69" t="s">
        <v>2</v>
      </c>
      <c r="BP69" t="s">
        <v>3</v>
      </c>
      <c r="BQ69" t="s">
        <v>4</v>
      </c>
      <c r="BR69" t="s">
        <v>5</v>
      </c>
      <c r="BS69">
        <v>347.4103756400001</v>
      </c>
      <c r="BT69">
        <v>496.92997273000043</v>
      </c>
      <c r="BU69">
        <v>219.35824157999991</v>
      </c>
      <c r="BV69">
        <v>198.75691235999997</v>
      </c>
      <c r="BW69">
        <v>401.68490038000004</v>
      </c>
      <c r="BX69">
        <v>614.51611492999996</v>
      </c>
      <c r="CU69" t="s">
        <v>26</v>
      </c>
    </row>
    <row r="70" spans="1:99" ht="21" customHeight="1" x14ac:dyDescent="0.2">
      <c r="A70" s="1"/>
      <c r="B70" s="23" t="s">
        <v>113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N70" s="1"/>
    </row>
    <row r="71" spans="1:99" ht="18.75" customHeight="1" x14ac:dyDescent="0.25">
      <c r="A71" s="1"/>
      <c r="B71" s="3"/>
      <c r="C71" s="3"/>
      <c r="D71" s="3" t="s">
        <v>0</v>
      </c>
      <c r="E71" s="3" t="s">
        <v>1</v>
      </c>
      <c r="F71" s="3" t="s">
        <v>2</v>
      </c>
      <c r="G71" s="3" t="s">
        <v>3</v>
      </c>
      <c r="H71" s="3" t="s">
        <v>4</v>
      </c>
      <c r="I71" s="3" t="s">
        <v>5</v>
      </c>
      <c r="J71" s="3" t="s">
        <v>6</v>
      </c>
      <c r="K71" s="3" t="s">
        <v>7</v>
      </c>
      <c r="L71" s="3" t="s">
        <v>8</v>
      </c>
      <c r="M71" s="3" t="s">
        <v>9</v>
      </c>
      <c r="N71" s="3" t="s">
        <v>10</v>
      </c>
      <c r="O71" s="3" t="s">
        <v>11</v>
      </c>
      <c r="P71" s="3" t="s">
        <v>0</v>
      </c>
      <c r="Q71" s="3" t="s">
        <v>1</v>
      </c>
      <c r="R71" s="3" t="s">
        <v>2</v>
      </c>
      <c r="S71" s="3" t="s">
        <v>3</v>
      </c>
      <c r="T71" s="3" t="s">
        <v>4</v>
      </c>
      <c r="U71" s="3" t="s">
        <v>25</v>
      </c>
      <c r="V71" s="3" t="s">
        <v>27</v>
      </c>
      <c r="W71" s="3" t="s">
        <v>7</v>
      </c>
      <c r="X71" s="3" t="s">
        <v>8</v>
      </c>
      <c r="Y71" s="3" t="s">
        <v>9</v>
      </c>
      <c r="Z71" s="20">
        <v>44501</v>
      </c>
      <c r="AA71" s="15" t="s">
        <v>11</v>
      </c>
      <c r="AB71" s="20">
        <v>44562</v>
      </c>
      <c r="AC71" s="15" t="s">
        <v>1</v>
      </c>
      <c r="AD71" s="15" t="s">
        <v>2</v>
      </c>
      <c r="AE71" s="15" t="s">
        <v>3</v>
      </c>
      <c r="AF71" s="15" t="s">
        <v>4</v>
      </c>
      <c r="AG71" s="15" t="s">
        <v>5</v>
      </c>
      <c r="AH71" s="15" t="s">
        <v>6</v>
      </c>
      <c r="AI71" s="15" t="s">
        <v>7</v>
      </c>
      <c r="AJ71" s="15" t="s">
        <v>8</v>
      </c>
      <c r="AK71" s="15" t="s">
        <v>9</v>
      </c>
      <c r="AL71" s="15" t="s">
        <v>10</v>
      </c>
      <c r="AN71" s="1"/>
    </row>
    <row r="72" spans="1:99" ht="18.75" customHeight="1" x14ac:dyDescent="0.25">
      <c r="A72" s="1"/>
      <c r="B72" s="5" t="s">
        <v>114</v>
      </c>
      <c r="C72" s="5"/>
      <c r="D72" s="5">
        <v>4.1949395499999991</v>
      </c>
      <c r="E72" s="5">
        <v>7.2117891799999967</v>
      </c>
      <c r="F72" s="5">
        <v>10.743821540000003</v>
      </c>
      <c r="G72" s="5">
        <v>5.9759127699999963</v>
      </c>
      <c r="H72" s="5">
        <v>2.2388024399999984</v>
      </c>
      <c r="I72" s="5">
        <v>3.7563064900000014</v>
      </c>
      <c r="J72" s="5">
        <v>6.2615372400000009</v>
      </c>
      <c r="K72" s="5">
        <v>7.1958474400000014</v>
      </c>
      <c r="L72" s="5">
        <v>7.7136965000000011</v>
      </c>
      <c r="M72" s="5">
        <v>7.5373258400000003</v>
      </c>
      <c r="N72" s="5">
        <v>7.9217733399999997</v>
      </c>
      <c r="O72" s="5">
        <v>8.3481743500000025</v>
      </c>
      <c r="P72" s="5">
        <v>9.1292779199999927</v>
      </c>
      <c r="Q72" s="5">
        <v>8.8315280600000037</v>
      </c>
      <c r="R72" s="5">
        <v>7.6096703200000073</v>
      </c>
      <c r="S72" s="5">
        <v>7.5446194600000016</v>
      </c>
      <c r="T72" s="5">
        <v>4.1901051299999992</v>
      </c>
      <c r="U72" s="5">
        <v>4.4869286200000005</v>
      </c>
      <c r="V72" s="5">
        <v>4.1231496999999981</v>
      </c>
      <c r="W72" s="5">
        <v>5.1563410699999999</v>
      </c>
      <c r="X72" s="5">
        <v>7.7181342099999997</v>
      </c>
      <c r="Y72" s="5">
        <v>5.7642973899999994</v>
      </c>
      <c r="Z72" s="10">
        <v>5.6565319399999971</v>
      </c>
      <c r="AA72" s="10">
        <v>12.453614479999999</v>
      </c>
      <c r="AB72" s="10">
        <v>8.8029104100000044</v>
      </c>
      <c r="AC72" s="10">
        <v>9.2511706800000013</v>
      </c>
      <c r="AD72" s="10">
        <v>6.5345910000000034</v>
      </c>
      <c r="AE72" s="10">
        <v>9.8757429000000023</v>
      </c>
      <c r="AF72" s="10">
        <v>3.8929324299999997</v>
      </c>
      <c r="AG72" s="10">
        <v>4.1093070499999964</v>
      </c>
      <c r="AH72" s="10">
        <v>2.26024</v>
      </c>
      <c r="AI72" s="10">
        <v>4.4820600499999985</v>
      </c>
      <c r="AJ72" s="10">
        <v>7.7096560399999996</v>
      </c>
      <c r="AK72" s="10">
        <v>6.8808544899999964</v>
      </c>
      <c r="AL72" s="10">
        <v>9.932319360000001</v>
      </c>
      <c r="AN72" s="1"/>
      <c r="AP72">
        <f>((L72/K72)-1)*100</f>
        <v>7.1964985961403327</v>
      </c>
      <c r="AR72">
        <v>8234.9839199999951</v>
      </c>
      <c r="AS72">
        <f>AR72/1000</f>
        <v>8.2349839199999959</v>
      </c>
    </row>
    <row r="73" spans="1:99" ht="18.75" customHeight="1" x14ac:dyDescent="0.25">
      <c r="A73" s="1"/>
      <c r="B73" s="7"/>
      <c r="C73" s="8" t="s">
        <v>115</v>
      </c>
      <c r="D73" s="7" t="e">
        <v>#REF!</v>
      </c>
      <c r="E73" s="7">
        <v>71.916402943160378</v>
      </c>
      <c r="F73" s="7">
        <v>48.975812684530084</v>
      </c>
      <c r="G73" s="7">
        <v>-44.378145636994681</v>
      </c>
      <c r="H73" s="7">
        <v>-62.536226244145801</v>
      </c>
      <c r="I73" s="7">
        <v>67.781954445252609</v>
      </c>
      <c r="J73" s="7">
        <v>66.693992001701602</v>
      </c>
      <c r="K73" s="7">
        <v>1.1117167226606162</v>
      </c>
      <c r="L73" s="7">
        <v>7.1964985961403327</v>
      </c>
      <c r="M73" s="7">
        <v>-2.2864609723755813</v>
      </c>
      <c r="N73" s="7">
        <v>5.1005821979960952</v>
      </c>
      <c r="O73" s="7">
        <v>5.3826459266000937</v>
      </c>
      <c r="P73" s="7">
        <v>9.3565795017205069</v>
      </c>
      <c r="Q73" s="7">
        <v>-3.2614831381975184</v>
      </c>
      <c r="R73" s="7">
        <v>-13.835179277004938</v>
      </c>
      <c r="S73" s="7">
        <v>-0.85484465508363083</v>
      </c>
      <c r="T73" s="7">
        <v>-44.462339655232938</v>
      </c>
      <c r="U73" s="7">
        <v>7.0839150997626943</v>
      </c>
      <c r="V73" s="7">
        <v>-8.1075263461624303</v>
      </c>
      <c r="W73" s="7">
        <v>25.058303607070155</v>
      </c>
      <c r="X73" s="7">
        <v>49.682383403702971</v>
      </c>
      <c r="Y73" s="7">
        <v>-25.314885266811139</v>
      </c>
      <c r="Z73" s="9">
        <v>-1.8695331401005766</v>
      </c>
      <c r="AA73" s="9" t="s">
        <v>226</v>
      </c>
      <c r="AB73" s="9">
        <v>-29.314413705859266</v>
      </c>
      <c r="AC73" s="9">
        <v>5.0921825751035543</v>
      </c>
      <c r="AD73" s="9">
        <v>-29.364712574949458</v>
      </c>
      <c r="AE73" s="9">
        <v>51.130237531316006</v>
      </c>
      <c r="AF73" s="9">
        <v>-60.58086495953637</v>
      </c>
      <c r="AG73" s="9">
        <v>5.5581396258654436</v>
      </c>
      <c r="AH73" s="9">
        <v>-44.997052483581093</v>
      </c>
      <c r="AI73" s="9">
        <v>98.300182723958443</v>
      </c>
      <c r="AJ73" s="9">
        <v>72.011440141235994</v>
      </c>
      <c r="AK73" s="9">
        <v>-10.750175438436338</v>
      </c>
      <c r="AL73" s="9">
        <v>44.347179182973932</v>
      </c>
      <c r="AN73" s="1"/>
      <c r="AR73">
        <v>7664.1945600000026</v>
      </c>
      <c r="AS73">
        <f>AR73/1000</f>
        <v>7.664194560000003</v>
      </c>
    </row>
    <row r="74" spans="1:99" ht="18.75" customHeight="1" x14ac:dyDescent="0.25">
      <c r="A74" s="1"/>
      <c r="B74" s="5" t="s">
        <v>116</v>
      </c>
      <c r="C74" s="5"/>
      <c r="D74" s="5">
        <v>7.7</v>
      </c>
      <c r="E74" s="5">
        <v>5.3</v>
      </c>
      <c r="F74" s="5">
        <v>4.5</v>
      </c>
      <c r="G74" s="5">
        <v>6.6217050100000003</v>
      </c>
      <c r="H74" s="5">
        <v>3.2369554800000002</v>
      </c>
      <c r="I74" s="5">
        <v>3.7086177200000003</v>
      </c>
      <c r="J74" s="5">
        <v>1.9624582399999997</v>
      </c>
      <c r="K74" s="5">
        <v>5.9487711999999995</v>
      </c>
      <c r="L74" s="5">
        <v>2.1636264999999986</v>
      </c>
      <c r="M74" s="5">
        <v>9.2297443200000018</v>
      </c>
      <c r="N74" s="5">
        <v>3.5</v>
      </c>
      <c r="O74" s="5">
        <v>14.5</v>
      </c>
      <c r="P74" s="5">
        <v>4.6174233200000039</v>
      </c>
      <c r="Q74" s="5">
        <v>5.2326852699999966</v>
      </c>
      <c r="R74" s="5">
        <v>5.7908080000000002</v>
      </c>
      <c r="S74" s="5">
        <v>4.4410859100000017</v>
      </c>
      <c r="T74" s="5">
        <v>12.1</v>
      </c>
      <c r="U74" s="5">
        <v>4.7</v>
      </c>
      <c r="V74" s="5">
        <v>4.9000000000000004</v>
      </c>
      <c r="W74" s="5">
        <v>8.6999999999999993</v>
      </c>
      <c r="X74" s="5">
        <v>5.4</v>
      </c>
      <c r="Y74" s="5">
        <v>7.8</v>
      </c>
      <c r="Z74" s="10">
        <v>5.4901340999999997</v>
      </c>
      <c r="AA74" s="10">
        <v>7.40290158</v>
      </c>
      <c r="AB74" s="10">
        <v>10.044782849999999</v>
      </c>
      <c r="AC74" s="10">
        <v>7.6271795300000003</v>
      </c>
      <c r="AD74" s="10">
        <v>7.5126798399999997</v>
      </c>
      <c r="AE74" s="10">
        <v>5.7222254599999989</v>
      </c>
      <c r="AF74" s="10">
        <v>6.1187667200000009</v>
      </c>
      <c r="AG74" s="10">
        <v>7.9757915800000001</v>
      </c>
      <c r="AH74" s="10">
        <v>1.6552199400000003</v>
      </c>
      <c r="AI74" s="10">
        <v>3.0925358099999998</v>
      </c>
      <c r="AJ74" s="10">
        <v>4.8063051999999997</v>
      </c>
      <c r="AK74" s="10">
        <v>5.42387438</v>
      </c>
      <c r="AL74" s="10">
        <v>5.4131011799999991</v>
      </c>
      <c r="AN74" s="1"/>
      <c r="AP74">
        <v>9229.7443200000016</v>
      </c>
      <c r="AR74">
        <v>5565.7980399999997</v>
      </c>
      <c r="AS74">
        <f>AR74/1000</f>
        <v>5.5657980399999998</v>
      </c>
    </row>
    <row r="75" spans="1:99" ht="18.75" customHeight="1" x14ac:dyDescent="0.25">
      <c r="A75" s="1"/>
      <c r="B75" s="7"/>
      <c r="C75" s="8" t="s">
        <v>118</v>
      </c>
      <c r="D75" s="7" t="e">
        <v>#REF!</v>
      </c>
      <c r="E75" s="7">
        <v>-31.168831168831169</v>
      </c>
      <c r="F75" s="7">
        <v>-15.094339622641506</v>
      </c>
      <c r="G75" s="7">
        <v>47.149000222222234</v>
      </c>
      <c r="H75" s="7">
        <v>-51.115981833808689</v>
      </c>
      <c r="I75" s="7">
        <v>14.571168584623241</v>
      </c>
      <c r="J75" s="7">
        <v>-47.083835861087366</v>
      </c>
      <c r="K75" s="7">
        <v>203.12854962967265</v>
      </c>
      <c r="L75" s="7">
        <v>-63.629018039893701</v>
      </c>
      <c r="M75" s="7">
        <v>326.58676624639276</v>
      </c>
      <c r="N75" s="7">
        <v>-62.079122902507457</v>
      </c>
      <c r="O75" s="7" t="s">
        <v>226</v>
      </c>
      <c r="P75" s="7">
        <v>-68.15570124137929</v>
      </c>
      <c r="Q75" s="7">
        <v>13.32478976608089</v>
      </c>
      <c r="R75" s="7">
        <v>10.666086362958428</v>
      </c>
      <c r="S75" s="7">
        <v>-23.308009693983955</v>
      </c>
      <c r="T75" s="7" t="s">
        <v>226</v>
      </c>
      <c r="U75" s="7">
        <v>-61.157024793388423</v>
      </c>
      <c r="V75" s="7">
        <v>4.2553191489361764</v>
      </c>
      <c r="W75" s="7">
        <v>77.551020408163239</v>
      </c>
      <c r="X75" s="7">
        <v>-37.931034482758605</v>
      </c>
      <c r="Y75" s="7">
        <v>44.444444444444443</v>
      </c>
      <c r="Z75" s="9">
        <v>-29.613665384615384</v>
      </c>
      <c r="AA75" s="9">
        <v>34.840086692964391</v>
      </c>
      <c r="AB75" s="9">
        <v>35.687105136415973</v>
      </c>
      <c r="AC75" s="9">
        <v>-24.068248722768548</v>
      </c>
      <c r="AD75" s="9">
        <v>-1.5012061739157812</v>
      </c>
      <c r="AE75" s="9">
        <v>-23.832432875244169</v>
      </c>
      <c r="AF75" s="9">
        <v>6.9298433410556637</v>
      </c>
      <c r="AG75" s="9">
        <v>30.349659416334141</v>
      </c>
      <c r="AH75" s="9">
        <v>-79.246950933991172</v>
      </c>
      <c r="AI75" s="9">
        <v>86.835340444243286</v>
      </c>
      <c r="AJ75" s="9">
        <v>55.416315130721159</v>
      </c>
      <c r="AK75" s="9">
        <v>12.849146159091184</v>
      </c>
      <c r="AL75" s="9">
        <v>-0.19862554412628519</v>
      </c>
      <c r="AN75" s="1"/>
      <c r="AP75">
        <f>((L72/K72)-1)*100</f>
        <v>7.1964985961403327</v>
      </c>
      <c r="AR75">
        <v>6027.42436</v>
      </c>
      <c r="AS75">
        <f>AR75/1000</f>
        <v>6.0274243600000004</v>
      </c>
    </row>
    <row r="76" spans="1:99" ht="21" customHeight="1" x14ac:dyDescent="0.2">
      <c r="A76" s="1"/>
      <c r="B76" s="23" t="s">
        <v>117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N76" s="1"/>
      <c r="BK76" t="s">
        <v>23</v>
      </c>
      <c r="BL76">
        <v>1582.5</v>
      </c>
      <c r="BM76">
        <v>2410.8433297900006</v>
      </c>
      <c r="BN76">
        <v>1541.89775388</v>
      </c>
      <c r="BO76">
        <v>1701.7153332699997</v>
      </c>
      <c r="BP76">
        <v>1356.9512811699999</v>
      </c>
      <c r="BQ76">
        <v>1831.85607205</v>
      </c>
      <c r="BR76">
        <v>1378.1175849599999</v>
      </c>
      <c r="BS76">
        <v>613.49127524999994</v>
      </c>
      <c r="BT76">
        <v>855.67413020999993</v>
      </c>
      <c r="BU76">
        <v>172.93855639999998</v>
      </c>
      <c r="BV76">
        <v>191.37414045</v>
      </c>
      <c r="BW76">
        <v>401.1011129499999</v>
      </c>
      <c r="BX76">
        <v>558.92759920999993</v>
      </c>
    </row>
    <row r="77" spans="1:99" ht="17.25" customHeight="1" x14ac:dyDescent="0.25">
      <c r="A77" s="1"/>
      <c r="B77" s="3"/>
      <c r="C77" s="3"/>
      <c r="D77" s="3" t="s">
        <v>0</v>
      </c>
      <c r="E77" s="3" t="s">
        <v>1</v>
      </c>
      <c r="F77" s="3" t="s">
        <v>2</v>
      </c>
      <c r="G77" s="3" t="s">
        <v>3</v>
      </c>
      <c r="H77" s="3" t="s">
        <v>4</v>
      </c>
      <c r="I77" s="3" t="s">
        <v>5</v>
      </c>
      <c r="J77" s="3" t="s">
        <v>6</v>
      </c>
      <c r="K77" s="3" t="s">
        <v>7</v>
      </c>
      <c r="L77" s="3" t="s">
        <v>8</v>
      </c>
      <c r="M77" s="3" t="s">
        <v>9</v>
      </c>
      <c r="N77" s="3" t="s">
        <v>10</v>
      </c>
      <c r="O77" s="3" t="s">
        <v>11</v>
      </c>
      <c r="P77" s="3" t="s">
        <v>0</v>
      </c>
      <c r="Q77" s="3" t="s">
        <v>1</v>
      </c>
      <c r="R77" s="3" t="s">
        <v>2</v>
      </c>
      <c r="S77" s="3" t="s">
        <v>3</v>
      </c>
      <c r="T77" s="3" t="s">
        <v>4</v>
      </c>
      <c r="U77" s="3" t="s">
        <v>25</v>
      </c>
      <c r="V77" s="3" t="s">
        <v>27</v>
      </c>
      <c r="W77" s="3" t="s">
        <v>7</v>
      </c>
      <c r="X77" s="3" t="s">
        <v>8</v>
      </c>
      <c r="Y77" s="3" t="s">
        <v>9</v>
      </c>
      <c r="Z77" s="20">
        <v>44501</v>
      </c>
      <c r="AA77" s="15" t="s">
        <v>11</v>
      </c>
      <c r="AB77" s="20">
        <v>44562</v>
      </c>
      <c r="AC77" s="15" t="s">
        <v>1</v>
      </c>
      <c r="AD77" s="15" t="s">
        <v>2</v>
      </c>
      <c r="AE77" s="15" t="s">
        <v>3</v>
      </c>
      <c r="AF77" s="15" t="s">
        <v>4</v>
      </c>
      <c r="AG77" s="15" t="s">
        <v>5</v>
      </c>
      <c r="AH77" s="15" t="s">
        <v>6</v>
      </c>
      <c r="AI77" s="15" t="s">
        <v>7</v>
      </c>
      <c r="AJ77" s="15" t="s">
        <v>8</v>
      </c>
      <c r="AK77" s="15" t="s">
        <v>9</v>
      </c>
      <c r="AL77" s="15" t="s">
        <v>10</v>
      </c>
      <c r="AN77" s="1"/>
    </row>
    <row r="78" spans="1:99" ht="18.75" customHeight="1" x14ac:dyDescent="0.25">
      <c r="A78" s="1"/>
      <c r="B78" s="5" t="s">
        <v>119</v>
      </c>
      <c r="C78" s="5"/>
      <c r="D78" s="5">
        <v>37235.199999999997</v>
      </c>
      <c r="E78" s="5">
        <v>37585.699999999997</v>
      </c>
      <c r="F78" s="5">
        <v>37354</v>
      </c>
      <c r="G78" s="5">
        <v>38126.014998370003</v>
      </c>
      <c r="H78" s="5">
        <v>38656.558456459999</v>
      </c>
      <c r="I78" s="5">
        <v>37753.710463540003</v>
      </c>
      <c r="J78" s="5">
        <v>37661.122087219999</v>
      </c>
      <c r="K78" s="5">
        <v>37009</v>
      </c>
      <c r="L78" s="5">
        <v>37181.9</v>
      </c>
      <c r="M78" s="5">
        <v>37699.343641250001</v>
      </c>
      <c r="N78" s="5">
        <v>38418</v>
      </c>
      <c r="O78" s="5">
        <v>41394</v>
      </c>
      <c r="P78" s="5">
        <v>42090.745417589998</v>
      </c>
      <c r="Q78" s="5">
        <v>43103.74323249</v>
      </c>
      <c r="R78" s="5">
        <v>44428.7</v>
      </c>
      <c r="S78" s="5">
        <v>46315.417407399997</v>
      </c>
      <c r="T78" s="5">
        <v>46066.7</v>
      </c>
      <c r="U78" s="5">
        <v>45608.2</v>
      </c>
      <c r="V78" s="5">
        <v>45682.9</v>
      </c>
      <c r="W78" s="5">
        <v>46629.429964050003</v>
      </c>
      <c r="X78" s="5">
        <v>46410.8</v>
      </c>
      <c r="Y78" s="5">
        <v>47784.4</v>
      </c>
      <c r="Z78" s="10">
        <v>50667.199999999997</v>
      </c>
      <c r="AA78" s="10">
        <v>52415.1</v>
      </c>
      <c r="AB78" s="10">
        <v>53416.465575430004</v>
      </c>
      <c r="AC78" s="10">
        <v>54906.24403976</v>
      </c>
      <c r="AD78" s="10">
        <v>55883.054663150004</v>
      </c>
      <c r="AE78" s="10">
        <v>56155.151100460003</v>
      </c>
      <c r="AF78" s="10">
        <v>55485.365411859995</v>
      </c>
      <c r="AG78" s="10">
        <v>57740.006862169997</v>
      </c>
      <c r="AH78" s="10">
        <v>54963.351584279997</v>
      </c>
      <c r="AI78" s="10">
        <v>53655.394596899998</v>
      </c>
      <c r="AJ78" s="10">
        <v>51724.541569430003</v>
      </c>
      <c r="AK78" s="10">
        <v>52285.882222159998</v>
      </c>
      <c r="AL78" s="10">
        <v>53189.364256649998</v>
      </c>
      <c r="AN78" s="1"/>
      <c r="BK78" t="s">
        <v>24</v>
      </c>
      <c r="BL78">
        <v>3795.8033153699998</v>
      </c>
      <c r="BM78">
        <v>1159.8073388199998</v>
      </c>
      <c r="BN78">
        <v>1133.79497062</v>
      </c>
      <c r="BO78">
        <v>1529.8827139400003</v>
      </c>
      <c r="BP78">
        <v>1888.0924159099998</v>
      </c>
      <c r="BQ78">
        <v>1604.6237228500004</v>
      </c>
      <c r="BR78">
        <v>1589.9803757299997</v>
      </c>
      <c r="BS78">
        <v>407.08019487999985</v>
      </c>
      <c r="BT78">
        <v>530.50372879999998</v>
      </c>
      <c r="BU78">
        <v>249.0160004</v>
      </c>
      <c r="BV78">
        <v>208.59409991999991</v>
      </c>
      <c r="BW78">
        <v>613.93418083999995</v>
      </c>
      <c r="BX78">
        <v>981.52435834999994</v>
      </c>
    </row>
    <row r="79" spans="1:99" ht="18.75" customHeight="1" x14ac:dyDescent="0.25">
      <c r="A79" s="1"/>
      <c r="B79" s="5" t="s">
        <v>120</v>
      </c>
      <c r="C79" s="5"/>
      <c r="D79" s="5">
        <v>14395.08983661918</v>
      </c>
      <c r="E79" s="5">
        <v>13963.544246436548</v>
      </c>
      <c r="F79" s="5">
        <v>13336.622090649638</v>
      </c>
      <c r="G79" s="5">
        <v>13005.283073234321</v>
      </c>
      <c r="H79" s="5">
        <v>11374.270756500664</v>
      </c>
      <c r="I79" s="5">
        <v>9471.1862045637135</v>
      </c>
      <c r="J79" s="5">
        <v>8183.4831059304088</v>
      </c>
      <c r="K79" s="5">
        <v>6656.6645809985766</v>
      </c>
      <c r="L79" s="5">
        <v>4530.9876630607541</v>
      </c>
      <c r="M79" s="5">
        <v>3379.2054940019175</v>
      </c>
      <c r="N79" s="5">
        <v>3446.7</v>
      </c>
      <c r="O79" s="5">
        <v>6261.3</v>
      </c>
      <c r="P79" s="5">
        <v>6928.2906463738245</v>
      </c>
      <c r="Q79" s="5">
        <v>7690.8800880903236</v>
      </c>
      <c r="R79" s="5">
        <v>7759.7509162249999</v>
      </c>
      <c r="S79" s="5">
        <v>8870.1926458358612</v>
      </c>
      <c r="T79" s="5">
        <v>9598.2920958897066</v>
      </c>
      <c r="U79" s="5">
        <v>8331.4955972100215</v>
      </c>
      <c r="V79" s="5">
        <v>7160.1</v>
      </c>
      <c r="W79" s="5">
        <v>7358.0155968839799</v>
      </c>
      <c r="X79" s="5">
        <v>9485.7000000000007</v>
      </c>
      <c r="Y79" s="5">
        <v>9743.9</v>
      </c>
      <c r="Z79" s="10">
        <v>11587</v>
      </c>
      <c r="AA79" s="10">
        <v>13800.2</v>
      </c>
      <c r="AB79" s="10">
        <v>14879.183238735397</v>
      </c>
      <c r="AC79" s="10">
        <v>15387.225357683548</v>
      </c>
      <c r="AD79" s="10">
        <v>17745.830934989208</v>
      </c>
      <c r="AE79" s="10">
        <v>17464.913346099682</v>
      </c>
      <c r="AF79" s="10">
        <v>16401.97037575112</v>
      </c>
      <c r="AG79" s="10">
        <v>17352.121184214113</v>
      </c>
      <c r="AH79" s="10">
        <v>14905.226392583047</v>
      </c>
      <c r="AI79" s="10">
        <v>13603.397470942582</v>
      </c>
      <c r="AJ79" s="10">
        <v>10663.938521089111</v>
      </c>
      <c r="AK79" s="10">
        <v>9776.418152512797</v>
      </c>
      <c r="AL79" s="10">
        <v>10560.514406579277</v>
      </c>
      <c r="AN79" s="1"/>
    </row>
    <row r="80" spans="1:99" ht="18.75" customHeight="1" x14ac:dyDescent="0.25">
      <c r="A80" s="1"/>
      <c r="B80" s="5" t="s">
        <v>121</v>
      </c>
      <c r="C80" s="5"/>
      <c r="D80" s="5">
        <v>40587.795320520003</v>
      </c>
      <c r="E80" s="5">
        <v>41788.158939240006</v>
      </c>
      <c r="F80" s="5">
        <v>42296.385401389998</v>
      </c>
      <c r="G80" s="5">
        <v>43765.952394849999</v>
      </c>
      <c r="H80" s="5">
        <v>46006.247421100001</v>
      </c>
      <c r="I80" s="5">
        <v>47123.843878259999</v>
      </c>
      <c r="J80" s="5">
        <v>48049.731163230004</v>
      </c>
      <c r="K80" s="5">
        <v>49292.2</v>
      </c>
      <c r="L80" s="5">
        <v>51587.9</v>
      </c>
      <c r="M80" s="5">
        <v>53276.259873710005</v>
      </c>
      <c r="N80" s="5">
        <v>54688.7</v>
      </c>
      <c r="O80" s="5">
        <v>55079.191359410004</v>
      </c>
      <c r="P80" s="5">
        <v>55407.747069459998</v>
      </c>
      <c r="Q80" s="5">
        <v>55722.240029979992</v>
      </c>
      <c r="R80" s="5">
        <v>56598.112272820006</v>
      </c>
      <c r="S80" s="5">
        <v>57411.495313430001</v>
      </c>
      <c r="T80" s="5">
        <v>56669.645912499996</v>
      </c>
      <c r="U80" s="5">
        <v>57875.874802489998</v>
      </c>
      <c r="V80" s="5">
        <v>59138</v>
      </c>
      <c r="W80" s="5">
        <v>60053.445241460002</v>
      </c>
      <c r="X80" s="5">
        <v>58074.7</v>
      </c>
      <c r="Y80" s="5">
        <v>59378.6</v>
      </c>
      <c r="Z80" s="10">
        <v>60095.5</v>
      </c>
      <c r="AA80" s="10">
        <v>59741</v>
      </c>
      <c r="AB80" s="10">
        <v>56218.237393555355</v>
      </c>
      <c r="AC80" s="10">
        <v>57376.49048085387</v>
      </c>
      <c r="AD80" s="10">
        <v>56428.803413529735</v>
      </c>
      <c r="AE80" s="10">
        <v>57214.73150897013</v>
      </c>
      <c r="AF80" s="10">
        <v>57568.592268071545</v>
      </c>
      <c r="AG80" s="10">
        <v>59095.122082191701</v>
      </c>
      <c r="AH80" s="10">
        <v>58896.210536687082</v>
      </c>
      <c r="AI80" s="10">
        <v>58868.918644520658</v>
      </c>
      <c r="AJ80" s="10">
        <v>60075.552389837438</v>
      </c>
      <c r="AK80" s="10">
        <v>61632.288087047236</v>
      </c>
      <c r="AL80" s="10">
        <v>61866.837518837652</v>
      </c>
      <c r="AN80" s="1"/>
    </row>
    <row r="81" spans="1:76" ht="18.75" customHeight="1" x14ac:dyDescent="0.25">
      <c r="A81" s="1"/>
      <c r="B81" s="7"/>
      <c r="C81" s="8" t="s">
        <v>148</v>
      </c>
      <c r="D81" s="7">
        <v>24838.955438630001</v>
      </c>
      <c r="E81" s="7">
        <v>24954.418012200003</v>
      </c>
      <c r="F81" s="7">
        <v>25167.867828890001</v>
      </c>
      <c r="G81" s="7">
        <v>25259.13752412</v>
      </c>
      <c r="H81" s="7">
        <v>25540.60908849</v>
      </c>
      <c r="I81" s="7">
        <v>25729.17846426</v>
      </c>
      <c r="J81" s="7">
        <v>26052.366346589999</v>
      </c>
      <c r="K81" s="7">
        <v>26484.7</v>
      </c>
      <c r="L81" s="7">
        <v>26751</v>
      </c>
      <c r="M81" s="7">
        <v>26811.47306977</v>
      </c>
      <c r="N81" s="7">
        <v>27097.4</v>
      </c>
      <c r="O81" s="7">
        <v>27142.550221760004</v>
      </c>
      <c r="P81" s="7">
        <v>26982.221258449998</v>
      </c>
      <c r="Q81" s="7">
        <v>27047.920859319998</v>
      </c>
      <c r="R81" s="7">
        <v>27428.358107880002</v>
      </c>
      <c r="S81" s="7">
        <v>27553.132650719996</v>
      </c>
      <c r="T81" s="7">
        <v>27701.6991992</v>
      </c>
      <c r="U81" s="7">
        <v>28003.447133859998</v>
      </c>
      <c r="V81" s="7">
        <v>28378.7</v>
      </c>
      <c r="W81" s="7">
        <v>28601.003463919998</v>
      </c>
      <c r="X81" s="7">
        <v>28986.799999999999</v>
      </c>
      <c r="Y81" s="7">
        <v>28951.4</v>
      </c>
      <c r="Z81" s="9">
        <v>28754.1</v>
      </c>
      <c r="AA81" s="9">
        <v>28357.8</v>
      </c>
      <c r="AB81" s="9">
        <v>31885.108616333753</v>
      </c>
      <c r="AC81" s="9">
        <v>31789.940045523748</v>
      </c>
      <c r="AD81" s="9">
        <v>31576.078781080003</v>
      </c>
      <c r="AE81" s="9">
        <v>31691.33837034</v>
      </c>
      <c r="AF81" s="9">
        <v>31788.208513850001</v>
      </c>
      <c r="AG81" s="9">
        <v>32066.517071240003</v>
      </c>
      <c r="AH81" s="9">
        <v>32221.92074646</v>
      </c>
      <c r="AI81" s="9">
        <v>32145.968223899996</v>
      </c>
      <c r="AJ81" s="9">
        <v>32547.741260020004</v>
      </c>
      <c r="AK81" s="9">
        <v>33035.749192520001</v>
      </c>
      <c r="AL81" s="9">
        <v>32857.253263730003</v>
      </c>
      <c r="AN81" s="1"/>
      <c r="BS81" t="s">
        <v>3</v>
      </c>
      <c r="BT81" t="s">
        <v>4</v>
      </c>
      <c r="BU81" t="s">
        <v>5</v>
      </c>
      <c r="BV81" t="s">
        <v>6</v>
      </c>
      <c r="BW81" t="s">
        <v>7</v>
      </c>
      <c r="BX81" t="s">
        <v>8</v>
      </c>
    </row>
    <row r="82" spans="1:76" ht="18.75" customHeight="1" x14ac:dyDescent="0.25">
      <c r="A82" s="1"/>
      <c r="B82" s="7"/>
      <c r="C82" s="8" t="s">
        <v>149</v>
      </c>
      <c r="D82" s="7">
        <v>13290.662881890001</v>
      </c>
      <c r="E82" s="7">
        <v>14337.82092704</v>
      </c>
      <c r="F82" s="7">
        <v>14641.558572500002</v>
      </c>
      <c r="G82" s="7">
        <v>15894.370870729999</v>
      </c>
      <c r="H82" s="7">
        <v>17812.715332610001</v>
      </c>
      <c r="I82" s="7">
        <v>18872.697413999998</v>
      </c>
      <c r="J82" s="7">
        <v>19457.769816640004</v>
      </c>
      <c r="K82" s="7">
        <v>20223.5</v>
      </c>
      <c r="L82" s="7">
        <v>22204.3</v>
      </c>
      <c r="M82" s="7">
        <v>23756.844803940003</v>
      </c>
      <c r="N82" s="7">
        <v>24881.7</v>
      </c>
      <c r="O82" s="7">
        <v>25207.5</v>
      </c>
      <c r="P82" s="7">
        <v>25699.57581101</v>
      </c>
      <c r="Q82" s="7">
        <v>25717.281170659997</v>
      </c>
      <c r="R82" s="7">
        <v>26092.846164940005</v>
      </c>
      <c r="S82" s="7">
        <v>26795.989662710002</v>
      </c>
      <c r="T82" s="7">
        <v>25887.438713300002</v>
      </c>
      <c r="U82" s="7">
        <v>26705.246668629999</v>
      </c>
      <c r="V82" s="7">
        <v>27449.3</v>
      </c>
      <c r="W82" s="7">
        <v>28115.80177754</v>
      </c>
      <c r="X82" s="7">
        <v>25659</v>
      </c>
      <c r="Y82" s="7">
        <v>26796.799999999999</v>
      </c>
      <c r="Z82" s="9">
        <v>27687.7</v>
      </c>
      <c r="AA82" s="9">
        <v>27782.3</v>
      </c>
      <c r="AB82" s="9">
        <v>45427.310876748816</v>
      </c>
      <c r="AC82" s="9">
        <v>46044.310219049796</v>
      </c>
      <c r="AD82" s="9">
        <v>45589.596604995219</v>
      </c>
      <c r="AE82" s="9">
        <v>46553.594754709709</v>
      </c>
      <c r="AF82" s="9">
        <v>47309.205467849271</v>
      </c>
      <c r="AG82" s="9">
        <v>48499.48561984035</v>
      </c>
      <c r="AH82" s="9">
        <v>48547.980002780721</v>
      </c>
      <c r="AI82" s="9">
        <v>48855.498166442943</v>
      </c>
      <c r="AJ82" s="9">
        <v>49643.221378807204</v>
      </c>
      <c r="AK82" s="9">
        <v>51177.113730849887</v>
      </c>
      <c r="AL82" s="9">
        <v>51186.931941109375</v>
      </c>
      <c r="AN82" s="1"/>
      <c r="BS82">
        <v>27.3</v>
      </c>
      <c r="BT82">
        <v>27</v>
      </c>
      <c r="BU82">
        <v>21.8</v>
      </c>
      <c r="BV82">
        <v>14.2</v>
      </c>
      <c r="BW82">
        <v>19.5</v>
      </c>
    </row>
    <row r="83" spans="1:76" ht="18.75" customHeight="1" x14ac:dyDescent="0.25">
      <c r="A83" s="1"/>
      <c r="B83" s="5" t="s">
        <v>136</v>
      </c>
      <c r="C83" s="5"/>
      <c r="D83" s="5">
        <v>54.5</v>
      </c>
      <c r="E83" s="5">
        <v>54.3</v>
      </c>
      <c r="F83" s="5">
        <v>53</v>
      </c>
      <c r="G83" s="5">
        <v>51.176670315096352</v>
      </c>
      <c r="H83" s="5">
        <v>49.485535608520351</v>
      </c>
      <c r="I83" s="5">
        <v>48.2</v>
      </c>
      <c r="J83" s="5">
        <v>45.4</v>
      </c>
      <c r="K83" s="5">
        <v>44.4</v>
      </c>
      <c r="L83" s="5">
        <v>43.6</v>
      </c>
      <c r="M83" s="5">
        <v>42.616784400512948</v>
      </c>
      <c r="N83" s="5">
        <v>43.7</v>
      </c>
      <c r="O83" s="5">
        <v>45.8</v>
      </c>
      <c r="P83" s="5">
        <v>46.8</v>
      </c>
      <c r="Q83" s="5">
        <v>47.7</v>
      </c>
      <c r="R83" s="5">
        <v>47.2</v>
      </c>
      <c r="S83" s="5">
        <v>47.131970781963055</v>
      </c>
      <c r="T83" s="5">
        <v>45.7</v>
      </c>
      <c r="U83" s="5">
        <v>44.3</v>
      </c>
      <c r="V83" s="5" t="s">
        <v>228</v>
      </c>
      <c r="W83" s="5">
        <v>44.525753405106997</v>
      </c>
      <c r="X83" s="5">
        <v>43.2</v>
      </c>
      <c r="Y83" s="5">
        <v>44.6</v>
      </c>
      <c r="Z83" s="10">
        <v>46.4</v>
      </c>
      <c r="AA83" s="10">
        <v>46.6</v>
      </c>
      <c r="AB83" s="10">
        <v>48.031519351968029</v>
      </c>
      <c r="AC83" s="10">
        <v>48.623019962296979</v>
      </c>
      <c r="AD83" s="10">
        <v>49.116232398976813</v>
      </c>
      <c r="AE83" s="10">
        <v>48.897154511930559</v>
      </c>
      <c r="AF83" s="10">
        <v>47.986476798634918</v>
      </c>
      <c r="AG83" s="10">
        <v>49.592685481235904</v>
      </c>
      <c r="AH83" s="10">
        <v>49.254763801090419</v>
      </c>
      <c r="AI83" s="10">
        <v>47.847811376422676</v>
      </c>
      <c r="AJ83" s="10">
        <v>46.878313976842861</v>
      </c>
      <c r="AK83" s="10">
        <v>47.495442258168517</v>
      </c>
      <c r="AL83" s="10">
        <v>47.646835705187968</v>
      </c>
      <c r="AN83" s="1"/>
      <c r="BS83">
        <v>-146.9</v>
      </c>
      <c r="BT83">
        <v>-158.30000000000001</v>
      </c>
      <c r="BU83">
        <v>-151.4</v>
      </c>
      <c r="BV83">
        <v>-172</v>
      </c>
      <c r="BW83">
        <v>-142.9</v>
      </c>
    </row>
    <row r="84" spans="1:76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N84" s="1"/>
    </row>
    <row r="85" spans="1:76" ht="21" customHeight="1" x14ac:dyDescent="0.2">
      <c r="A85" s="1"/>
      <c r="B85" s="23" t="s">
        <v>124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N85" s="1"/>
      <c r="BS85">
        <v>-119.60000000000001</v>
      </c>
      <c r="BT85">
        <v>-131.30000000000001</v>
      </c>
      <c r="BU85">
        <v>-129.6</v>
      </c>
      <c r="BV85">
        <v>-157.80000000000001</v>
      </c>
      <c r="BW85">
        <v>-123.4</v>
      </c>
    </row>
    <row r="86" spans="1:76" ht="18.75" customHeight="1" x14ac:dyDescent="0.25">
      <c r="A86" s="1"/>
      <c r="B86" s="5" t="s">
        <v>125</v>
      </c>
      <c r="C86" s="5"/>
      <c r="D86" s="5">
        <v>776.6</v>
      </c>
      <c r="E86" s="5">
        <v>757.4</v>
      </c>
      <c r="F86" s="5">
        <v>741.44832132045497</v>
      </c>
      <c r="G86" s="5">
        <v>889.39144760830879</v>
      </c>
      <c r="H86" s="5">
        <v>837.12244789519673</v>
      </c>
      <c r="I86" s="5">
        <v>702.52898676772941</v>
      </c>
      <c r="J86" s="5">
        <v>649.59505291160099</v>
      </c>
      <c r="K86" s="5">
        <v>569.82713741257703</v>
      </c>
      <c r="L86" s="5">
        <v>696.1305752915049</v>
      </c>
      <c r="M86" s="5">
        <v>638.10402436226991</v>
      </c>
      <c r="N86" s="5">
        <v>629.89536288348836</v>
      </c>
      <c r="O86" s="5">
        <v>984.8</v>
      </c>
      <c r="P86" s="5">
        <v>830.652742984469</v>
      </c>
      <c r="Q86" s="5">
        <v>855.711646143601</v>
      </c>
      <c r="R86" s="5">
        <v>844.73765927649799</v>
      </c>
      <c r="S86" s="5">
        <v>878.03574376428105</v>
      </c>
      <c r="T86" s="5">
        <v>926.05737866100787</v>
      </c>
      <c r="U86" s="5">
        <v>912.35993596308685</v>
      </c>
      <c r="V86" s="5">
        <v>857.13462373780408</v>
      </c>
      <c r="W86" s="5">
        <v>874.2683593546742</v>
      </c>
      <c r="X86" s="5">
        <v>1016.7466885069275</v>
      </c>
      <c r="Y86" s="5">
        <v>947.63889365106309</v>
      </c>
      <c r="Z86" s="10">
        <v>943.81585411907281</v>
      </c>
      <c r="AA86" s="10">
        <v>791.20201998339542</v>
      </c>
      <c r="AB86" s="10">
        <v>753.36992823526668</v>
      </c>
      <c r="AC86" s="10">
        <v>766.23063896461201</v>
      </c>
      <c r="AD86" s="10">
        <v>865.18806750532508</v>
      </c>
      <c r="AE86" s="10">
        <v>829.00085600955765</v>
      </c>
      <c r="AF86" s="10">
        <v>807.94728950308945</v>
      </c>
      <c r="AG86" s="10">
        <v>750.44386770158019</v>
      </c>
      <c r="AH86" s="10">
        <v>728.18443285824924</v>
      </c>
      <c r="AI86" s="10">
        <v>657.96608702066317</v>
      </c>
      <c r="AJ86" s="10">
        <v>540.27643837367054</v>
      </c>
      <c r="AK86" s="10">
        <v>499.62848500922451</v>
      </c>
      <c r="AL86" s="10">
        <v>604.19787153849654</v>
      </c>
      <c r="AN86" s="1"/>
      <c r="BA86" t="e">
        <f>((#REF!/#REF!)-1)*100</f>
        <v>#REF!</v>
      </c>
    </row>
    <row r="87" spans="1:76" ht="24" hidden="1" customHeight="1" x14ac:dyDescent="0.2">
      <c r="A87" s="1"/>
      <c r="B87" s="24" t="s">
        <v>126</v>
      </c>
      <c r="C87" s="24"/>
      <c r="AN87" s="1"/>
    </row>
    <row r="88" spans="1:76" ht="15.75" customHeight="1" x14ac:dyDescent="0.2">
      <c r="A88" s="1"/>
      <c r="B88" s="29" t="s">
        <v>253</v>
      </c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N88" s="1"/>
    </row>
    <row r="89" spans="1:76" ht="27" customHeight="1" x14ac:dyDescent="0.2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N89" s="1"/>
    </row>
    <row r="90" spans="1:76" ht="4.5" customHeight="1" x14ac:dyDescent="0.2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N90" s="1"/>
    </row>
    <row r="91" spans="1:76" ht="0.75" customHeight="1" x14ac:dyDescent="0.2">
      <c r="A91" s="1"/>
    </row>
    <row r="92" spans="1:76" ht="21" customHeight="1" x14ac:dyDescent="0.2">
      <c r="A92" s="1"/>
      <c r="B92" s="23" t="s">
        <v>142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N92" s="1"/>
    </row>
    <row r="93" spans="1:76" ht="18.75" customHeight="1" x14ac:dyDescent="0.25">
      <c r="A93" s="1"/>
      <c r="B93" s="3"/>
      <c r="C93" s="3"/>
      <c r="D93" s="3" t="s">
        <v>0</v>
      </c>
      <c r="E93" s="3" t="s">
        <v>1</v>
      </c>
      <c r="F93" s="3" t="s">
        <v>2</v>
      </c>
      <c r="G93" s="3" t="s">
        <v>3</v>
      </c>
      <c r="H93" s="3" t="s">
        <v>4</v>
      </c>
      <c r="I93" s="3" t="s">
        <v>5</v>
      </c>
      <c r="J93" s="3" t="s">
        <v>6</v>
      </c>
      <c r="K93" s="3" t="s">
        <v>7</v>
      </c>
      <c r="L93" s="3" t="s">
        <v>8</v>
      </c>
      <c r="M93" s="3" t="s">
        <v>9</v>
      </c>
      <c r="N93" s="3" t="s">
        <v>222</v>
      </c>
      <c r="O93" s="3" t="s">
        <v>11</v>
      </c>
      <c r="P93" s="3" t="s">
        <v>0</v>
      </c>
      <c r="Q93" s="3" t="s">
        <v>224</v>
      </c>
      <c r="R93" s="3" t="s">
        <v>2</v>
      </c>
      <c r="S93" s="3" t="s">
        <v>3</v>
      </c>
      <c r="T93" s="3" t="s">
        <v>4</v>
      </c>
      <c r="U93" s="3" t="s">
        <v>25</v>
      </c>
      <c r="V93" s="3" t="s">
        <v>27</v>
      </c>
      <c r="W93" s="3" t="s">
        <v>7</v>
      </c>
      <c r="X93" s="3" t="s">
        <v>8</v>
      </c>
      <c r="Y93" s="3" t="s">
        <v>9</v>
      </c>
      <c r="Z93" s="20">
        <v>44501</v>
      </c>
      <c r="AA93" s="15" t="s">
        <v>11</v>
      </c>
      <c r="AB93" s="20">
        <v>44562</v>
      </c>
      <c r="AC93" s="15" t="s">
        <v>1</v>
      </c>
      <c r="AD93" s="15" t="s">
        <v>2</v>
      </c>
      <c r="AE93" s="15" t="s">
        <v>3</v>
      </c>
      <c r="AF93" s="15" t="s">
        <v>4</v>
      </c>
      <c r="AG93" s="15" t="s">
        <v>5</v>
      </c>
      <c r="AH93" s="15" t="s">
        <v>6</v>
      </c>
      <c r="AI93" s="15" t="s">
        <v>7</v>
      </c>
      <c r="AJ93" s="15" t="s">
        <v>8</v>
      </c>
      <c r="AK93" s="15" t="s">
        <v>9</v>
      </c>
      <c r="AL93" s="15" t="s">
        <v>10</v>
      </c>
      <c r="AN93" s="1"/>
    </row>
    <row r="94" spans="1:76" ht="18.75" customHeight="1" x14ac:dyDescent="0.25">
      <c r="A94" s="1"/>
      <c r="B94" s="5" t="s">
        <v>78</v>
      </c>
      <c r="C94" s="5"/>
      <c r="D94" s="5">
        <v>15.35</v>
      </c>
      <c r="E94" s="5">
        <v>15.34</v>
      </c>
      <c r="F94" s="5">
        <v>15.31</v>
      </c>
      <c r="G94" s="5">
        <v>15.41</v>
      </c>
      <c r="H94" s="5">
        <v>15.39</v>
      </c>
      <c r="I94" s="5">
        <v>15.41</v>
      </c>
      <c r="J94" s="5">
        <v>15.41</v>
      </c>
      <c r="K94" s="5">
        <v>15.4</v>
      </c>
      <c r="L94" s="5">
        <v>15.4</v>
      </c>
      <c r="M94" s="5">
        <v>15.37</v>
      </c>
      <c r="N94" s="5">
        <v>15.36</v>
      </c>
      <c r="O94" s="5">
        <v>15.41</v>
      </c>
      <c r="P94" s="5">
        <v>15.42</v>
      </c>
      <c r="Q94" s="5">
        <v>15.33</v>
      </c>
      <c r="R94" s="5">
        <v>15.35</v>
      </c>
      <c r="S94" s="5">
        <v>15.34</v>
      </c>
      <c r="T94" s="5">
        <v>15.3</v>
      </c>
      <c r="U94" s="5">
        <v>15.32</v>
      </c>
      <c r="V94" s="5">
        <v>15.42</v>
      </c>
      <c r="W94" s="5">
        <v>15.41</v>
      </c>
      <c r="X94" s="5">
        <v>15.4</v>
      </c>
      <c r="Y94" s="5">
        <v>15.41</v>
      </c>
      <c r="Z94" s="12">
        <v>15.41</v>
      </c>
      <c r="AA94" s="12">
        <v>15.39</v>
      </c>
      <c r="AB94" s="12">
        <v>15.42</v>
      </c>
      <c r="AC94" s="12">
        <v>15.4</v>
      </c>
      <c r="AD94" s="12">
        <v>15.37</v>
      </c>
      <c r="AE94" s="12">
        <v>15.39</v>
      </c>
      <c r="AF94" s="12">
        <v>15.4</v>
      </c>
      <c r="AG94" s="12">
        <v>15.41</v>
      </c>
      <c r="AH94" s="12">
        <v>15.4</v>
      </c>
      <c r="AI94" s="12">
        <v>15.38</v>
      </c>
      <c r="AJ94" s="12">
        <v>15.39</v>
      </c>
      <c r="AK94" s="12">
        <v>15.4</v>
      </c>
      <c r="AL94" s="12">
        <v>15.37</v>
      </c>
      <c r="AN94" s="1"/>
    </row>
    <row r="95" spans="1:76" ht="23.25" customHeight="1" x14ac:dyDescent="0.2">
      <c r="A95" s="1"/>
      <c r="B95" s="23" t="s">
        <v>141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N95" s="1"/>
    </row>
    <row r="96" spans="1:76" ht="3" customHeight="1" x14ac:dyDescent="0.2">
      <c r="A96" s="1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N96" s="1"/>
    </row>
    <row r="97" spans="1:52" ht="18.75" customHeight="1" x14ac:dyDescent="0.25">
      <c r="A97" s="1"/>
      <c r="B97" s="3"/>
      <c r="C97" s="3"/>
      <c r="D97" s="3" t="s">
        <v>0</v>
      </c>
      <c r="E97" s="3" t="s">
        <v>1</v>
      </c>
      <c r="F97" s="3" t="s">
        <v>2</v>
      </c>
      <c r="G97" s="3" t="s">
        <v>3</v>
      </c>
      <c r="H97" s="3" t="s">
        <v>4</v>
      </c>
      <c r="I97" s="3" t="s">
        <v>5</v>
      </c>
      <c r="J97" s="3" t="s">
        <v>6</v>
      </c>
      <c r="K97" s="3" t="s">
        <v>7</v>
      </c>
      <c r="L97" s="3" t="s">
        <v>8</v>
      </c>
      <c r="M97" s="3" t="s">
        <v>9</v>
      </c>
      <c r="N97" s="3" t="s">
        <v>10</v>
      </c>
      <c r="O97" s="3" t="s">
        <v>11</v>
      </c>
      <c r="P97" s="3" t="s">
        <v>0</v>
      </c>
      <c r="Q97" s="3" t="s">
        <v>1</v>
      </c>
      <c r="R97" s="3" t="s">
        <v>2</v>
      </c>
      <c r="S97" s="3" t="s">
        <v>3</v>
      </c>
      <c r="T97" s="3" t="s">
        <v>4</v>
      </c>
      <c r="U97" s="3" t="s">
        <v>25</v>
      </c>
      <c r="V97" s="3" t="s">
        <v>27</v>
      </c>
      <c r="W97" s="3" t="s">
        <v>138</v>
      </c>
      <c r="X97" s="3" t="s">
        <v>8</v>
      </c>
      <c r="Y97" s="3" t="s">
        <v>9</v>
      </c>
      <c r="Z97" s="20">
        <v>44501</v>
      </c>
      <c r="AA97" s="15" t="s">
        <v>11</v>
      </c>
      <c r="AB97" s="20">
        <v>44562</v>
      </c>
      <c r="AC97" s="15" t="s">
        <v>1</v>
      </c>
      <c r="AD97" s="15" t="s">
        <v>2</v>
      </c>
      <c r="AE97" s="15" t="s">
        <v>3</v>
      </c>
      <c r="AF97" s="15" t="s">
        <v>4</v>
      </c>
      <c r="AG97" s="15" t="s">
        <v>5</v>
      </c>
      <c r="AH97" s="15" t="s">
        <v>6</v>
      </c>
      <c r="AI97" s="15" t="s">
        <v>7</v>
      </c>
      <c r="AJ97" s="15" t="s">
        <v>8</v>
      </c>
      <c r="AK97" s="15" t="s">
        <v>9</v>
      </c>
      <c r="AL97" s="15" t="s">
        <v>10</v>
      </c>
      <c r="AN97" s="1"/>
    </row>
    <row r="98" spans="1:52" ht="18.75" customHeight="1" x14ac:dyDescent="0.25">
      <c r="A98" s="1"/>
      <c r="B98" s="5" t="s">
        <v>127</v>
      </c>
      <c r="C98" s="5"/>
      <c r="D98" s="5">
        <v>10.130000000000001</v>
      </c>
      <c r="E98" s="5">
        <v>10.130000000000001</v>
      </c>
      <c r="F98" s="5">
        <v>8.07</v>
      </c>
      <c r="G98" s="5">
        <v>8.07</v>
      </c>
      <c r="H98" s="5">
        <v>8.07</v>
      </c>
      <c r="I98" s="5">
        <v>8.07</v>
      </c>
      <c r="J98" s="5">
        <v>8.07</v>
      </c>
      <c r="K98" s="5">
        <v>8.07</v>
      </c>
      <c r="L98" s="5">
        <v>8.07</v>
      </c>
      <c r="M98" s="5">
        <v>8.07</v>
      </c>
      <c r="N98" s="5">
        <v>8.07</v>
      </c>
      <c r="O98" s="5">
        <v>8.07</v>
      </c>
      <c r="P98" s="5">
        <v>8.07</v>
      </c>
      <c r="Q98" s="5">
        <v>8.44</v>
      </c>
      <c r="R98" s="5">
        <v>8.85</v>
      </c>
      <c r="S98" s="5">
        <v>8.85</v>
      </c>
      <c r="T98" s="5">
        <v>8.85</v>
      </c>
      <c r="U98" s="5">
        <v>9.74</v>
      </c>
      <c r="V98" s="5">
        <v>10.72</v>
      </c>
      <c r="W98" s="5">
        <v>10.72</v>
      </c>
      <c r="X98" s="5">
        <v>10.72</v>
      </c>
      <c r="Y98" s="5">
        <v>11.16</v>
      </c>
      <c r="Z98" s="12">
        <v>11.16</v>
      </c>
      <c r="AA98" s="12">
        <v>11.16</v>
      </c>
      <c r="AB98" s="12">
        <v>12.06</v>
      </c>
      <c r="AC98" s="12">
        <v>12.98</v>
      </c>
      <c r="AD98" s="12">
        <v>14.6</v>
      </c>
      <c r="AE98" s="12">
        <v>14.6</v>
      </c>
      <c r="AF98" s="12">
        <v>14.6</v>
      </c>
      <c r="AG98" s="12">
        <v>14.6</v>
      </c>
      <c r="AH98" s="12">
        <v>16.55</v>
      </c>
      <c r="AI98" s="12">
        <v>16.55</v>
      </c>
      <c r="AJ98" s="12">
        <v>15.96</v>
      </c>
      <c r="AK98" s="12">
        <v>15.97</v>
      </c>
      <c r="AL98" s="12">
        <v>15.97</v>
      </c>
      <c r="AN98" s="1"/>
    </row>
    <row r="99" spans="1:52" ht="18.75" customHeight="1" x14ac:dyDescent="0.25">
      <c r="A99" s="1"/>
      <c r="B99" s="5" t="s">
        <v>128</v>
      </c>
      <c r="C99" s="5"/>
      <c r="D99" s="5">
        <v>11.19</v>
      </c>
      <c r="E99" s="5">
        <v>10.89</v>
      </c>
      <c r="F99" s="5">
        <v>8.7100000000000009</v>
      </c>
      <c r="G99" s="5">
        <v>8.7100000000000009</v>
      </c>
      <c r="H99" s="5">
        <v>8.7100000000000009</v>
      </c>
      <c r="I99" s="5">
        <v>8.7100000000000009</v>
      </c>
      <c r="J99" s="5">
        <v>8.7100000000000009</v>
      </c>
      <c r="K99" s="5">
        <v>8.7100000000000009</v>
      </c>
      <c r="L99" s="5">
        <v>8.7100000000000009</v>
      </c>
      <c r="M99" s="5">
        <v>8.7100000000000009</v>
      </c>
      <c r="N99" s="5">
        <v>8.7100000000000009</v>
      </c>
      <c r="O99" s="5">
        <v>8.7100000000000009</v>
      </c>
      <c r="P99" s="5">
        <v>8.7100000000000009</v>
      </c>
      <c r="Q99" s="5">
        <v>8.7100000000000009</v>
      </c>
      <c r="R99" s="5">
        <v>8.7100000000000009</v>
      </c>
      <c r="S99" s="5">
        <v>8.7100000000000009</v>
      </c>
      <c r="T99" s="5">
        <v>8.7100000000000009</v>
      </c>
      <c r="U99" s="5">
        <v>9.19</v>
      </c>
      <c r="V99" s="5">
        <v>10.95</v>
      </c>
      <c r="W99" s="5">
        <v>10.95</v>
      </c>
      <c r="X99" s="5">
        <v>10.95</v>
      </c>
      <c r="Y99" s="5">
        <v>11.84</v>
      </c>
      <c r="Z99" s="12">
        <v>11.84</v>
      </c>
      <c r="AA99" s="12">
        <v>11.84</v>
      </c>
      <c r="AB99" s="12">
        <v>11.84</v>
      </c>
      <c r="AC99" s="12">
        <v>11.84</v>
      </c>
      <c r="AD99" s="12">
        <v>11.84</v>
      </c>
      <c r="AE99" s="12">
        <v>11.84</v>
      </c>
      <c r="AF99" s="12">
        <v>14.8</v>
      </c>
      <c r="AG99" s="12">
        <v>14.8</v>
      </c>
      <c r="AH99" s="12">
        <v>16.760000000000002</v>
      </c>
      <c r="AI99" s="12">
        <v>16.760000000000002</v>
      </c>
      <c r="AJ99" s="12">
        <v>16.32</v>
      </c>
      <c r="AK99" s="12">
        <v>16.32</v>
      </c>
      <c r="AL99" s="12">
        <v>16.32</v>
      </c>
      <c r="AM99">
        <v>16.32</v>
      </c>
      <c r="AN99" s="1"/>
    </row>
    <row r="100" spans="1:52" ht="21.75" hidden="1" customHeight="1" x14ac:dyDescent="0.2">
      <c r="B100" s="24" t="s">
        <v>95</v>
      </c>
      <c r="C100" s="24"/>
    </row>
    <row r="101" spans="1:52" ht="18.75" hidden="1" customHeight="1" x14ac:dyDescent="0.2">
      <c r="B101" s="24" t="s">
        <v>123</v>
      </c>
      <c r="C101" s="24"/>
    </row>
    <row r="102" spans="1:52" ht="18.75" hidden="1" customHeight="1" x14ac:dyDescent="0.2">
      <c r="C102" t="s">
        <v>109</v>
      </c>
    </row>
    <row r="103" spans="1:52" ht="18.75" hidden="1" customHeight="1" x14ac:dyDescent="0.2">
      <c r="C103" t="s">
        <v>110</v>
      </c>
    </row>
    <row r="104" spans="1:52" ht="18.75" hidden="1" customHeight="1" x14ac:dyDescent="0.2">
      <c r="C104" t="s">
        <v>111</v>
      </c>
    </row>
    <row r="105" spans="1:52" ht="18.75" hidden="1" customHeight="1" x14ac:dyDescent="0.2">
      <c r="C105" t="s">
        <v>112</v>
      </c>
      <c r="AZ105" t="s">
        <v>131</v>
      </c>
    </row>
    <row r="106" spans="1:52" ht="18.75" hidden="1" customHeight="1" x14ac:dyDescent="0.2">
      <c r="B106" s="24" t="s">
        <v>122</v>
      </c>
      <c r="C106" s="24"/>
    </row>
    <row r="107" spans="1:52" ht="18.75" hidden="1" customHeight="1" x14ac:dyDescent="0.2">
      <c r="C107" t="s">
        <v>91</v>
      </c>
    </row>
    <row r="108" spans="1:52" ht="18.75" hidden="1" customHeight="1" x14ac:dyDescent="0.2">
      <c r="C108" t="s">
        <v>92</v>
      </c>
    </row>
    <row r="109" spans="1:52" ht="18.75" hidden="1" customHeight="1" x14ac:dyDescent="0.2">
      <c r="C109" t="s">
        <v>93</v>
      </c>
    </row>
    <row r="110" spans="1:52" ht="18.75" hidden="1" customHeight="1" x14ac:dyDescent="0.2">
      <c r="C110" t="s">
        <v>94</v>
      </c>
    </row>
    <row r="111" spans="1:52" ht="33.75" hidden="1" customHeight="1" x14ac:dyDescent="0.2"/>
    <row r="112" spans="1:52" ht="15.75" hidden="1" customHeight="1" x14ac:dyDescent="0.2"/>
    <row r="113" spans="2:3" ht="15.75" hidden="1" customHeight="1" x14ac:dyDescent="0.2"/>
    <row r="114" spans="2:3" ht="15.75" hidden="1" customHeight="1" x14ac:dyDescent="0.2"/>
    <row r="115" spans="2:3" ht="15.75" hidden="1" customHeight="1" x14ac:dyDescent="0.2"/>
    <row r="116" spans="2:3" ht="21.75" hidden="1" customHeight="1" x14ac:dyDescent="0.2"/>
    <row r="117" spans="2:3" ht="21.75" hidden="1" customHeight="1" x14ac:dyDescent="0.2"/>
    <row r="118" spans="2:3" ht="21.75" hidden="1" customHeight="1" x14ac:dyDescent="0.2"/>
    <row r="119" spans="2:3" ht="21.75" hidden="1" customHeight="1" x14ac:dyDescent="0.2"/>
    <row r="120" spans="2:3" ht="9" hidden="1" customHeight="1" x14ac:dyDescent="0.2"/>
    <row r="121" spans="2:3" ht="21" hidden="1" customHeight="1" x14ac:dyDescent="0.2">
      <c r="B121" s="24" t="s">
        <v>79</v>
      </c>
      <c r="C121" s="24"/>
    </row>
    <row r="122" spans="2:3" ht="21.75" hidden="1" customHeight="1" x14ac:dyDescent="0.2">
      <c r="B122" t="s">
        <v>80</v>
      </c>
    </row>
    <row r="123" spans="2:3" ht="21.75" hidden="1" customHeight="1" x14ac:dyDescent="0.2">
      <c r="B123" t="s">
        <v>81</v>
      </c>
    </row>
    <row r="124" spans="2:3" ht="21.75" hidden="1" customHeight="1" x14ac:dyDescent="0.2">
      <c r="B124" t="s">
        <v>82</v>
      </c>
    </row>
    <row r="125" spans="2:3" ht="21.75" hidden="1" customHeight="1" x14ac:dyDescent="0.2">
      <c r="B125" t="s">
        <v>83</v>
      </c>
    </row>
    <row r="126" spans="2:3" ht="21.75" hidden="1" customHeight="1" x14ac:dyDescent="0.2">
      <c r="B126" t="s">
        <v>84</v>
      </c>
    </row>
    <row r="127" spans="2:3" ht="21.75" hidden="1" customHeight="1" x14ac:dyDescent="0.2">
      <c r="B127" t="s">
        <v>85</v>
      </c>
    </row>
    <row r="128" spans="2:3" ht="24" hidden="1" customHeight="1" x14ac:dyDescent="0.2"/>
    <row r="129" spans="1:15" ht="21.75" hidden="1" customHeight="1" x14ac:dyDescent="0.2"/>
    <row r="130" spans="1:15" ht="21.75" hidden="1" customHeight="1" x14ac:dyDescent="0.2"/>
    <row r="131" spans="1:15" ht="21.75" hidden="1" customHeight="1" x14ac:dyDescent="0.2"/>
    <row r="132" spans="1:15" ht="21.75" hidden="1" customHeight="1" x14ac:dyDescent="0.2"/>
    <row r="133" spans="1:15" ht="21.75" hidden="1" customHeight="1" x14ac:dyDescent="0.2"/>
    <row r="134" spans="1:15" ht="21.75" hidden="1" customHeight="1" x14ac:dyDescent="0.2"/>
    <row r="135" spans="1:15" ht="21.75" hidden="1" customHeight="1" x14ac:dyDescent="0.2"/>
    <row r="136" spans="1:15" ht="28.5" hidden="1" customHeight="1" x14ac:dyDescent="0.2"/>
    <row r="137" spans="1:15" ht="21" hidden="1" customHeight="1" x14ac:dyDescent="0.2">
      <c r="A137" s="24" t="s">
        <v>170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1:15" ht="17.25" hidden="1" customHeight="1" x14ac:dyDescent="0.2">
      <c r="D138" t="s">
        <v>0</v>
      </c>
      <c r="E138" t="s">
        <v>1</v>
      </c>
      <c r="F138" t="s">
        <v>2</v>
      </c>
      <c r="G138" t="s">
        <v>3</v>
      </c>
      <c r="H138" t="s">
        <v>4</v>
      </c>
      <c r="I138" t="s">
        <v>5</v>
      </c>
      <c r="J138" t="s">
        <v>6</v>
      </c>
      <c r="K138" t="s">
        <v>7</v>
      </c>
      <c r="L138" t="s">
        <v>8</v>
      </c>
      <c r="M138" t="s">
        <v>9</v>
      </c>
      <c r="N138" t="s">
        <v>10</v>
      </c>
      <c r="O138" t="s">
        <v>11</v>
      </c>
    </row>
    <row r="139" spans="1:15" ht="21.75" hidden="1" customHeight="1" x14ac:dyDescent="0.2">
      <c r="B139" t="s">
        <v>171</v>
      </c>
      <c r="D139">
        <v>16562</v>
      </c>
      <c r="E139">
        <v>16487</v>
      </c>
      <c r="F139">
        <v>16036</v>
      </c>
      <c r="G139">
        <v>16048</v>
      </c>
      <c r="H139">
        <v>15971</v>
      </c>
      <c r="I139">
        <v>15947.999999999991</v>
      </c>
      <c r="J139">
        <v>15875.999999999991</v>
      </c>
      <c r="K139">
        <v>15380.999999999991</v>
      </c>
      <c r="L139">
        <v>14982.999999999989</v>
      </c>
      <c r="M139" t="s">
        <v>12</v>
      </c>
      <c r="N139" t="s">
        <v>12</v>
      </c>
      <c r="O139" t="s">
        <v>12</v>
      </c>
    </row>
    <row r="140" spans="1:15" ht="21.75" hidden="1" customHeight="1" x14ac:dyDescent="0.2">
      <c r="B140" t="s">
        <v>172</v>
      </c>
      <c r="D140">
        <v>829584</v>
      </c>
      <c r="E140">
        <v>824937</v>
      </c>
      <c r="F140">
        <v>814742</v>
      </c>
      <c r="G140">
        <v>803161</v>
      </c>
      <c r="H140">
        <v>784939</v>
      </c>
      <c r="I140">
        <v>766632</v>
      </c>
      <c r="J140">
        <v>759759</v>
      </c>
      <c r="K140">
        <v>746566</v>
      </c>
      <c r="L140">
        <v>735249</v>
      </c>
      <c r="M140" t="s">
        <v>12</v>
      </c>
      <c r="N140" t="s">
        <v>12</v>
      </c>
      <c r="O140" t="s">
        <v>12</v>
      </c>
    </row>
    <row r="141" spans="1:15" ht="21.75" hidden="1" customHeight="1" x14ac:dyDescent="0.2">
      <c r="C141" t="s">
        <v>86</v>
      </c>
      <c r="D141">
        <v>157216</v>
      </c>
      <c r="E141">
        <v>159508</v>
      </c>
      <c r="F141">
        <v>160547</v>
      </c>
      <c r="G141">
        <v>160163</v>
      </c>
      <c r="H141">
        <v>159100</v>
      </c>
      <c r="I141">
        <v>158447</v>
      </c>
      <c r="J141">
        <v>159569</v>
      </c>
      <c r="K141">
        <v>160792</v>
      </c>
      <c r="L141">
        <v>161914</v>
      </c>
      <c r="M141" t="s">
        <v>12</v>
      </c>
      <c r="N141" t="s">
        <v>12</v>
      </c>
      <c r="O141" t="s">
        <v>12</v>
      </c>
    </row>
    <row r="142" spans="1:15" ht="21.75" hidden="1" customHeight="1" x14ac:dyDescent="0.2">
      <c r="C142" t="s">
        <v>87</v>
      </c>
      <c r="D142">
        <v>672368</v>
      </c>
      <c r="E142">
        <v>665429</v>
      </c>
      <c r="F142">
        <v>654195</v>
      </c>
      <c r="G142">
        <v>642998</v>
      </c>
      <c r="H142">
        <v>625839</v>
      </c>
      <c r="I142">
        <v>608185</v>
      </c>
      <c r="J142">
        <v>600190</v>
      </c>
      <c r="K142">
        <v>585774</v>
      </c>
      <c r="L142">
        <v>573335</v>
      </c>
      <c r="M142" t="s">
        <v>12</v>
      </c>
      <c r="N142" t="s">
        <v>12</v>
      </c>
      <c r="O142" t="s">
        <v>12</v>
      </c>
    </row>
    <row r="143" spans="1:15" ht="21.75" hidden="1" customHeight="1" x14ac:dyDescent="0.2">
      <c r="B143" t="s">
        <v>173</v>
      </c>
    </row>
    <row r="144" spans="1:15" ht="21.75" hidden="1" customHeight="1" x14ac:dyDescent="0.2">
      <c r="C144" t="s">
        <v>88</v>
      </c>
      <c r="D144">
        <v>53712</v>
      </c>
      <c r="E144">
        <v>55051</v>
      </c>
      <c r="F144">
        <v>54971</v>
      </c>
      <c r="G144">
        <v>55726</v>
      </c>
      <c r="H144">
        <v>55794</v>
      </c>
      <c r="I144">
        <v>56768</v>
      </c>
      <c r="J144">
        <v>56809</v>
      </c>
      <c r="K144">
        <v>58191</v>
      </c>
      <c r="L144">
        <v>60464</v>
      </c>
      <c r="M144" t="s">
        <v>12</v>
      </c>
      <c r="N144" t="s">
        <v>12</v>
      </c>
      <c r="O144" t="s">
        <v>12</v>
      </c>
    </row>
    <row r="145" spans="1:51" ht="21.75" hidden="1" customHeight="1" x14ac:dyDescent="0.2">
      <c r="C145" t="s">
        <v>89</v>
      </c>
      <c r="D145">
        <v>270106</v>
      </c>
      <c r="E145">
        <v>279101</v>
      </c>
      <c r="F145">
        <v>266152</v>
      </c>
      <c r="G145">
        <v>259522</v>
      </c>
      <c r="H145">
        <v>260537</v>
      </c>
      <c r="I145">
        <v>257415</v>
      </c>
      <c r="J145">
        <v>260014</v>
      </c>
      <c r="K145">
        <v>253198</v>
      </c>
      <c r="L145">
        <v>252679</v>
      </c>
      <c r="M145" t="s">
        <v>12</v>
      </c>
      <c r="N145" t="s">
        <v>12</v>
      </c>
      <c r="O145" t="s">
        <v>12</v>
      </c>
    </row>
    <row r="146" spans="1:51" ht="21.75" hidden="1" customHeight="1" x14ac:dyDescent="0.2">
      <c r="C146" t="s">
        <v>90</v>
      </c>
      <c r="D146">
        <f t="shared" ref="D146:L146" si="3">SUM(D144:D145)</f>
        <v>323818</v>
      </c>
      <c r="E146">
        <f t="shared" si="3"/>
        <v>334152</v>
      </c>
      <c r="F146">
        <f t="shared" si="3"/>
        <v>321123</v>
      </c>
      <c r="G146">
        <f t="shared" si="3"/>
        <v>315248</v>
      </c>
      <c r="H146">
        <f t="shared" si="3"/>
        <v>316331</v>
      </c>
      <c r="I146">
        <f t="shared" si="3"/>
        <v>314183</v>
      </c>
      <c r="J146">
        <f t="shared" si="3"/>
        <v>316823</v>
      </c>
      <c r="K146">
        <f t="shared" si="3"/>
        <v>311389</v>
      </c>
      <c r="L146">
        <f t="shared" si="3"/>
        <v>313143</v>
      </c>
      <c r="M146" t="s">
        <v>12</v>
      </c>
      <c r="N146" t="s">
        <v>12</v>
      </c>
      <c r="O146" t="s">
        <v>12</v>
      </c>
    </row>
    <row r="147" spans="1:51" ht="21" customHeight="1" x14ac:dyDescent="0.2">
      <c r="A147" s="23" t="s">
        <v>195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N147" s="1"/>
    </row>
    <row r="148" spans="1:51" ht="17.25" customHeight="1" x14ac:dyDescent="0.25">
      <c r="A148" s="1"/>
      <c r="B148" s="3"/>
      <c r="C148" s="3"/>
      <c r="D148" s="3" t="s">
        <v>0</v>
      </c>
      <c r="E148" s="3" t="s">
        <v>1</v>
      </c>
      <c r="F148" s="3" t="s">
        <v>2</v>
      </c>
      <c r="G148" s="3" t="s">
        <v>3</v>
      </c>
      <c r="H148" s="3" t="s">
        <v>4</v>
      </c>
      <c r="I148" s="3" t="s">
        <v>5</v>
      </c>
      <c r="J148" s="3" t="s">
        <v>6</v>
      </c>
      <c r="K148" s="3" t="s">
        <v>7</v>
      </c>
      <c r="L148" s="3" t="s">
        <v>8</v>
      </c>
      <c r="M148" s="3" t="s">
        <v>9</v>
      </c>
      <c r="N148" s="3" t="s">
        <v>10</v>
      </c>
      <c r="O148" s="3" t="s">
        <v>11</v>
      </c>
      <c r="P148" s="3" t="s">
        <v>0</v>
      </c>
      <c r="Q148" s="3" t="s">
        <v>1</v>
      </c>
      <c r="R148" s="3" t="s">
        <v>2</v>
      </c>
      <c r="S148" s="3" t="s">
        <v>3</v>
      </c>
      <c r="T148" s="3" t="s">
        <v>4</v>
      </c>
      <c r="U148" s="3" t="s">
        <v>25</v>
      </c>
      <c r="V148" s="3" t="s">
        <v>27</v>
      </c>
      <c r="W148" s="3" t="s">
        <v>7</v>
      </c>
      <c r="X148" s="3" t="s">
        <v>8</v>
      </c>
      <c r="Y148" s="3" t="s">
        <v>9</v>
      </c>
      <c r="Z148" s="20">
        <v>44501</v>
      </c>
      <c r="AA148" s="15" t="s">
        <v>11</v>
      </c>
      <c r="AB148" s="20">
        <v>44562</v>
      </c>
      <c r="AC148" s="15" t="s">
        <v>1</v>
      </c>
      <c r="AD148" s="15" t="s">
        <v>2</v>
      </c>
      <c r="AE148" s="15" t="s">
        <v>3</v>
      </c>
      <c r="AF148" s="15" t="s">
        <v>4</v>
      </c>
      <c r="AG148" s="15" t="s">
        <v>5</v>
      </c>
      <c r="AH148" s="15" t="s">
        <v>6</v>
      </c>
      <c r="AI148" s="15" t="s">
        <v>7</v>
      </c>
      <c r="AJ148" s="15" t="s">
        <v>8</v>
      </c>
      <c r="AK148" s="15" t="s">
        <v>9</v>
      </c>
      <c r="AL148" s="15" t="s">
        <v>10</v>
      </c>
      <c r="AN148" s="1"/>
    </row>
    <row r="149" spans="1:51" ht="18.75" customHeight="1" x14ac:dyDescent="0.25">
      <c r="A149" s="1"/>
      <c r="B149" s="5" t="s">
        <v>247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N149" s="1"/>
    </row>
    <row r="150" spans="1:51" ht="18.75" customHeight="1" x14ac:dyDescent="0.25">
      <c r="A150" s="1"/>
      <c r="B150" s="7"/>
      <c r="C150" s="8" t="s">
        <v>198</v>
      </c>
      <c r="D150" s="7">
        <v>10256</v>
      </c>
      <c r="E150" s="7">
        <v>8050</v>
      </c>
      <c r="F150" s="7">
        <v>7567</v>
      </c>
      <c r="G150" s="7">
        <v>4407</v>
      </c>
      <c r="H150" s="7">
        <v>0</v>
      </c>
      <c r="I150" s="7">
        <v>3168</v>
      </c>
      <c r="J150" s="7">
        <v>5951</v>
      </c>
      <c r="K150" s="7">
        <v>5370</v>
      </c>
      <c r="L150" s="7">
        <v>4762</v>
      </c>
      <c r="M150" s="7">
        <v>4135</v>
      </c>
      <c r="N150" s="7">
        <v>6211</v>
      </c>
      <c r="O150" s="7">
        <v>9588</v>
      </c>
      <c r="P150" s="7">
        <v>7773</v>
      </c>
      <c r="Q150" s="7">
        <v>5400</v>
      </c>
      <c r="R150" s="7">
        <v>6122</v>
      </c>
      <c r="S150" s="7">
        <v>5304</v>
      </c>
      <c r="T150" s="7">
        <v>365</v>
      </c>
      <c r="U150" s="7">
        <v>771</v>
      </c>
      <c r="V150" s="7">
        <v>2838</v>
      </c>
      <c r="W150" s="7">
        <v>2881</v>
      </c>
      <c r="X150" s="7">
        <v>3379</v>
      </c>
      <c r="Y150" s="7">
        <v>3871</v>
      </c>
      <c r="Z150" s="11">
        <v>2714</v>
      </c>
      <c r="AA150" s="11">
        <v>4387</v>
      </c>
      <c r="AB150" s="11">
        <v>3878</v>
      </c>
      <c r="AC150" s="11">
        <v>2384</v>
      </c>
      <c r="AD150" s="11">
        <v>2213</v>
      </c>
      <c r="AE150" s="11">
        <v>3240</v>
      </c>
      <c r="AF150" s="11">
        <v>2759</v>
      </c>
      <c r="AG150" s="11">
        <v>3121</v>
      </c>
      <c r="AH150" s="11">
        <v>2244</v>
      </c>
      <c r="AI150" s="11">
        <v>1537</v>
      </c>
      <c r="AJ150" s="11">
        <v>1964</v>
      </c>
      <c r="AK150" s="11">
        <v>2182</v>
      </c>
      <c r="AL150" s="11">
        <v>2650</v>
      </c>
      <c r="AN150" s="1"/>
      <c r="AV150">
        <v>3632</v>
      </c>
      <c r="AW150">
        <v>1083</v>
      </c>
      <c r="AX150">
        <v>3130</v>
      </c>
      <c r="AY150">
        <v>514</v>
      </c>
    </row>
    <row r="151" spans="1:51" ht="18.75" customHeight="1" x14ac:dyDescent="0.25">
      <c r="A151" s="1"/>
      <c r="B151" s="7"/>
      <c r="C151" s="8" t="s">
        <v>199</v>
      </c>
      <c r="D151" s="7">
        <v>12245</v>
      </c>
      <c r="E151" s="7">
        <v>11380</v>
      </c>
      <c r="F151" s="7">
        <v>9957</v>
      </c>
      <c r="G151" s="7">
        <v>3924</v>
      </c>
      <c r="H151" s="7">
        <v>0</v>
      </c>
      <c r="I151" s="7">
        <v>5763</v>
      </c>
      <c r="J151" s="7">
        <v>8293</v>
      </c>
      <c r="K151" s="7">
        <v>5212</v>
      </c>
      <c r="L151" s="7">
        <v>8980</v>
      </c>
      <c r="M151" s="7">
        <v>12669</v>
      </c>
      <c r="N151" s="7">
        <v>12259</v>
      </c>
      <c r="O151" s="7">
        <v>13235</v>
      </c>
      <c r="P151" s="7">
        <v>11032</v>
      </c>
      <c r="Q151" s="7">
        <v>8362</v>
      </c>
      <c r="R151" s="7">
        <v>8829</v>
      </c>
      <c r="S151" s="7">
        <v>3218</v>
      </c>
      <c r="T151" s="7">
        <v>729</v>
      </c>
      <c r="U151" s="7">
        <v>365</v>
      </c>
      <c r="V151" s="7">
        <v>6063</v>
      </c>
      <c r="W151" s="7">
        <v>6891</v>
      </c>
      <c r="X151" s="7">
        <v>5759</v>
      </c>
      <c r="Y151" s="7">
        <v>7155</v>
      </c>
      <c r="Z151" s="11">
        <v>4572</v>
      </c>
      <c r="AA151" s="11">
        <v>6003</v>
      </c>
      <c r="AB151" s="11">
        <v>5535</v>
      </c>
      <c r="AC151" s="11">
        <v>4858</v>
      </c>
      <c r="AD151" s="11">
        <v>8146</v>
      </c>
      <c r="AE151" s="11">
        <v>4488</v>
      </c>
      <c r="AF151" s="11">
        <v>5167</v>
      </c>
      <c r="AG151" s="11">
        <v>8276</v>
      </c>
      <c r="AH151" s="11">
        <v>7459</v>
      </c>
      <c r="AI151" s="11">
        <v>7919</v>
      </c>
      <c r="AJ151" s="11">
        <v>9144</v>
      </c>
      <c r="AK151" s="11">
        <v>9740</v>
      </c>
      <c r="AL151" s="11">
        <v>8100</v>
      </c>
      <c r="AN151" s="1"/>
    </row>
    <row r="152" spans="1:51" ht="18.75" customHeight="1" x14ac:dyDescent="0.25">
      <c r="A152" s="1"/>
      <c r="B152" s="7"/>
      <c r="C152" s="8" t="s">
        <v>201</v>
      </c>
      <c r="D152" s="7">
        <v>11864</v>
      </c>
      <c r="E152" s="7">
        <v>8583</v>
      </c>
      <c r="F152" s="7">
        <v>4619</v>
      </c>
      <c r="G152" s="7">
        <v>1089</v>
      </c>
      <c r="H152" s="7">
        <v>0</v>
      </c>
      <c r="I152" s="7">
        <v>1429</v>
      </c>
      <c r="J152" s="7">
        <v>2547</v>
      </c>
      <c r="K152" s="7">
        <v>3191</v>
      </c>
      <c r="L152" s="7">
        <v>3099</v>
      </c>
      <c r="M152" s="7">
        <v>3422</v>
      </c>
      <c r="N152" s="7">
        <v>3110</v>
      </c>
      <c r="O152" s="7">
        <v>9095</v>
      </c>
      <c r="P152" s="7">
        <v>2109</v>
      </c>
      <c r="Q152" s="7">
        <v>2469</v>
      </c>
      <c r="R152" s="7">
        <v>1906</v>
      </c>
      <c r="S152" s="7">
        <v>1339</v>
      </c>
      <c r="T152" s="7">
        <v>250</v>
      </c>
      <c r="U152" s="7">
        <v>708</v>
      </c>
      <c r="V152" s="7">
        <v>3632</v>
      </c>
      <c r="W152" s="7">
        <v>2446</v>
      </c>
      <c r="X152" s="7">
        <v>1779</v>
      </c>
      <c r="Y152" s="7">
        <v>2552</v>
      </c>
      <c r="Z152" s="11">
        <v>2603</v>
      </c>
      <c r="AA152" s="11">
        <v>2165</v>
      </c>
      <c r="AB152" s="11">
        <v>2676</v>
      </c>
      <c r="AC152" s="11">
        <v>2301</v>
      </c>
      <c r="AD152" s="11">
        <v>3234</v>
      </c>
      <c r="AE152" s="11">
        <v>1376</v>
      </c>
      <c r="AF152" s="11">
        <v>2481</v>
      </c>
      <c r="AG152" s="11">
        <v>5046</v>
      </c>
      <c r="AH152" s="11">
        <v>8361</v>
      </c>
      <c r="AI152" s="11">
        <v>6791</v>
      </c>
      <c r="AJ152" s="11">
        <v>6885</v>
      </c>
      <c r="AK152" s="11">
        <v>9807</v>
      </c>
      <c r="AL152" s="11">
        <v>10086</v>
      </c>
      <c r="AN152" s="1"/>
    </row>
    <row r="153" spans="1:51" ht="18.75" customHeight="1" x14ac:dyDescent="0.25">
      <c r="A153" s="1"/>
      <c r="B153" s="7"/>
      <c r="C153" s="8" t="s">
        <v>200</v>
      </c>
      <c r="D153" s="7">
        <v>3121</v>
      </c>
      <c r="E153" s="7">
        <v>2503</v>
      </c>
      <c r="F153" s="7">
        <v>1656</v>
      </c>
      <c r="G153" s="7">
        <v>1132</v>
      </c>
      <c r="H153" s="7">
        <v>0</v>
      </c>
      <c r="I153" s="7">
        <v>2228</v>
      </c>
      <c r="J153" s="7">
        <v>2977</v>
      </c>
      <c r="K153" s="7">
        <v>2598</v>
      </c>
      <c r="L153" s="7">
        <v>2493</v>
      </c>
      <c r="M153" s="7">
        <v>3275</v>
      </c>
      <c r="N153" s="7">
        <v>2367</v>
      </c>
      <c r="O153" s="7">
        <v>3374</v>
      </c>
      <c r="P153" s="7">
        <v>2913</v>
      </c>
      <c r="Q153" s="7">
        <v>2075</v>
      </c>
      <c r="R153" s="7">
        <v>2726</v>
      </c>
      <c r="S153" s="7">
        <v>1522</v>
      </c>
      <c r="T153" s="7">
        <v>140</v>
      </c>
      <c r="U153" s="7">
        <v>191</v>
      </c>
      <c r="V153" s="7">
        <v>1083</v>
      </c>
      <c r="W153" s="7">
        <v>1298</v>
      </c>
      <c r="X153" s="7">
        <v>1805</v>
      </c>
      <c r="Y153" s="7">
        <v>758</v>
      </c>
      <c r="Z153" s="11">
        <v>891</v>
      </c>
      <c r="AA153" s="11">
        <v>1374</v>
      </c>
      <c r="AB153" s="11">
        <v>1649</v>
      </c>
      <c r="AC153" s="11">
        <v>1086</v>
      </c>
      <c r="AD153" s="11">
        <v>1758</v>
      </c>
      <c r="AE153" s="11">
        <v>1212</v>
      </c>
      <c r="AF153" s="11">
        <v>1411</v>
      </c>
      <c r="AG153" s="11">
        <v>1918</v>
      </c>
      <c r="AH153" s="11">
        <v>1933</v>
      </c>
      <c r="AI153" s="11">
        <v>1621</v>
      </c>
      <c r="AJ153" s="11">
        <v>2030</v>
      </c>
      <c r="AK153" s="11">
        <v>1663</v>
      </c>
      <c r="AL153" s="11">
        <v>2197</v>
      </c>
      <c r="AN153" s="1"/>
    </row>
    <row r="154" spans="1:51" ht="18.75" customHeight="1" x14ac:dyDescent="0.25">
      <c r="A154" s="1"/>
      <c r="B154" s="7"/>
      <c r="C154" s="8" t="s">
        <v>240</v>
      </c>
      <c r="D154" s="7">
        <v>5705</v>
      </c>
      <c r="E154" s="7">
        <v>4620</v>
      </c>
      <c r="F154" s="7">
        <v>4263</v>
      </c>
      <c r="G154" s="7">
        <v>2483</v>
      </c>
      <c r="H154" s="7">
        <v>0</v>
      </c>
      <c r="I154" s="7">
        <v>2174</v>
      </c>
      <c r="J154" s="7">
        <v>3738</v>
      </c>
      <c r="K154" s="7">
        <v>3633</v>
      </c>
      <c r="L154" s="7">
        <v>3611</v>
      </c>
      <c r="M154" s="7">
        <v>4220</v>
      </c>
      <c r="N154" s="7">
        <v>4387</v>
      </c>
      <c r="O154" s="7">
        <v>6378</v>
      </c>
      <c r="P154" s="7">
        <v>4769</v>
      </c>
      <c r="Q154" s="7">
        <v>4047</v>
      </c>
      <c r="R154" s="7">
        <v>3939</v>
      </c>
      <c r="S154" s="7">
        <v>1547</v>
      </c>
      <c r="T154" s="7">
        <v>89</v>
      </c>
      <c r="U154" s="7">
        <v>272</v>
      </c>
      <c r="V154" s="7">
        <v>3130</v>
      </c>
      <c r="W154" s="7">
        <v>3159</v>
      </c>
      <c r="X154" s="7">
        <v>2655</v>
      </c>
      <c r="Y154" s="7">
        <v>1950</v>
      </c>
      <c r="Z154" s="11">
        <v>2005</v>
      </c>
      <c r="AA154" s="11">
        <v>3509</v>
      </c>
      <c r="AB154" s="11">
        <v>3355</v>
      </c>
      <c r="AC154" s="11">
        <v>1696</v>
      </c>
      <c r="AD154" s="11">
        <v>4449</v>
      </c>
      <c r="AE154" s="11">
        <v>2839</v>
      </c>
      <c r="AF154" s="11">
        <v>3642</v>
      </c>
      <c r="AG154" s="11">
        <v>4581</v>
      </c>
      <c r="AH154" s="11">
        <v>5594</v>
      </c>
      <c r="AI154" s="11">
        <v>5412</v>
      </c>
      <c r="AJ154" s="11">
        <v>3782</v>
      </c>
      <c r="AK154" s="11">
        <v>5004</v>
      </c>
      <c r="AL154" s="11">
        <v>5734</v>
      </c>
      <c r="AN154" s="1"/>
    </row>
    <row r="155" spans="1:51" ht="18.75" customHeight="1" x14ac:dyDescent="0.25">
      <c r="A155" s="1"/>
      <c r="B155" s="7"/>
      <c r="C155" s="8" t="s">
        <v>241</v>
      </c>
      <c r="D155" s="7">
        <v>4116</v>
      </c>
      <c r="E155" s="7">
        <v>3776</v>
      </c>
      <c r="F155" s="7">
        <v>2506</v>
      </c>
      <c r="G155" s="7">
        <v>731</v>
      </c>
      <c r="H155" s="7">
        <v>0</v>
      </c>
      <c r="I155" s="7">
        <v>1075</v>
      </c>
      <c r="J155" s="7">
        <v>2503</v>
      </c>
      <c r="K155" s="7">
        <v>2466</v>
      </c>
      <c r="L155" s="7">
        <v>2154</v>
      </c>
      <c r="M155" s="7">
        <v>3384</v>
      </c>
      <c r="N155" s="7">
        <v>2495</v>
      </c>
      <c r="O155" s="7">
        <v>3789</v>
      </c>
      <c r="P155" s="7">
        <v>2694</v>
      </c>
      <c r="Q155" s="7">
        <v>1762</v>
      </c>
      <c r="R155" s="7">
        <v>2472</v>
      </c>
      <c r="S155" s="7">
        <v>1569</v>
      </c>
      <c r="T155" s="7">
        <v>165</v>
      </c>
      <c r="U155" s="7">
        <v>10</v>
      </c>
      <c r="V155" s="7">
        <v>514</v>
      </c>
      <c r="W155" s="7">
        <v>7791</v>
      </c>
      <c r="X155" s="7">
        <v>4286</v>
      </c>
      <c r="Y155" s="7">
        <v>6795</v>
      </c>
      <c r="Z155" s="11">
        <v>6292</v>
      </c>
      <c r="AA155" s="11">
        <v>8846</v>
      </c>
      <c r="AB155" s="11">
        <v>2303</v>
      </c>
      <c r="AC155" s="11">
        <v>1794</v>
      </c>
      <c r="AD155" s="11">
        <v>4397</v>
      </c>
      <c r="AE155" s="11">
        <v>2247</v>
      </c>
      <c r="AF155" s="11">
        <v>3232</v>
      </c>
      <c r="AG155" s="11">
        <v>3881</v>
      </c>
      <c r="AH155" s="11">
        <v>4650</v>
      </c>
      <c r="AI155" s="11">
        <v>2351</v>
      </c>
      <c r="AJ155" s="11">
        <v>3321</v>
      </c>
      <c r="AK155" s="11">
        <v>3150</v>
      </c>
      <c r="AL155" s="11">
        <v>3483</v>
      </c>
      <c r="AN155" s="1"/>
    </row>
    <row r="156" spans="1:51" ht="18.75" customHeight="1" x14ac:dyDescent="0.25">
      <c r="A156" s="1"/>
      <c r="B156" s="7"/>
      <c r="C156" s="8" t="s">
        <v>242</v>
      </c>
      <c r="D156" s="22" t="s">
        <v>254</v>
      </c>
      <c r="E156" s="22" t="s">
        <v>254</v>
      </c>
      <c r="F156" s="22" t="s">
        <v>254</v>
      </c>
      <c r="G156" s="22" t="s">
        <v>254</v>
      </c>
      <c r="H156" s="22" t="s">
        <v>254</v>
      </c>
      <c r="I156" s="22" t="s">
        <v>254</v>
      </c>
      <c r="J156" s="22" t="s">
        <v>254</v>
      </c>
      <c r="K156" s="22" t="s">
        <v>254</v>
      </c>
      <c r="L156" s="22" t="s">
        <v>254</v>
      </c>
      <c r="M156" s="22" t="s">
        <v>254</v>
      </c>
      <c r="N156" s="22" t="s">
        <v>254</v>
      </c>
      <c r="O156" s="22" t="s">
        <v>254</v>
      </c>
      <c r="P156" s="22" t="s">
        <v>254</v>
      </c>
      <c r="Q156" s="22" t="s">
        <v>254</v>
      </c>
      <c r="R156" s="22" t="s">
        <v>254</v>
      </c>
      <c r="S156" s="22" t="s">
        <v>254</v>
      </c>
      <c r="T156" s="22" t="s">
        <v>254</v>
      </c>
      <c r="U156" s="22" t="s">
        <v>254</v>
      </c>
      <c r="V156" s="22" t="s">
        <v>254</v>
      </c>
      <c r="W156" s="22" t="s">
        <v>254</v>
      </c>
      <c r="X156" s="22" t="s">
        <v>254</v>
      </c>
      <c r="Y156" s="22" t="s">
        <v>254</v>
      </c>
      <c r="Z156" s="22" t="s">
        <v>254</v>
      </c>
      <c r="AA156" s="22" t="s">
        <v>254</v>
      </c>
      <c r="AB156" s="11">
        <v>7833</v>
      </c>
      <c r="AC156" s="11">
        <v>5720</v>
      </c>
      <c r="AD156" s="11">
        <v>7881</v>
      </c>
      <c r="AE156" s="11">
        <v>5091</v>
      </c>
      <c r="AF156" s="11">
        <v>8849</v>
      </c>
      <c r="AG156" s="11">
        <v>8087</v>
      </c>
      <c r="AH156" s="11">
        <v>10509</v>
      </c>
      <c r="AI156" s="11">
        <v>9634</v>
      </c>
      <c r="AJ156" s="11">
        <v>7768</v>
      </c>
      <c r="AK156" s="11">
        <v>8557</v>
      </c>
      <c r="AL156" s="11">
        <v>8664</v>
      </c>
      <c r="AN156" s="1"/>
    </row>
    <row r="157" spans="1:51" ht="18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N157" s="1"/>
    </row>
    <row r="158" spans="1:51" ht="18.75" customHeight="1" x14ac:dyDescent="0.25">
      <c r="A158" s="1"/>
      <c r="B158" s="5" t="s">
        <v>237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N158" s="1"/>
    </row>
    <row r="159" spans="1:51" ht="18.75" customHeight="1" x14ac:dyDescent="0.25">
      <c r="A159" s="1"/>
      <c r="B159" s="7"/>
      <c r="C159" s="8" t="s">
        <v>202</v>
      </c>
      <c r="D159" s="7">
        <v>70296</v>
      </c>
      <c r="E159" s="7">
        <v>57560</v>
      </c>
      <c r="F159" s="7">
        <v>31978</v>
      </c>
      <c r="G159" s="7">
        <v>9757</v>
      </c>
      <c r="H159" s="7">
        <v>0</v>
      </c>
      <c r="I159" s="7">
        <v>8402</v>
      </c>
      <c r="J159" s="7">
        <v>15975</v>
      </c>
      <c r="K159" s="7">
        <v>18487</v>
      </c>
      <c r="L159" s="7">
        <v>18729</v>
      </c>
      <c r="M159" s="7">
        <v>23293</v>
      </c>
      <c r="N159" s="7">
        <v>21076</v>
      </c>
      <c r="O159" s="7">
        <v>22192</v>
      </c>
      <c r="P159" s="7">
        <v>23257</v>
      </c>
      <c r="Q159" s="7">
        <v>22519</v>
      </c>
      <c r="R159" s="7">
        <v>24599</v>
      </c>
      <c r="S159" s="7">
        <v>20335</v>
      </c>
      <c r="T159" s="7">
        <v>12305</v>
      </c>
      <c r="U159" s="7">
        <v>8266</v>
      </c>
      <c r="V159" s="7">
        <v>14631</v>
      </c>
      <c r="W159" s="7">
        <v>16901</v>
      </c>
      <c r="X159" s="7">
        <v>17086</v>
      </c>
      <c r="Y159" s="7">
        <v>16510</v>
      </c>
      <c r="Z159" s="11">
        <v>15247</v>
      </c>
      <c r="AA159" s="11">
        <v>17089</v>
      </c>
      <c r="AB159" s="11">
        <v>14130</v>
      </c>
      <c r="AC159" s="11">
        <v>12294</v>
      </c>
      <c r="AD159" s="11">
        <v>16407</v>
      </c>
      <c r="AE159" s="11">
        <v>12999</v>
      </c>
      <c r="AF159" s="11">
        <v>15621</v>
      </c>
      <c r="AG159" s="11">
        <v>13987</v>
      </c>
      <c r="AH159" s="11">
        <v>12940</v>
      </c>
      <c r="AI159" s="11">
        <v>12491</v>
      </c>
      <c r="AJ159" s="11">
        <v>11853</v>
      </c>
      <c r="AK159" s="11">
        <v>11799</v>
      </c>
      <c r="AL159" s="11">
        <v>11996</v>
      </c>
      <c r="AN159" s="1"/>
    </row>
    <row r="160" spans="1:51" ht="18.75" customHeight="1" x14ac:dyDescent="0.25">
      <c r="A160" s="1"/>
      <c r="B160" s="7"/>
      <c r="C160" s="8" t="s">
        <v>203</v>
      </c>
      <c r="D160" s="7">
        <v>68808</v>
      </c>
      <c r="E160" s="7">
        <v>57314</v>
      </c>
      <c r="F160" s="7">
        <v>33310</v>
      </c>
      <c r="G160" s="7">
        <v>10440</v>
      </c>
      <c r="H160" s="7">
        <v>0</v>
      </c>
      <c r="I160" s="7">
        <v>8874</v>
      </c>
      <c r="J160" s="7">
        <v>16578</v>
      </c>
      <c r="K160" s="7">
        <v>19083</v>
      </c>
      <c r="L160" s="7">
        <v>19581</v>
      </c>
      <c r="M160" s="7">
        <v>24068</v>
      </c>
      <c r="N160" s="7">
        <v>21839</v>
      </c>
      <c r="O160" s="7">
        <v>23023</v>
      </c>
      <c r="P160" s="7">
        <v>24620</v>
      </c>
      <c r="Q160" s="7">
        <v>23367</v>
      </c>
      <c r="R160" s="7">
        <v>25326</v>
      </c>
      <c r="S160" s="7">
        <v>21620</v>
      </c>
      <c r="T160" s="7">
        <v>12563</v>
      </c>
      <c r="U160" s="7">
        <v>7913</v>
      </c>
      <c r="V160" s="7">
        <v>15842</v>
      </c>
      <c r="W160" s="7">
        <v>19134</v>
      </c>
      <c r="X160" s="7">
        <v>18354</v>
      </c>
      <c r="Y160" s="7">
        <v>17718</v>
      </c>
      <c r="Z160" s="11">
        <v>16646</v>
      </c>
      <c r="AA160" s="11">
        <v>17578</v>
      </c>
      <c r="AB160" s="11">
        <v>15025</v>
      </c>
      <c r="AC160" s="11">
        <v>13393</v>
      </c>
      <c r="AD160" s="11">
        <v>17102</v>
      </c>
      <c r="AE160" s="11">
        <v>13400</v>
      </c>
      <c r="AF160" s="11">
        <v>16771</v>
      </c>
      <c r="AG160" s="11">
        <v>15204</v>
      </c>
      <c r="AH160" s="11">
        <v>14401</v>
      </c>
      <c r="AI160" s="11">
        <v>13511</v>
      </c>
      <c r="AJ160" s="11">
        <v>13305</v>
      </c>
      <c r="AK160" s="11">
        <v>12973</v>
      </c>
      <c r="AL160" s="11">
        <v>13382</v>
      </c>
      <c r="AN160" s="1"/>
    </row>
    <row r="161" spans="1:45" ht="18.75" customHeight="1" x14ac:dyDescent="0.25">
      <c r="A161" s="1"/>
      <c r="B161" s="7"/>
      <c r="C161" s="8" t="s">
        <v>204</v>
      </c>
      <c r="D161" s="7">
        <v>239345</v>
      </c>
      <c r="E161" s="7">
        <v>231339</v>
      </c>
      <c r="F161" s="7">
        <v>156507</v>
      </c>
      <c r="G161" s="7">
        <v>56416</v>
      </c>
      <c r="H161" s="7">
        <v>10279</v>
      </c>
      <c r="I161" s="7">
        <v>57273</v>
      </c>
      <c r="J161" s="7">
        <v>114681</v>
      </c>
      <c r="K161" s="7">
        <v>102758</v>
      </c>
      <c r="L161" s="7">
        <v>115800</v>
      </c>
      <c r="M161" s="7">
        <v>143635</v>
      </c>
      <c r="N161" s="7">
        <v>152248</v>
      </c>
      <c r="O161" s="7">
        <v>168755</v>
      </c>
      <c r="P161" s="7">
        <v>175936</v>
      </c>
      <c r="Q161" s="7">
        <v>128105</v>
      </c>
      <c r="R161" s="7">
        <v>147111</v>
      </c>
      <c r="S161" s="7">
        <v>165522</v>
      </c>
      <c r="T161" s="7">
        <v>87583</v>
      </c>
      <c r="U161" s="7">
        <v>82722</v>
      </c>
      <c r="V161" s="7">
        <v>160544</v>
      </c>
      <c r="W161" s="7">
        <v>188110</v>
      </c>
      <c r="X161" s="7">
        <v>189672</v>
      </c>
      <c r="Y161" s="7">
        <v>183004</v>
      </c>
      <c r="Z161" s="11">
        <v>179984</v>
      </c>
      <c r="AA161" s="11">
        <v>182333</v>
      </c>
      <c r="AB161" s="11">
        <v>149608</v>
      </c>
      <c r="AC161" s="11">
        <v>154728</v>
      </c>
      <c r="AD161" s="11">
        <v>195808</v>
      </c>
      <c r="AE161" s="11">
        <v>160885</v>
      </c>
      <c r="AF161" s="11">
        <v>170668</v>
      </c>
      <c r="AG161" s="11">
        <v>171264</v>
      </c>
      <c r="AH161" s="11">
        <v>155262</v>
      </c>
      <c r="AI161" s="11">
        <v>171041</v>
      </c>
      <c r="AJ161" s="11">
        <v>173489</v>
      </c>
      <c r="AK161" s="11">
        <v>176715</v>
      </c>
      <c r="AL161" s="11">
        <v>178651</v>
      </c>
      <c r="AN161" s="1"/>
    </row>
    <row r="162" spans="1:45" ht="18.75" customHeight="1" x14ac:dyDescent="0.25">
      <c r="A162" s="1"/>
      <c r="B162" s="7"/>
      <c r="C162" s="8" t="s">
        <v>205</v>
      </c>
      <c r="D162" s="7">
        <v>238461</v>
      </c>
      <c r="E162" s="7">
        <v>233323</v>
      </c>
      <c r="F162" s="7">
        <v>159496</v>
      </c>
      <c r="G162" s="7">
        <v>56491</v>
      </c>
      <c r="H162" s="7">
        <v>10943</v>
      </c>
      <c r="I162" s="7">
        <v>58066</v>
      </c>
      <c r="J162" s="7">
        <v>116250</v>
      </c>
      <c r="K162" s="7">
        <v>105187</v>
      </c>
      <c r="L162" s="7">
        <v>117393</v>
      </c>
      <c r="M162" s="7">
        <v>142867</v>
      </c>
      <c r="N162" s="7">
        <v>152812</v>
      </c>
      <c r="O162" s="7">
        <v>166386</v>
      </c>
      <c r="P162" s="7">
        <v>177846</v>
      </c>
      <c r="Q162" s="7">
        <v>129707</v>
      </c>
      <c r="R162" s="7">
        <v>147232</v>
      </c>
      <c r="S162" s="7">
        <v>165839</v>
      </c>
      <c r="T162" s="7">
        <v>87483</v>
      </c>
      <c r="U162" s="7">
        <v>81817</v>
      </c>
      <c r="V162" s="7">
        <v>160670</v>
      </c>
      <c r="W162" s="7">
        <v>189858</v>
      </c>
      <c r="X162" s="7">
        <v>189599</v>
      </c>
      <c r="Y162" s="7">
        <v>184163</v>
      </c>
      <c r="Z162" s="11">
        <v>181403</v>
      </c>
      <c r="AA162" s="11">
        <v>185357</v>
      </c>
      <c r="AB162" s="11">
        <v>151709</v>
      </c>
      <c r="AC162" s="11">
        <v>156571</v>
      </c>
      <c r="AD162" s="11">
        <v>198032</v>
      </c>
      <c r="AE162" s="11">
        <v>160443</v>
      </c>
      <c r="AF162" s="11">
        <v>169072</v>
      </c>
      <c r="AG162" s="11">
        <v>171667</v>
      </c>
      <c r="AH162" s="11">
        <v>156769</v>
      </c>
      <c r="AI162" s="11">
        <v>168903</v>
      </c>
      <c r="AJ162" s="11">
        <v>176112</v>
      </c>
      <c r="AK162" s="11">
        <v>179205</v>
      </c>
      <c r="AL162" s="11">
        <v>179136</v>
      </c>
      <c r="AN162" s="1"/>
    </row>
    <row r="163" spans="1:45" ht="18.75" customHeight="1" x14ac:dyDescent="0.25">
      <c r="A163" s="1"/>
      <c r="B163" s="7"/>
      <c r="C163" s="8" t="s">
        <v>206</v>
      </c>
      <c r="D163" s="7">
        <v>29248</v>
      </c>
      <c r="E163" s="7">
        <v>29790</v>
      </c>
      <c r="F163" s="7">
        <v>26477</v>
      </c>
      <c r="G163" s="7">
        <v>9100</v>
      </c>
      <c r="H163" s="7">
        <v>0</v>
      </c>
      <c r="I163" s="7">
        <v>6364</v>
      </c>
      <c r="J163" s="7">
        <v>16854</v>
      </c>
      <c r="K163" s="7">
        <v>16707</v>
      </c>
      <c r="L163" s="7">
        <v>18449</v>
      </c>
      <c r="M163" s="7">
        <v>21094</v>
      </c>
      <c r="N163" s="7">
        <v>21338</v>
      </c>
      <c r="O163" s="7">
        <v>23535</v>
      </c>
      <c r="P163" s="7">
        <v>23843</v>
      </c>
      <c r="Q163" s="7">
        <v>19753</v>
      </c>
      <c r="R163" s="7">
        <v>23137</v>
      </c>
      <c r="S163" s="7">
        <v>22402</v>
      </c>
      <c r="T163" s="7">
        <v>14096</v>
      </c>
      <c r="U163" s="7">
        <v>12766</v>
      </c>
      <c r="V163" s="7">
        <v>22192</v>
      </c>
      <c r="W163" s="7">
        <v>24994</v>
      </c>
      <c r="X163" s="7">
        <v>24078</v>
      </c>
      <c r="Y163" s="7">
        <v>24874</v>
      </c>
      <c r="Z163" s="11">
        <v>25378</v>
      </c>
      <c r="AA163" s="11">
        <v>28233</v>
      </c>
      <c r="AB163" s="11">
        <v>26166</v>
      </c>
      <c r="AC163" s="11">
        <v>25677</v>
      </c>
      <c r="AD163" s="11">
        <v>28790</v>
      </c>
      <c r="AE163" s="11">
        <v>24227</v>
      </c>
      <c r="AF163" s="11">
        <v>25831</v>
      </c>
      <c r="AG163" s="11">
        <v>29948</v>
      </c>
      <c r="AH163" s="11">
        <v>26346</v>
      </c>
      <c r="AI163" s="11">
        <v>29850</v>
      </c>
      <c r="AJ163" s="11">
        <v>29223</v>
      </c>
      <c r="AK163" s="11">
        <v>29155</v>
      </c>
      <c r="AL163" s="11">
        <v>28401</v>
      </c>
      <c r="AN163" s="1"/>
    </row>
    <row r="164" spans="1:45" ht="18.75" customHeight="1" x14ac:dyDescent="0.25">
      <c r="A164" s="1"/>
      <c r="B164" s="7"/>
      <c r="C164" s="8" t="s">
        <v>207</v>
      </c>
      <c r="D164" s="7">
        <v>29247</v>
      </c>
      <c r="E164" s="7">
        <v>29238</v>
      </c>
      <c r="F164" s="7">
        <v>26302</v>
      </c>
      <c r="G164" s="7">
        <v>8965</v>
      </c>
      <c r="H164" s="7">
        <v>0</v>
      </c>
      <c r="I164" s="7">
        <v>5982</v>
      </c>
      <c r="J164" s="7">
        <v>16746</v>
      </c>
      <c r="K164" s="7">
        <v>16932</v>
      </c>
      <c r="L164" s="7">
        <v>17884</v>
      </c>
      <c r="M164" s="7">
        <v>20926</v>
      </c>
      <c r="N164" s="7">
        <v>20953</v>
      </c>
      <c r="O164" s="7">
        <v>23243</v>
      </c>
      <c r="P164" s="7">
        <v>23359</v>
      </c>
      <c r="Q164" s="7">
        <v>18886</v>
      </c>
      <c r="R164" s="7">
        <v>22629</v>
      </c>
      <c r="S164" s="7">
        <v>21154</v>
      </c>
      <c r="T164" s="7">
        <v>13464</v>
      </c>
      <c r="U164" s="7">
        <v>12093</v>
      </c>
      <c r="V164" s="7">
        <v>21436</v>
      </c>
      <c r="W164" s="7">
        <v>23891</v>
      </c>
      <c r="X164" s="7">
        <v>23337</v>
      </c>
      <c r="Y164" s="7">
        <v>24428</v>
      </c>
      <c r="Z164" s="11">
        <v>24939</v>
      </c>
      <c r="AA164" s="11">
        <v>27269</v>
      </c>
      <c r="AB164" s="11">
        <v>25016</v>
      </c>
      <c r="AC164" s="11">
        <v>24752</v>
      </c>
      <c r="AD164" s="11">
        <v>28725</v>
      </c>
      <c r="AE164" s="11">
        <v>23143</v>
      </c>
      <c r="AF164" s="11">
        <v>25187</v>
      </c>
      <c r="AG164" s="11">
        <v>28958</v>
      </c>
      <c r="AH164" s="11">
        <v>25477</v>
      </c>
      <c r="AI164" s="11">
        <v>28184</v>
      </c>
      <c r="AJ164" s="11">
        <v>28750</v>
      </c>
      <c r="AK164" s="11">
        <v>29076</v>
      </c>
      <c r="AL164" s="11">
        <v>29054</v>
      </c>
      <c r="AN164" s="1"/>
    </row>
    <row r="165" spans="1:45" ht="18.75" customHeight="1" x14ac:dyDescent="0.25">
      <c r="A165" s="1"/>
      <c r="B165" s="5" t="s">
        <v>238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N165" s="1"/>
    </row>
    <row r="166" spans="1:45" ht="18.75" customHeight="1" x14ac:dyDescent="0.25">
      <c r="A166" s="1"/>
      <c r="B166" s="7"/>
      <c r="C166" s="8" t="s">
        <v>239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>
        <v>35623</v>
      </c>
      <c r="Q166" s="7">
        <v>32064</v>
      </c>
      <c r="R166" s="7">
        <v>35437</v>
      </c>
      <c r="S166" s="7">
        <v>33323</v>
      </c>
      <c r="T166" s="7">
        <v>27618</v>
      </c>
      <c r="U166" s="7">
        <v>28210</v>
      </c>
      <c r="V166" s="7">
        <v>30706</v>
      </c>
      <c r="W166" s="7">
        <v>35133</v>
      </c>
      <c r="X166" s="7">
        <v>29836</v>
      </c>
      <c r="Y166" s="7">
        <v>33947</v>
      </c>
      <c r="Z166" s="11">
        <v>29663</v>
      </c>
      <c r="AA166" s="11">
        <v>28382</v>
      </c>
      <c r="AB166" s="11">
        <v>42707</v>
      </c>
      <c r="AC166" s="11">
        <v>45070</v>
      </c>
      <c r="AD166" s="11">
        <v>45361</v>
      </c>
      <c r="AE166" s="11">
        <v>48714</v>
      </c>
      <c r="AF166" s="11">
        <v>51010</v>
      </c>
      <c r="AG166" s="11">
        <v>56568</v>
      </c>
      <c r="AH166" s="11">
        <v>56839</v>
      </c>
      <c r="AI166" s="11">
        <v>77619</v>
      </c>
      <c r="AJ166" s="11">
        <v>73075</v>
      </c>
      <c r="AK166" s="11">
        <v>72739</v>
      </c>
      <c r="AL166" s="11">
        <v>67307</v>
      </c>
      <c r="AM166">
        <v>76824</v>
      </c>
      <c r="AN166" s="1"/>
    </row>
    <row r="167" spans="1:45" ht="18.75" customHeight="1" x14ac:dyDescent="0.25">
      <c r="A167" s="1"/>
      <c r="B167" s="7"/>
      <c r="C167" s="8" t="s">
        <v>248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22" t="s">
        <v>254</v>
      </c>
      <c r="Q167" s="22" t="s">
        <v>254</v>
      </c>
      <c r="R167" s="22" t="s">
        <v>254</v>
      </c>
      <c r="S167" s="22" t="s">
        <v>254</v>
      </c>
      <c r="T167" s="22" t="s">
        <v>254</v>
      </c>
      <c r="U167" s="22" t="s">
        <v>254</v>
      </c>
      <c r="V167" s="7">
        <v>81394</v>
      </c>
      <c r="W167" s="7">
        <v>114687</v>
      </c>
      <c r="X167" s="7">
        <v>150995</v>
      </c>
      <c r="Y167" s="7">
        <v>185489</v>
      </c>
      <c r="Z167" s="11">
        <v>183098</v>
      </c>
      <c r="AA167" s="11">
        <v>215385</v>
      </c>
      <c r="AB167" s="11">
        <v>201087</v>
      </c>
      <c r="AC167" s="11">
        <v>211939</v>
      </c>
      <c r="AD167" s="11">
        <v>285810</v>
      </c>
      <c r="AE167" s="11">
        <v>203436</v>
      </c>
      <c r="AF167" s="11">
        <v>264005</v>
      </c>
      <c r="AG167" s="11">
        <v>297825</v>
      </c>
      <c r="AH167" s="11">
        <v>277927</v>
      </c>
      <c r="AI167" s="11">
        <v>349285</v>
      </c>
      <c r="AJ167" s="11">
        <v>326485</v>
      </c>
      <c r="AK167" s="11">
        <v>326191</v>
      </c>
      <c r="AL167" s="11">
        <v>329839</v>
      </c>
      <c r="AM167">
        <v>351140</v>
      </c>
      <c r="AN167" s="1"/>
    </row>
    <row r="168" spans="1:45" ht="18.75" customHeight="1" x14ac:dyDescent="0.25">
      <c r="A168" s="1"/>
      <c r="B168" s="7"/>
      <c r="C168" s="8" t="s">
        <v>235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>
        <v>1678</v>
      </c>
      <c r="Q168" s="7">
        <v>1457</v>
      </c>
      <c r="R168" s="7">
        <v>1724</v>
      </c>
      <c r="S168" s="7">
        <v>1090</v>
      </c>
      <c r="T168" s="7">
        <v>355</v>
      </c>
      <c r="U168" s="7">
        <v>158</v>
      </c>
      <c r="V168" s="7">
        <v>534</v>
      </c>
      <c r="W168" s="7">
        <v>598</v>
      </c>
      <c r="X168" s="7">
        <v>326</v>
      </c>
      <c r="Y168" s="7">
        <v>38654</v>
      </c>
      <c r="Z168" s="11">
        <v>62390</v>
      </c>
      <c r="AA168" s="11">
        <v>90917</v>
      </c>
      <c r="AB168" s="11">
        <v>110128</v>
      </c>
      <c r="AC168" s="11">
        <v>139199</v>
      </c>
      <c r="AD168" s="11">
        <v>158005</v>
      </c>
      <c r="AE168" s="11">
        <v>107642</v>
      </c>
      <c r="AF168" s="11">
        <v>145922</v>
      </c>
      <c r="AG168" s="11">
        <v>148938</v>
      </c>
      <c r="AH168" s="11">
        <v>98067</v>
      </c>
      <c r="AI168" s="11">
        <v>132606</v>
      </c>
      <c r="AJ168" s="11">
        <v>122929</v>
      </c>
      <c r="AK168" s="11">
        <v>97785</v>
      </c>
      <c r="AL168" s="11">
        <v>126181</v>
      </c>
      <c r="AN168" s="1"/>
    </row>
    <row r="169" spans="1:45" ht="18.75" customHeight="1" x14ac:dyDescent="0.25">
      <c r="A169" s="1"/>
      <c r="B169" s="7"/>
      <c r="C169" s="8" t="s">
        <v>34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22" t="s">
        <v>254</v>
      </c>
      <c r="Q169" s="22" t="s">
        <v>254</v>
      </c>
      <c r="R169" s="22" t="s">
        <v>254</v>
      </c>
      <c r="S169" s="22" t="s">
        <v>254</v>
      </c>
      <c r="T169" s="22" t="s">
        <v>254</v>
      </c>
      <c r="U169" s="22" t="s">
        <v>254</v>
      </c>
      <c r="V169" s="22" t="s">
        <v>254</v>
      </c>
      <c r="W169" s="22" t="s">
        <v>254</v>
      </c>
      <c r="X169" s="22" t="s">
        <v>254</v>
      </c>
      <c r="Y169" s="22" t="s">
        <v>254</v>
      </c>
      <c r="Z169" s="22" t="s">
        <v>254</v>
      </c>
      <c r="AA169" s="22" t="s">
        <v>254</v>
      </c>
      <c r="AB169" s="22" t="s">
        <v>254</v>
      </c>
      <c r="AC169" s="22" t="s">
        <v>254</v>
      </c>
      <c r="AD169" s="22" t="s">
        <v>254</v>
      </c>
      <c r="AE169" s="22" t="s">
        <v>254</v>
      </c>
      <c r="AF169" s="22" t="s">
        <v>254</v>
      </c>
      <c r="AG169" s="22" t="s">
        <v>254</v>
      </c>
      <c r="AH169" s="22" t="s">
        <v>254</v>
      </c>
      <c r="AI169" s="22" t="s">
        <v>254</v>
      </c>
      <c r="AJ169" s="11">
        <v>247448</v>
      </c>
      <c r="AK169" s="11">
        <v>112817</v>
      </c>
      <c r="AL169" s="11">
        <v>143824</v>
      </c>
      <c r="AN169" s="1"/>
    </row>
    <row r="170" spans="1:45" ht="18.75" customHeight="1" x14ac:dyDescent="0.25">
      <c r="A170" s="1"/>
      <c r="B170" s="7"/>
      <c r="C170" s="8" t="s">
        <v>236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22" t="s">
        <v>254</v>
      </c>
      <c r="Q170" s="22" t="s">
        <v>254</v>
      </c>
      <c r="R170" s="22" t="s">
        <v>254</v>
      </c>
      <c r="S170" s="22" t="s">
        <v>254</v>
      </c>
      <c r="T170" s="22" t="s">
        <v>254</v>
      </c>
      <c r="U170" s="22" t="s">
        <v>254</v>
      </c>
      <c r="V170" s="7">
        <v>3292</v>
      </c>
      <c r="W170" s="7">
        <v>0</v>
      </c>
      <c r="X170" s="7">
        <v>13862</v>
      </c>
      <c r="Y170" s="7">
        <v>12983</v>
      </c>
      <c r="Z170" s="11">
        <v>18338</v>
      </c>
      <c r="AA170" s="11">
        <v>21012</v>
      </c>
      <c r="AB170" s="11">
        <v>44039</v>
      </c>
      <c r="AC170" s="11">
        <v>78298</v>
      </c>
      <c r="AD170" s="11">
        <v>94050</v>
      </c>
      <c r="AE170" s="11">
        <v>70600</v>
      </c>
      <c r="AF170" s="11">
        <v>90419</v>
      </c>
      <c r="AG170" s="11">
        <v>104723</v>
      </c>
      <c r="AH170" s="11">
        <v>45621</v>
      </c>
      <c r="AI170" s="11">
        <v>120805</v>
      </c>
      <c r="AJ170" s="11">
        <v>374722</v>
      </c>
      <c r="AK170" s="11">
        <v>140932</v>
      </c>
      <c r="AL170" s="11">
        <v>167758</v>
      </c>
      <c r="AN170" s="1"/>
    </row>
    <row r="171" spans="1:45" ht="21" customHeight="1" x14ac:dyDescent="0.2">
      <c r="A171" s="23" t="s">
        <v>196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N171" s="1"/>
      <c r="AS171">
        <v>595017</v>
      </c>
    </row>
    <row r="172" spans="1:45" ht="17.25" customHeight="1" x14ac:dyDescent="0.25">
      <c r="A172" s="1"/>
      <c r="B172" s="3"/>
      <c r="C172" s="3"/>
      <c r="D172" s="3" t="s">
        <v>0</v>
      </c>
      <c r="E172" s="3" t="s">
        <v>1</v>
      </c>
      <c r="F172" s="3" t="s">
        <v>2</v>
      </c>
      <c r="G172" s="3" t="s">
        <v>3</v>
      </c>
      <c r="H172" s="3" t="s">
        <v>4</v>
      </c>
      <c r="I172" s="3" t="s">
        <v>5</v>
      </c>
      <c r="J172" s="3" t="s">
        <v>6</v>
      </c>
      <c r="K172" s="3" t="s">
        <v>7</v>
      </c>
      <c r="L172" s="3" t="s">
        <v>8</v>
      </c>
      <c r="M172" s="3" t="s">
        <v>9</v>
      </c>
      <c r="N172" s="3" t="s">
        <v>10</v>
      </c>
      <c r="O172" s="3" t="s">
        <v>11</v>
      </c>
      <c r="P172" s="3" t="s">
        <v>0</v>
      </c>
      <c r="Q172" s="3" t="s">
        <v>1</v>
      </c>
      <c r="R172" s="3" t="s">
        <v>2</v>
      </c>
      <c r="S172" s="3" t="s">
        <v>3</v>
      </c>
      <c r="T172" s="3" t="s">
        <v>4</v>
      </c>
      <c r="U172" s="3" t="s">
        <v>25</v>
      </c>
      <c r="V172" s="3" t="s">
        <v>27</v>
      </c>
      <c r="W172" s="3" t="s">
        <v>7</v>
      </c>
      <c r="X172" s="3" t="s">
        <v>8</v>
      </c>
      <c r="Y172" s="3" t="s">
        <v>9</v>
      </c>
      <c r="Z172" s="20">
        <v>44501</v>
      </c>
      <c r="AA172" s="15" t="s">
        <v>11</v>
      </c>
      <c r="AB172" s="20">
        <v>44562</v>
      </c>
      <c r="AC172" s="15" t="s">
        <v>1</v>
      </c>
      <c r="AD172" s="15" t="s">
        <v>2</v>
      </c>
      <c r="AE172" s="15" t="s">
        <v>3</v>
      </c>
      <c r="AF172" s="15" t="s">
        <v>4</v>
      </c>
      <c r="AG172" s="15" t="s">
        <v>5</v>
      </c>
      <c r="AH172" s="15" t="s">
        <v>6</v>
      </c>
      <c r="AI172" s="15" t="s">
        <v>7</v>
      </c>
      <c r="AJ172" s="15" t="s">
        <v>8</v>
      </c>
      <c r="AK172" s="15" t="s">
        <v>9</v>
      </c>
      <c r="AL172" s="15" t="s">
        <v>10</v>
      </c>
      <c r="AN172" s="1"/>
    </row>
    <row r="173" spans="1:45" ht="18.75" customHeight="1" x14ac:dyDescent="0.25">
      <c r="A173" s="1"/>
      <c r="B173" s="5" t="s">
        <v>177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N173" s="1"/>
      <c r="AP173">
        <f>SUM(J174:J176)</f>
        <v>818</v>
      </c>
      <c r="AQ173">
        <f>SUM(O174:O176)</f>
        <v>770.12890000000004</v>
      </c>
    </row>
    <row r="174" spans="1:45" ht="18.75" customHeight="1" x14ac:dyDescent="0.25">
      <c r="A174" s="1"/>
      <c r="B174" s="7"/>
      <c r="C174" s="8" t="s">
        <v>178</v>
      </c>
      <c r="D174" s="7">
        <v>615.173</v>
      </c>
      <c r="E174" s="7">
        <v>595.29</v>
      </c>
      <c r="F174" s="7">
        <v>630.39</v>
      </c>
      <c r="G174" s="7">
        <v>575.48599999999999</v>
      </c>
      <c r="H174" s="7">
        <v>597.4</v>
      </c>
      <c r="I174" s="7">
        <v>595.29999999999995</v>
      </c>
      <c r="J174" s="7">
        <v>615</v>
      </c>
      <c r="K174" s="7">
        <v>599</v>
      </c>
      <c r="L174" s="7">
        <v>565</v>
      </c>
      <c r="M174" s="7">
        <v>565</v>
      </c>
      <c r="N174" s="7">
        <v>564</v>
      </c>
      <c r="O174" s="7">
        <v>581.12890000000004</v>
      </c>
      <c r="P174" s="7">
        <v>596</v>
      </c>
      <c r="Q174" s="7">
        <v>546</v>
      </c>
      <c r="R174" s="7">
        <v>598.33299999999997</v>
      </c>
      <c r="S174" s="7">
        <v>618</v>
      </c>
      <c r="T174" s="7">
        <v>595.01700000000005</v>
      </c>
      <c r="U174" s="7">
        <v>566.43499999999995</v>
      </c>
      <c r="V174" s="7">
        <v>569.49</v>
      </c>
      <c r="W174" s="7">
        <v>614</v>
      </c>
      <c r="X174" s="7">
        <v>603</v>
      </c>
      <c r="Y174" s="7">
        <v>615</v>
      </c>
      <c r="Z174" s="11">
        <v>586</v>
      </c>
      <c r="AA174" s="11">
        <v>611</v>
      </c>
      <c r="AB174" s="11">
        <v>601.33799999999997</v>
      </c>
      <c r="AC174" s="11">
        <v>552.72699999999998</v>
      </c>
      <c r="AD174" s="11">
        <v>623.58000000000004</v>
      </c>
      <c r="AE174" s="11">
        <v>617.06799999999998</v>
      </c>
      <c r="AF174" s="11">
        <v>610.68100000000004</v>
      </c>
      <c r="AG174" s="11">
        <v>608.90200000000004</v>
      </c>
      <c r="AH174" s="11">
        <v>574.66300000000001</v>
      </c>
      <c r="AI174" s="11">
        <v>626.37400000000002</v>
      </c>
      <c r="AJ174" s="11">
        <v>616.16399999999999</v>
      </c>
      <c r="AK174" s="11">
        <v>626.26300000000003</v>
      </c>
      <c r="AL174" s="11">
        <v>611.27800000000002</v>
      </c>
      <c r="AN174" s="1"/>
      <c r="AP174">
        <f>SUM(K174:K176)</f>
        <v>796</v>
      </c>
      <c r="AQ174">
        <f>((AS174/AQ173)-1)*100</f>
        <v>-1.7334630605344126</v>
      </c>
      <c r="AR174">
        <f>SUM(T174:T176)</f>
        <v>789.92399999999998</v>
      </c>
      <c r="AS174">
        <f>SUM(U174:U176)</f>
        <v>756.779</v>
      </c>
    </row>
    <row r="175" spans="1:45" ht="18.75" customHeight="1" x14ac:dyDescent="0.25">
      <c r="A175" s="1"/>
      <c r="B175" s="7"/>
      <c r="C175" s="8" t="s">
        <v>179</v>
      </c>
      <c r="D175" s="7">
        <v>166.35499999999999</v>
      </c>
      <c r="E175" s="7">
        <v>158.06899999999999</v>
      </c>
      <c r="F175" s="7">
        <v>173.65</v>
      </c>
      <c r="G175" s="7">
        <v>159.667</v>
      </c>
      <c r="H175" s="7">
        <v>166.4</v>
      </c>
      <c r="I175" s="7">
        <v>158.1</v>
      </c>
      <c r="J175" s="7">
        <v>168</v>
      </c>
      <c r="K175" s="7">
        <v>173</v>
      </c>
      <c r="L175" s="7">
        <v>165</v>
      </c>
      <c r="M175" s="7">
        <v>163</v>
      </c>
      <c r="N175" s="7">
        <v>162</v>
      </c>
      <c r="O175" s="7">
        <v>167</v>
      </c>
      <c r="P175" s="7">
        <v>169</v>
      </c>
      <c r="Q175" s="7">
        <v>157</v>
      </c>
      <c r="R175" s="7">
        <v>171.24600000000001</v>
      </c>
      <c r="S175" s="7">
        <v>178</v>
      </c>
      <c r="T175" s="7">
        <v>170.631</v>
      </c>
      <c r="U175" s="7">
        <v>168</v>
      </c>
      <c r="V175" s="7">
        <v>174.654</v>
      </c>
      <c r="W175" s="7">
        <v>202</v>
      </c>
      <c r="X175" s="7">
        <v>210</v>
      </c>
      <c r="Y175" s="7">
        <v>217</v>
      </c>
      <c r="Z175" s="11">
        <v>217</v>
      </c>
      <c r="AA175" s="11">
        <v>230</v>
      </c>
      <c r="AB175" s="11">
        <v>247.53800000000001</v>
      </c>
      <c r="AC175" s="11">
        <v>231.23599999999999</v>
      </c>
      <c r="AD175" s="11">
        <v>263.15600000000001</v>
      </c>
      <c r="AE175" s="11">
        <v>270.47199999999998</v>
      </c>
      <c r="AF175" s="11">
        <v>265.13600000000002</v>
      </c>
      <c r="AG175" s="11">
        <v>265.85599999999999</v>
      </c>
      <c r="AH175" s="11">
        <v>259.90300000000002</v>
      </c>
      <c r="AI175" s="11">
        <v>282.73599999999999</v>
      </c>
      <c r="AJ175" s="11">
        <v>284.471</v>
      </c>
      <c r="AK175" s="11">
        <v>292.47300000000001</v>
      </c>
      <c r="AL175" s="11">
        <v>286.60300000000001</v>
      </c>
      <c r="AN175" s="1"/>
      <c r="AQ175">
        <f>((AQ173/AS174)-1)*100</f>
        <v>1.7640420783346267</v>
      </c>
      <c r="AR175" t="e">
        <f>((AS174/#REF!)-1)*100</f>
        <v>#REF!</v>
      </c>
      <c r="AS175">
        <f>((AS174-AR174)/AR174)*100</f>
        <v>-4.1959732835057526</v>
      </c>
    </row>
    <row r="176" spans="1:45" ht="18.75" customHeight="1" x14ac:dyDescent="0.25">
      <c r="A176" s="1"/>
      <c r="B176" s="7"/>
      <c r="C176" s="8" t="s">
        <v>180</v>
      </c>
      <c r="D176" s="7">
        <v>24.768999999999998</v>
      </c>
      <c r="E176" s="7">
        <v>22.794</v>
      </c>
      <c r="F176" s="7">
        <v>24.481000000000002</v>
      </c>
      <c r="G176" s="7">
        <v>23.547000000000001</v>
      </c>
      <c r="H176" s="7">
        <v>25</v>
      </c>
      <c r="I176" s="7">
        <v>22.8</v>
      </c>
      <c r="J176" s="7">
        <v>35</v>
      </c>
      <c r="K176" s="7">
        <v>24</v>
      </c>
      <c r="L176" s="7">
        <v>23</v>
      </c>
      <c r="M176" s="7">
        <v>24</v>
      </c>
      <c r="N176" s="7">
        <v>22</v>
      </c>
      <c r="O176" s="7">
        <v>22</v>
      </c>
      <c r="P176" s="7">
        <v>23</v>
      </c>
      <c r="Q176" s="7">
        <v>21</v>
      </c>
      <c r="R176" s="7">
        <v>23.861000000000001</v>
      </c>
      <c r="S176" s="7">
        <v>24</v>
      </c>
      <c r="T176" s="7">
        <v>24.276</v>
      </c>
      <c r="U176" s="7">
        <v>22.344000000000001</v>
      </c>
      <c r="V176" s="7">
        <v>22.539000000000001</v>
      </c>
      <c r="W176" s="7">
        <v>23</v>
      </c>
      <c r="X176" s="7">
        <v>24</v>
      </c>
      <c r="Y176" s="7">
        <v>24</v>
      </c>
      <c r="Z176" s="11">
        <v>22</v>
      </c>
      <c r="AA176" s="11">
        <v>22</v>
      </c>
      <c r="AB176" s="11">
        <v>22.571999999999999</v>
      </c>
      <c r="AC176" s="11">
        <v>20.21</v>
      </c>
      <c r="AD176" s="11">
        <v>23.138000000000002</v>
      </c>
      <c r="AE176" s="11">
        <v>23.192</v>
      </c>
      <c r="AF176" s="11">
        <v>23.016999999999999</v>
      </c>
      <c r="AG176" s="11">
        <v>23.5</v>
      </c>
      <c r="AH176" s="11">
        <v>20.562200000000001</v>
      </c>
      <c r="AI176" s="11">
        <v>22.591999999999999</v>
      </c>
      <c r="AJ176" s="11">
        <v>22.782</v>
      </c>
      <c r="AK176" s="11">
        <v>22.658999999999999</v>
      </c>
      <c r="AL176" s="11">
        <v>22.06</v>
      </c>
      <c r="AN176" s="1"/>
      <c r="AP176">
        <f>SUM(L174:L176)</f>
        <v>753</v>
      </c>
    </row>
    <row r="177" spans="1:45" ht="18.75" customHeight="1" x14ac:dyDescent="0.25">
      <c r="A177" s="1"/>
      <c r="B177" s="7"/>
      <c r="C177" s="8" t="s">
        <v>176</v>
      </c>
      <c r="D177" s="7">
        <v>18159</v>
      </c>
      <c r="E177" s="7">
        <v>21344</v>
      </c>
      <c r="F177" s="7">
        <v>22376.399079999999</v>
      </c>
      <c r="G177" s="7">
        <v>27681.860790000002</v>
      </c>
      <c r="H177" s="7">
        <v>24591.709210000001</v>
      </c>
      <c r="I177" s="7">
        <v>22962.5101</v>
      </c>
      <c r="J177" s="7">
        <v>24080.659630000002</v>
      </c>
      <c r="K177" s="7">
        <v>18758.64</v>
      </c>
      <c r="L177" s="7">
        <v>17533.29091</v>
      </c>
      <c r="M177" s="7">
        <v>17640.278589999998</v>
      </c>
      <c r="N177" s="7">
        <v>17366.641889999999</v>
      </c>
      <c r="O177" s="7">
        <v>17801.986000000001</v>
      </c>
      <c r="P177" s="7" t="s">
        <v>12</v>
      </c>
      <c r="Q177" s="7" t="s">
        <v>12</v>
      </c>
      <c r="R177" s="7" t="s">
        <v>12</v>
      </c>
      <c r="S177" s="7" t="s">
        <v>12</v>
      </c>
      <c r="T177" s="7" t="s">
        <v>12</v>
      </c>
      <c r="U177" s="7" t="s">
        <v>12</v>
      </c>
      <c r="V177" s="7" t="s">
        <v>12</v>
      </c>
      <c r="W177" s="7" t="s">
        <v>12</v>
      </c>
      <c r="X177" s="7" t="s">
        <v>12</v>
      </c>
      <c r="Y177" s="7" t="s">
        <v>12</v>
      </c>
      <c r="Z177" s="11" t="s">
        <v>12</v>
      </c>
      <c r="AA177" s="11" t="s">
        <v>12</v>
      </c>
      <c r="AB177" s="11">
        <v>30201.584999999999</v>
      </c>
      <c r="AC177" s="11">
        <v>34399.660950000005</v>
      </c>
      <c r="AD177" s="11">
        <v>36029.908200000005</v>
      </c>
      <c r="AE177" s="11">
        <v>41791.571000000004</v>
      </c>
      <c r="AF177" s="11">
        <v>42150.216</v>
      </c>
      <c r="AG177" s="11">
        <v>39276.406000000003</v>
      </c>
      <c r="AH177" s="11">
        <v>41379.944840000004</v>
      </c>
      <c r="AI177" s="11">
        <v>43993.442999999999</v>
      </c>
      <c r="AJ177" s="11">
        <v>44287.396000000001</v>
      </c>
      <c r="AK177" s="11">
        <v>43706.951000000001</v>
      </c>
      <c r="AL177" s="11">
        <v>47331.274799999999</v>
      </c>
      <c r="AM177">
        <v>43684.3992</v>
      </c>
      <c r="AN177" s="1"/>
      <c r="AP177">
        <f>((AP176/AP174)-1)*100</f>
        <v>-5.4020100502512598</v>
      </c>
      <c r="AS177">
        <v>24276</v>
      </c>
    </row>
    <row r="178" spans="1:45" ht="18.75" customHeight="1" x14ac:dyDescent="0.25">
      <c r="A178" s="1"/>
      <c r="B178" s="5" t="s">
        <v>181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N178" s="1"/>
      <c r="AS178">
        <v>170631</v>
      </c>
    </row>
    <row r="179" spans="1:45" ht="18.75" customHeight="1" x14ac:dyDescent="0.25">
      <c r="A179" s="1"/>
      <c r="B179" s="7"/>
      <c r="C179" s="8" t="s">
        <v>182</v>
      </c>
      <c r="D179" s="7">
        <v>32945.322</v>
      </c>
      <c r="E179" s="7">
        <v>32847.474999999999</v>
      </c>
      <c r="F179" s="7">
        <v>35232.966</v>
      </c>
      <c r="G179" s="7">
        <v>31739.579000000002</v>
      </c>
      <c r="H179" s="7">
        <v>30718.116000000002</v>
      </c>
      <c r="I179" s="7">
        <v>30850.368999999999</v>
      </c>
      <c r="J179" s="7">
        <v>31298.983</v>
      </c>
      <c r="K179" s="7">
        <v>31733.659</v>
      </c>
      <c r="L179" s="7">
        <v>29687.73</v>
      </c>
      <c r="M179" s="7">
        <v>30965.942999999999</v>
      </c>
      <c r="N179" s="7">
        <v>30029.3</v>
      </c>
      <c r="O179" s="7">
        <v>30643.863000000001</v>
      </c>
      <c r="P179" s="7">
        <v>30812.743999999999</v>
      </c>
      <c r="Q179" s="7">
        <v>29658.034</v>
      </c>
      <c r="R179" s="7">
        <v>33060.682000000001</v>
      </c>
      <c r="S179" s="7">
        <v>35401.663999999997</v>
      </c>
      <c r="T179" s="7">
        <v>33975.980000000003</v>
      </c>
      <c r="U179" s="7">
        <v>33372.798999999999</v>
      </c>
      <c r="V179" s="7">
        <v>29059.243999999999</v>
      </c>
      <c r="W179" s="7">
        <v>15236.28</v>
      </c>
      <c r="X179" s="7">
        <v>15833.334000000001</v>
      </c>
      <c r="Y179" s="7">
        <v>16380.874</v>
      </c>
      <c r="Z179" s="11">
        <v>15353.856</v>
      </c>
      <c r="AA179" s="11">
        <v>18243.341</v>
      </c>
      <c r="AB179" s="11">
        <v>18358.57</v>
      </c>
      <c r="AC179" s="11">
        <v>17891.617999999999</v>
      </c>
      <c r="AD179" s="11">
        <v>22289.43</v>
      </c>
      <c r="AE179" s="11">
        <v>24747.748</v>
      </c>
      <c r="AF179" s="11">
        <v>21262.386999999999</v>
      </c>
      <c r="AG179" s="11">
        <v>21799.356</v>
      </c>
      <c r="AH179" s="11">
        <v>17111.849999999999</v>
      </c>
      <c r="AI179" s="11">
        <v>18807.541000000001</v>
      </c>
      <c r="AJ179" s="11">
        <v>18863.174999999999</v>
      </c>
      <c r="AK179" s="11" t="s">
        <v>12</v>
      </c>
      <c r="AL179" s="11" t="s">
        <v>12</v>
      </c>
      <c r="AN179" s="1"/>
      <c r="AP179">
        <f>SUM(J179:J181)</f>
        <v>39909.633000000002</v>
      </c>
      <c r="AQ179">
        <f>((AP179/AP180)-1)*100</f>
        <v>0.94467225004684074</v>
      </c>
      <c r="AR179">
        <f>SUM(S179:S181)</f>
        <v>45781.070999999996</v>
      </c>
      <c r="AS179">
        <f>SUM(T179:T181)</f>
        <v>44202.750000000007</v>
      </c>
    </row>
    <row r="180" spans="1:45" ht="18.75" customHeight="1" x14ac:dyDescent="0.25">
      <c r="A180" s="1"/>
      <c r="B180" s="7"/>
      <c r="C180" s="8" t="s">
        <v>183</v>
      </c>
      <c r="D180" s="7">
        <v>7232.44</v>
      </c>
      <c r="E180" s="7">
        <v>7273.3329999999996</v>
      </c>
      <c r="F180" s="7">
        <v>8108.4390000000003</v>
      </c>
      <c r="G180" s="7">
        <v>7665.143</v>
      </c>
      <c r="H180" s="7">
        <v>7557.4009999999998</v>
      </c>
      <c r="I180" s="7">
        <v>7469.7669999999998</v>
      </c>
      <c r="J180" s="7">
        <v>7404.33</v>
      </c>
      <c r="K180" s="7">
        <v>7807.2460000000001</v>
      </c>
      <c r="L180" s="7">
        <v>7245.0379999999996</v>
      </c>
      <c r="M180" s="7">
        <v>7575.7709999999997</v>
      </c>
      <c r="N180" s="7">
        <v>7336.3760000000002</v>
      </c>
      <c r="O180" s="7">
        <v>7654.5559999999996</v>
      </c>
      <c r="P180" s="7">
        <v>7702.0770000000002</v>
      </c>
      <c r="Q180" s="7">
        <v>7530.7349999999997</v>
      </c>
      <c r="R180" s="7">
        <v>8375.8389999999999</v>
      </c>
      <c r="S180" s="7">
        <v>9061.4770000000008</v>
      </c>
      <c r="T180" s="7">
        <v>8940.3960000000006</v>
      </c>
      <c r="U180" s="7">
        <v>8533.7780000000002</v>
      </c>
      <c r="V180" s="7">
        <v>11572.788</v>
      </c>
      <c r="W180" s="7">
        <v>27819.671999999999</v>
      </c>
      <c r="X180" s="7">
        <v>27007.24</v>
      </c>
      <c r="Y180" s="7">
        <v>27643.591</v>
      </c>
      <c r="Z180" s="11">
        <v>25487.155999999999</v>
      </c>
      <c r="AA180" s="11">
        <v>26377.805</v>
      </c>
      <c r="AB180" s="11">
        <v>25402.077000000001</v>
      </c>
      <c r="AC180" s="11">
        <v>23829.429</v>
      </c>
      <c r="AD180" s="11">
        <v>26451.996999999999</v>
      </c>
      <c r="AE180" s="11">
        <v>25119.915000000001</v>
      </c>
      <c r="AF180" s="11">
        <v>26612.749</v>
      </c>
      <c r="AG180" s="11">
        <v>25817.927</v>
      </c>
      <c r="AH180" s="11">
        <v>26389.291000000001</v>
      </c>
      <c r="AI180" s="11">
        <v>27728.404999999999</v>
      </c>
      <c r="AJ180" s="11">
        <v>25927.74</v>
      </c>
      <c r="AK180" s="11" t="s">
        <v>12</v>
      </c>
      <c r="AL180" s="11" t="s">
        <v>12</v>
      </c>
      <c r="AN180" s="1"/>
      <c r="AP180">
        <f>SUM(I179:I181)</f>
        <v>39536.146000000001</v>
      </c>
      <c r="AR180" t="e">
        <f>((AS179/#REF!)-1)*100</f>
        <v>#REF!</v>
      </c>
      <c r="AS180">
        <f>((AS179-AR179)/AR179)*100</f>
        <v>-3.4475405785067568</v>
      </c>
    </row>
    <row r="181" spans="1:45" ht="18.75" customHeight="1" x14ac:dyDescent="0.25">
      <c r="A181" s="1"/>
      <c r="B181" s="7"/>
      <c r="C181" s="8" t="s">
        <v>184</v>
      </c>
      <c r="D181" s="7">
        <v>1166.71</v>
      </c>
      <c r="E181" s="7">
        <v>1168.05</v>
      </c>
      <c r="F181" s="7">
        <v>1276.1099999999999</v>
      </c>
      <c r="G181" s="7">
        <v>1261.1300000000001</v>
      </c>
      <c r="H181" s="7">
        <v>1282.71</v>
      </c>
      <c r="I181" s="7">
        <v>1216.01</v>
      </c>
      <c r="J181" s="7">
        <v>1206.32</v>
      </c>
      <c r="K181" s="7">
        <v>1236.1500000000001</v>
      </c>
      <c r="L181" s="7">
        <v>1124.98</v>
      </c>
      <c r="M181" s="7">
        <v>1148.8</v>
      </c>
      <c r="N181" s="7">
        <v>1108.518</v>
      </c>
      <c r="O181" s="7">
        <v>1107.4069999999999</v>
      </c>
      <c r="P181" s="7">
        <v>1110.164</v>
      </c>
      <c r="Q181" s="7">
        <v>1094.44</v>
      </c>
      <c r="R181" s="7">
        <v>1210.6020000000001</v>
      </c>
      <c r="S181" s="7">
        <v>1317.93</v>
      </c>
      <c r="T181" s="7">
        <v>1286.374</v>
      </c>
      <c r="U181" s="7">
        <v>1243.7650000000001</v>
      </c>
      <c r="V181" s="7">
        <v>1185.8900000000001</v>
      </c>
      <c r="W181" s="7">
        <v>1208.4570000000001</v>
      </c>
      <c r="X181" s="7">
        <v>1180.79</v>
      </c>
      <c r="Y181" s="7">
        <v>1200.915</v>
      </c>
      <c r="Z181" s="11">
        <v>1071.5239999999999</v>
      </c>
      <c r="AA181" s="11">
        <v>1082.3420000000001</v>
      </c>
      <c r="AB181" s="11">
        <v>1119.7370000000001</v>
      </c>
      <c r="AC181" s="11">
        <v>0</v>
      </c>
      <c r="AD181" s="11">
        <v>0</v>
      </c>
      <c r="AE181" s="11">
        <v>1292.6089999999999</v>
      </c>
      <c r="AF181" s="11">
        <v>1247.6199999999999</v>
      </c>
      <c r="AG181" s="11">
        <v>1130.7460000000001</v>
      </c>
      <c r="AH181" s="11">
        <v>983.34</v>
      </c>
      <c r="AI181" s="11">
        <v>1024.5709999999999</v>
      </c>
      <c r="AJ181" s="11">
        <v>989.18</v>
      </c>
      <c r="AK181" s="11" t="s">
        <v>12</v>
      </c>
      <c r="AL181" s="11" t="s">
        <v>12</v>
      </c>
      <c r="AN181" s="1"/>
      <c r="AP181">
        <f>((M179/L179)-1)</f>
        <v>4.305526222449485E-2</v>
      </c>
    </row>
    <row r="182" spans="1:45" ht="18.75" customHeight="1" x14ac:dyDescent="0.25">
      <c r="A182" s="1"/>
      <c r="B182" s="7"/>
      <c r="C182" s="8" t="s">
        <v>185</v>
      </c>
      <c r="D182" s="7">
        <v>26088.254294999999</v>
      </c>
      <c r="E182" s="7">
        <v>26496.898503100001</v>
      </c>
      <c r="F182" s="7">
        <v>29524.545170999998</v>
      </c>
      <c r="G182" s="7">
        <v>30578.030975661099</v>
      </c>
      <c r="H182" s="7">
        <v>29649.01911321879</v>
      </c>
      <c r="I182" s="7">
        <v>29511.641775442833</v>
      </c>
      <c r="J182" s="7">
        <v>28412.823559999993</v>
      </c>
      <c r="K182" s="7">
        <v>29457.157360500009</v>
      </c>
      <c r="L182" s="7">
        <v>28151.192140449995</v>
      </c>
      <c r="M182" s="7">
        <v>29507.809949499999</v>
      </c>
      <c r="N182" s="7">
        <v>27329.442072000002</v>
      </c>
      <c r="O182" s="7">
        <v>28946.692563700002</v>
      </c>
      <c r="P182" s="7" t="s">
        <v>12</v>
      </c>
      <c r="Q182" s="7" t="s">
        <v>12</v>
      </c>
      <c r="R182" s="7" t="s">
        <v>12</v>
      </c>
      <c r="S182" s="7" t="s">
        <v>12</v>
      </c>
      <c r="T182" s="7" t="s">
        <v>12</v>
      </c>
      <c r="U182" s="7" t="s">
        <v>12</v>
      </c>
      <c r="V182" s="7" t="s">
        <v>12</v>
      </c>
      <c r="W182" s="7" t="s">
        <v>12</v>
      </c>
      <c r="X182" s="7" t="s">
        <v>12</v>
      </c>
      <c r="Y182" s="7" t="s">
        <v>12</v>
      </c>
      <c r="Z182" s="11" t="s">
        <v>12</v>
      </c>
      <c r="AA182" s="11" t="s">
        <v>12</v>
      </c>
      <c r="AB182" s="11">
        <v>30579.965889034207</v>
      </c>
      <c r="AC182" s="11">
        <v>30283.09014</v>
      </c>
      <c r="AD182" s="11">
        <v>36117.855236599993</v>
      </c>
      <c r="AE182" s="11">
        <v>39505.075600000011</v>
      </c>
      <c r="AF182" s="11">
        <v>35048.254439999997</v>
      </c>
      <c r="AG182" s="11">
        <v>33644.001529999994</v>
      </c>
      <c r="AH182" s="11">
        <v>30691.588170000003</v>
      </c>
      <c r="AI182" s="11">
        <v>30882.290780000007</v>
      </c>
      <c r="AJ182" s="11">
        <v>31686.235120999998</v>
      </c>
      <c r="AK182" s="11">
        <v>31348.718109999994</v>
      </c>
      <c r="AL182" s="11">
        <v>32066.834033000003</v>
      </c>
      <c r="AM182">
        <v>31973.142696499999</v>
      </c>
      <c r="AN182" s="1"/>
      <c r="AR182" t="e">
        <f>((R182/Q182)-1)*100</f>
        <v>#VALUE!</v>
      </c>
    </row>
    <row r="183" spans="1:45" ht="31.5" customHeight="1" x14ac:dyDescent="0.2">
      <c r="A183" s="1"/>
      <c r="B183" s="30" t="s">
        <v>252</v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N183" s="1"/>
      <c r="AR183" t="e">
        <f>((R182-Q182)/Q182)*100</f>
        <v>#VALUE!</v>
      </c>
    </row>
    <row r="184" spans="1:45" ht="18.75" customHeight="1" x14ac:dyDescent="0.2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N184" s="1"/>
      <c r="AQ184">
        <f>((O182/N182)-1)*100</f>
        <v>5.9176125419586612</v>
      </c>
    </row>
    <row r="185" spans="1:45" ht="5.25" customHeight="1" x14ac:dyDescent="0.2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N185" s="1"/>
      <c r="AP185">
        <v>26088254</v>
      </c>
      <c r="AQ185">
        <v>26496899</v>
      </c>
      <c r="AR185">
        <v>29524545</v>
      </c>
      <c r="AS185">
        <v>30578031</v>
      </c>
    </row>
    <row r="186" spans="1:45" ht="3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N186" s="1"/>
    </row>
    <row r="187" spans="1:45" ht="21" customHeight="1" x14ac:dyDescent="0.2">
      <c r="A187" s="23" t="s">
        <v>197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N187" s="1"/>
    </row>
    <row r="188" spans="1:45" ht="17.25" customHeight="1" x14ac:dyDescent="0.25">
      <c r="A188" s="1"/>
      <c r="B188" s="3"/>
      <c r="C188" s="3"/>
      <c r="D188" s="3" t="s">
        <v>0</v>
      </c>
      <c r="E188" s="3" t="s">
        <v>1</v>
      </c>
      <c r="F188" s="3" t="s">
        <v>2</v>
      </c>
      <c r="G188" s="3" t="s">
        <v>3</v>
      </c>
      <c r="H188" s="3" t="s">
        <v>4</v>
      </c>
      <c r="I188" s="3" t="s">
        <v>5</v>
      </c>
      <c r="J188" s="3" t="s">
        <v>6</v>
      </c>
      <c r="K188" s="3" t="s">
        <v>7</v>
      </c>
      <c r="L188" s="3" t="s">
        <v>8</v>
      </c>
      <c r="M188" s="3" t="s">
        <v>9</v>
      </c>
      <c r="N188" s="3" t="s">
        <v>10</v>
      </c>
      <c r="O188" s="3" t="s">
        <v>11</v>
      </c>
      <c r="P188" s="3" t="s">
        <v>0</v>
      </c>
      <c r="Q188" s="3" t="s">
        <v>1</v>
      </c>
      <c r="R188" s="3" t="s">
        <v>2</v>
      </c>
      <c r="S188" s="3" t="s">
        <v>3</v>
      </c>
      <c r="T188" s="3" t="s">
        <v>4</v>
      </c>
      <c r="U188" s="3" t="s">
        <v>25</v>
      </c>
      <c r="V188" s="3" t="s">
        <v>27</v>
      </c>
      <c r="W188" s="3" t="s">
        <v>138</v>
      </c>
      <c r="X188" s="3" t="s">
        <v>8</v>
      </c>
      <c r="Y188" s="3" t="s">
        <v>9</v>
      </c>
      <c r="Z188" s="20">
        <v>44501</v>
      </c>
      <c r="AA188" s="15" t="s">
        <v>11</v>
      </c>
      <c r="AB188" s="20">
        <v>44562</v>
      </c>
      <c r="AC188" s="15" t="s">
        <v>1</v>
      </c>
      <c r="AD188" s="15" t="s">
        <v>2</v>
      </c>
      <c r="AE188" s="15" t="s">
        <v>3</v>
      </c>
      <c r="AF188" s="15" t="s">
        <v>4</v>
      </c>
      <c r="AG188" s="15" t="s">
        <v>5</v>
      </c>
      <c r="AH188" s="15" t="s">
        <v>6</v>
      </c>
      <c r="AI188" s="15" t="s">
        <v>7</v>
      </c>
      <c r="AJ188" s="15" t="s">
        <v>8</v>
      </c>
      <c r="AK188" s="15" t="s">
        <v>9</v>
      </c>
      <c r="AL188" s="15" t="s">
        <v>10</v>
      </c>
      <c r="AN188" s="1"/>
    </row>
    <row r="189" spans="1:45" ht="18.75" customHeight="1" x14ac:dyDescent="0.25">
      <c r="A189" s="1"/>
      <c r="B189" s="5" t="s">
        <v>169</v>
      </c>
      <c r="C189" s="5"/>
      <c r="D189" s="5">
        <v>96612.483919999999</v>
      </c>
      <c r="E189" s="5">
        <v>101467.86115000001</v>
      </c>
      <c r="F189" s="5">
        <v>101831.06959999999</v>
      </c>
      <c r="G189" s="5">
        <v>77803.683300000004</v>
      </c>
      <c r="H189" s="5">
        <v>81559.988379999995</v>
      </c>
      <c r="I189" s="5">
        <v>104978.82886000001</v>
      </c>
      <c r="J189" s="5">
        <v>85525.944839999996</v>
      </c>
      <c r="K189" s="5">
        <v>99017.00129</v>
      </c>
      <c r="L189" s="5">
        <v>90540</v>
      </c>
      <c r="M189" s="5">
        <v>89360.205549999984</v>
      </c>
      <c r="N189" s="5">
        <v>91201</v>
      </c>
      <c r="O189" s="5">
        <v>101683</v>
      </c>
      <c r="P189" s="5">
        <v>93875</v>
      </c>
      <c r="Q189" s="5">
        <v>98896</v>
      </c>
      <c r="R189" s="5">
        <v>108565</v>
      </c>
      <c r="S189" s="5">
        <v>96271</v>
      </c>
      <c r="T189" s="5">
        <v>96614</v>
      </c>
      <c r="U189" s="5">
        <v>100086</v>
      </c>
      <c r="V189" s="5">
        <v>91394</v>
      </c>
      <c r="W189" s="5">
        <v>120227</v>
      </c>
      <c r="X189" s="5">
        <v>105478</v>
      </c>
      <c r="Y189" s="5">
        <v>102544</v>
      </c>
      <c r="Z189" s="6">
        <v>123670</v>
      </c>
      <c r="AA189" s="6">
        <v>117236</v>
      </c>
      <c r="AB189" s="6">
        <v>111216.53707000002</v>
      </c>
      <c r="AC189" s="6">
        <v>113243.7455</v>
      </c>
      <c r="AD189" s="6">
        <v>118999.03577999999</v>
      </c>
      <c r="AE189" s="6">
        <v>118216.7887</v>
      </c>
      <c r="AF189" s="6">
        <v>122515.59675</v>
      </c>
      <c r="AG189" s="6">
        <v>127488.91794000001</v>
      </c>
      <c r="AH189" s="6">
        <v>119905.66287999999</v>
      </c>
      <c r="AI189" s="6">
        <v>137108.23970000001</v>
      </c>
      <c r="AJ189" s="6">
        <v>125516.33795999999</v>
      </c>
      <c r="AK189" s="6">
        <v>129783.74832</v>
      </c>
      <c r="AL189" s="6">
        <v>129796.59002999999</v>
      </c>
      <c r="AN189" s="1"/>
      <c r="AO189">
        <v>81559988.379999995</v>
      </c>
    </row>
    <row r="190" spans="1:45" ht="18.75" customHeight="1" x14ac:dyDescent="0.25">
      <c r="A190" s="1"/>
      <c r="B190" s="7"/>
      <c r="C190" s="8" t="s">
        <v>151</v>
      </c>
      <c r="D190" s="7">
        <v>37461.62945</v>
      </c>
      <c r="E190" s="7">
        <v>37668.203549999998</v>
      </c>
      <c r="F190" s="7">
        <v>41532.4856</v>
      </c>
      <c r="G190" s="7">
        <v>38175.613669999999</v>
      </c>
      <c r="H190" s="7">
        <v>37603.595030000004</v>
      </c>
      <c r="I190" s="7">
        <v>44170.484479999999</v>
      </c>
      <c r="J190" s="7">
        <v>40894.915099999998</v>
      </c>
      <c r="K190" s="7">
        <v>41472.571600000003</v>
      </c>
      <c r="L190" s="7">
        <v>42085</v>
      </c>
      <c r="M190" s="7">
        <v>41355.282119999996</v>
      </c>
      <c r="N190" s="7">
        <v>41410</v>
      </c>
      <c r="O190" s="7">
        <v>43140</v>
      </c>
      <c r="P190" s="7">
        <v>41589</v>
      </c>
      <c r="Q190" s="7">
        <v>39654</v>
      </c>
      <c r="R190" s="7">
        <v>44923</v>
      </c>
      <c r="S190" s="7">
        <v>37354</v>
      </c>
      <c r="T190" s="7">
        <v>39093</v>
      </c>
      <c r="U190" s="7">
        <v>40700</v>
      </c>
      <c r="V190" s="7">
        <v>47925</v>
      </c>
      <c r="W190" s="7">
        <v>41908</v>
      </c>
      <c r="X190" s="7">
        <v>39286</v>
      </c>
      <c r="Y190" s="7">
        <v>38720</v>
      </c>
      <c r="Z190" s="11">
        <v>58976</v>
      </c>
      <c r="AA190" s="11">
        <v>46059</v>
      </c>
      <c r="AB190" s="11">
        <v>42601.131170000001</v>
      </c>
      <c r="AC190" s="11">
        <v>45703.034159999996</v>
      </c>
      <c r="AD190" s="11">
        <v>40544.972259999995</v>
      </c>
      <c r="AE190" s="11">
        <v>44938.782079999997</v>
      </c>
      <c r="AF190" s="11">
        <v>45143.992539999999</v>
      </c>
      <c r="AG190" s="11">
        <v>50880.025900000001</v>
      </c>
      <c r="AH190" s="11">
        <v>44532.871030000002</v>
      </c>
      <c r="AI190" s="11">
        <v>56329.566250000003</v>
      </c>
      <c r="AJ190" s="11">
        <v>47866.231220000001</v>
      </c>
      <c r="AK190" s="11">
        <v>49064.887549999999</v>
      </c>
      <c r="AL190" s="11">
        <v>48140.777869999998</v>
      </c>
      <c r="AM190">
        <v>52299.777909999997</v>
      </c>
      <c r="AN190" s="1"/>
      <c r="AO190">
        <f>H190/H189*100</f>
        <v>46.105444320074348</v>
      </c>
      <c r="AP190">
        <v>41472571.600000001</v>
      </c>
      <c r="AR190">
        <f>T190/T189</f>
        <v>0.40463079884902808</v>
      </c>
    </row>
    <row r="191" spans="1:45" ht="18.75" customHeight="1" x14ac:dyDescent="0.25">
      <c r="A191" s="1"/>
      <c r="B191" s="7"/>
      <c r="C191" s="8" t="s">
        <v>150</v>
      </c>
      <c r="D191" s="7">
        <v>59150.854469999998</v>
      </c>
      <c r="E191" s="7">
        <v>63799.657599999999</v>
      </c>
      <c r="F191" s="7">
        <v>60298.584000000003</v>
      </c>
      <c r="G191" s="7">
        <v>39628.069630000005</v>
      </c>
      <c r="H191" s="7">
        <v>43956.393349999998</v>
      </c>
      <c r="I191" s="7">
        <v>60808.344380000002</v>
      </c>
      <c r="J191" s="7">
        <v>44631.029740000005</v>
      </c>
      <c r="K191" s="7">
        <v>57544.429689999997</v>
      </c>
      <c r="L191" s="7">
        <v>48455</v>
      </c>
      <c r="M191" s="7">
        <v>48004.923430000003</v>
      </c>
      <c r="N191" s="7">
        <v>49791</v>
      </c>
      <c r="O191" s="7">
        <v>58542</v>
      </c>
      <c r="P191" s="7">
        <v>52286</v>
      </c>
      <c r="Q191" s="7">
        <v>59242</v>
      </c>
      <c r="R191" s="7">
        <v>63642</v>
      </c>
      <c r="S191" s="7">
        <v>58917</v>
      </c>
      <c r="T191" s="7">
        <v>57521</v>
      </c>
      <c r="U191" s="7">
        <v>59386</v>
      </c>
      <c r="V191" s="7">
        <v>43469</v>
      </c>
      <c r="W191" s="7">
        <v>78319</v>
      </c>
      <c r="X191" s="7">
        <v>66192</v>
      </c>
      <c r="Y191" s="7">
        <v>63824</v>
      </c>
      <c r="Z191" s="11">
        <v>64694</v>
      </c>
      <c r="AA191" s="11">
        <v>71177</v>
      </c>
      <c r="AB191" s="11">
        <v>68615.405900000012</v>
      </c>
      <c r="AC191" s="11">
        <v>67540.711340000009</v>
      </c>
      <c r="AD191" s="11">
        <v>78454.063519999996</v>
      </c>
      <c r="AE191" s="11">
        <v>73278.00662</v>
      </c>
      <c r="AF191" s="11">
        <v>77371.60420999999</v>
      </c>
      <c r="AG191" s="11">
        <v>76608.892040000006</v>
      </c>
      <c r="AH191" s="11">
        <v>75372.791849999994</v>
      </c>
      <c r="AI191" s="11">
        <v>80778.673450000002</v>
      </c>
      <c r="AJ191" s="11">
        <v>77650.106739999988</v>
      </c>
      <c r="AK191" s="11">
        <v>80718.860769999999</v>
      </c>
      <c r="AL191" s="11">
        <v>81655.812160000001</v>
      </c>
      <c r="AM191">
        <v>85947.925199999998</v>
      </c>
      <c r="AN191" s="1"/>
      <c r="AO191">
        <f>H191/H189*100</f>
        <v>53.894555679925659</v>
      </c>
      <c r="AP191">
        <v>57544429.689999998</v>
      </c>
      <c r="AR191">
        <f>T191/T189</f>
        <v>0.59536920115097192</v>
      </c>
    </row>
    <row r="192" spans="1:45" ht="18.75" customHeight="1" x14ac:dyDescent="0.25">
      <c r="A192" s="1"/>
      <c r="B192" s="5" t="s">
        <v>187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N192" s="1"/>
    </row>
    <row r="193" spans="1:48" ht="18.75" customHeight="1" x14ac:dyDescent="0.25">
      <c r="A193" s="1"/>
      <c r="B193" s="7"/>
      <c r="C193" s="8" t="s">
        <v>168</v>
      </c>
      <c r="D193" s="7">
        <v>1971</v>
      </c>
      <c r="E193" s="7">
        <v>2094</v>
      </c>
      <c r="F193" s="7">
        <v>2056</v>
      </c>
      <c r="G193" s="7">
        <v>1248</v>
      </c>
      <c r="H193" s="7">
        <v>1145</v>
      </c>
      <c r="I193" s="7">
        <v>1586</v>
      </c>
      <c r="J193" s="7">
        <v>1605</v>
      </c>
      <c r="K193" s="7">
        <v>1711</v>
      </c>
      <c r="L193" s="7">
        <v>1737</v>
      </c>
      <c r="M193" s="7">
        <v>1821</v>
      </c>
      <c r="N193" s="7">
        <v>1948</v>
      </c>
      <c r="O193" s="7">
        <v>2012</v>
      </c>
      <c r="P193" s="7">
        <v>1917</v>
      </c>
      <c r="Q193" s="7">
        <v>2004</v>
      </c>
      <c r="R193" s="7">
        <v>2108</v>
      </c>
      <c r="S193" s="7">
        <v>2004</v>
      </c>
      <c r="T193" s="7">
        <v>1985</v>
      </c>
      <c r="U193" s="7">
        <v>2031</v>
      </c>
      <c r="V193" s="7">
        <v>1422</v>
      </c>
      <c r="W193" s="7">
        <v>2179</v>
      </c>
      <c r="X193" s="7">
        <v>2056</v>
      </c>
      <c r="Y193" s="7">
        <v>2104</v>
      </c>
      <c r="Z193" s="11">
        <v>2086</v>
      </c>
      <c r="AA193" s="11">
        <v>2104</v>
      </c>
      <c r="AB193" s="11">
        <v>2012</v>
      </c>
      <c r="AC193" s="11">
        <v>2064</v>
      </c>
      <c r="AD193" s="11">
        <v>2121</v>
      </c>
      <c r="AE193" s="11">
        <v>1979</v>
      </c>
      <c r="AF193" s="11">
        <v>2149</v>
      </c>
      <c r="AG193" s="11">
        <v>2175</v>
      </c>
      <c r="AH193" s="11">
        <v>1971</v>
      </c>
      <c r="AI193" s="11">
        <v>2225</v>
      </c>
      <c r="AJ193" s="11">
        <v>2165</v>
      </c>
      <c r="AK193" s="11">
        <v>2196</v>
      </c>
      <c r="AL193" s="11">
        <v>2212</v>
      </c>
      <c r="AN193" s="1"/>
      <c r="AV193">
        <v>77370</v>
      </c>
    </row>
    <row r="194" spans="1:48" ht="21.75" hidden="1" customHeight="1" x14ac:dyDescent="0.2">
      <c r="A194" s="1"/>
      <c r="C194" t="s">
        <v>190</v>
      </c>
      <c r="D194">
        <v>297</v>
      </c>
      <c r="E194">
        <v>386</v>
      </c>
      <c r="F194">
        <v>411</v>
      </c>
      <c r="G194">
        <v>330</v>
      </c>
      <c r="I194">
        <v>87885</v>
      </c>
      <c r="K194">
        <v>96538</v>
      </c>
      <c r="L194">
        <v>90465</v>
      </c>
      <c r="R194">
        <v>99633</v>
      </c>
      <c r="S194">
        <v>94229</v>
      </c>
      <c r="T194">
        <v>95011</v>
      </c>
      <c r="Z194">
        <v>99440</v>
      </c>
      <c r="AB194">
        <v>102874</v>
      </c>
      <c r="AN194" s="1"/>
    </row>
    <row r="195" spans="1:48" ht="6.6" hidden="1" customHeight="1" x14ac:dyDescent="0.2">
      <c r="A195" s="1"/>
      <c r="C195" t="s">
        <v>191</v>
      </c>
      <c r="D195">
        <v>375</v>
      </c>
      <c r="E195">
        <v>369</v>
      </c>
      <c r="F195">
        <v>347</v>
      </c>
      <c r="G195">
        <v>202</v>
      </c>
      <c r="AN195" s="1"/>
    </row>
    <row r="196" spans="1:48" ht="18.75" customHeight="1" x14ac:dyDescent="0.25">
      <c r="A196" s="1"/>
      <c r="B196" s="7"/>
      <c r="C196" s="8" t="s">
        <v>186</v>
      </c>
      <c r="D196" s="7">
        <v>95955</v>
      </c>
      <c r="E196" s="7">
        <v>99975</v>
      </c>
      <c r="F196" s="7">
        <v>99537</v>
      </c>
      <c r="G196" s="7">
        <v>76120</v>
      </c>
      <c r="H196" s="7">
        <v>76489</v>
      </c>
      <c r="I196" s="7">
        <v>87885</v>
      </c>
      <c r="J196" s="7">
        <v>83898</v>
      </c>
      <c r="K196" s="7">
        <v>89468</v>
      </c>
      <c r="L196" s="7">
        <v>90465</v>
      </c>
      <c r="M196" s="7">
        <v>90915</v>
      </c>
      <c r="N196" s="7">
        <v>92058</v>
      </c>
      <c r="O196" s="7">
        <v>94916</v>
      </c>
      <c r="P196" s="7">
        <v>93933</v>
      </c>
      <c r="Q196" s="7">
        <v>93645</v>
      </c>
      <c r="R196" s="7">
        <v>99633</v>
      </c>
      <c r="S196" s="7">
        <v>94229</v>
      </c>
      <c r="T196" s="7">
        <v>95011</v>
      </c>
      <c r="U196" s="7">
        <v>96032</v>
      </c>
      <c r="V196" s="7">
        <v>77370</v>
      </c>
      <c r="W196" s="7">
        <v>98918</v>
      </c>
      <c r="X196" s="7">
        <v>96839</v>
      </c>
      <c r="Y196" s="7">
        <v>95843</v>
      </c>
      <c r="Z196" s="11">
        <v>99440</v>
      </c>
      <c r="AA196" s="11">
        <v>103925</v>
      </c>
      <c r="AB196" s="11">
        <v>102874</v>
      </c>
      <c r="AC196" s="11">
        <v>96687</v>
      </c>
      <c r="AD196" s="11">
        <v>99510</v>
      </c>
      <c r="AE196" s="11">
        <v>101801</v>
      </c>
      <c r="AF196" s="11">
        <v>104812</v>
      </c>
      <c r="AG196" s="11">
        <v>104752</v>
      </c>
      <c r="AH196" s="11">
        <v>102922</v>
      </c>
      <c r="AI196" s="11">
        <v>108556</v>
      </c>
      <c r="AJ196" s="11">
        <v>107567</v>
      </c>
      <c r="AK196" s="11">
        <v>109542</v>
      </c>
      <c r="AL196" s="11">
        <v>109462</v>
      </c>
      <c r="AN196" s="1"/>
    </row>
    <row r="197" spans="1:48" ht="18.75" customHeight="1" x14ac:dyDescent="0.25">
      <c r="A197" s="1"/>
      <c r="B197" s="7"/>
      <c r="C197" s="8" t="s">
        <v>190</v>
      </c>
      <c r="D197" s="7">
        <v>38565</v>
      </c>
      <c r="E197" s="7">
        <v>40080</v>
      </c>
      <c r="F197" s="7">
        <v>42912</v>
      </c>
      <c r="G197" s="7">
        <v>40057</v>
      </c>
      <c r="H197" s="7">
        <v>39305</v>
      </c>
      <c r="I197" s="7">
        <v>41412</v>
      </c>
      <c r="J197" s="7">
        <v>40175</v>
      </c>
      <c r="K197" s="7">
        <v>41496</v>
      </c>
      <c r="L197" s="7">
        <v>41417</v>
      </c>
      <c r="M197" s="7">
        <v>40757</v>
      </c>
      <c r="N197" s="7">
        <v>41266</v>
      </c>
      <c r="O197" s="7">
        <v>41044</v>
      </c>
      <c r="P197" s="7">
        <v>40579</v>
      </c>
      <c r="Q197" s="7">
        <v>38885</v>
      </c>
      <c r="R197" s="7">
        <v>40663</v>
      </c>
      <c r="S197" s="7">
        <v>35953</v>
      </c>
      <c r="T197" s="7">
        <v>37846</v>
      </c>
      <c r="U197" s="7">
        <v>39144</v>
      </c>
      <c r="V197" s="7">
        <v>46323</v>
      </c>
      <c r="W197" s="7">
        <v>40909</v>
      </c>
      <c r="X197" s="7">
        <v>38764</v>
      </c>
      <c r="Y197" s="7">
        <v>37709</v>
      </c>
      <c r="Z197" s="11">
        <v>40155</v>
      </c>
      <c r="AA197" s="11">
        <v>41454</v>
      </c>
      <c r="AB197" s="11">
        <v>40383</v>
      </c>
      <c r="AC197" s="11">
        <v>40742</v>
      </c>
      <c r="AD197" s="11">
        <v>37646</v>
      </c>
      <c r="AE197" s="11">
        <v>39595</v>
      </c>
      <c r="AF197" s="11">
        <v>39233</v>
      </c>
      <c r="AG197" s="11">
        <v>39675</v>
      </c>
      <c r="AH197" s="11">
        <v>38401</v>
      </c>
      <c r="AI197" s="11">
        <v>42118</v>
      </c>
      <c r="AJ197" s="11">
        <v>41933</v>
      </c>
      <c r="AK197" s="11">
        <v>41882</v>
      </c>
      <c r="AL197" s="11">
        <v>40511</v>
      </c>
      <c r="AM197">
        <v>42355</v>
      </c>
      <c r="AN197" s="1"/>
      <c r="AO197">
        <f>H197/H196*100</f>
        <v>51.386473872060037</v>
      </c>
      <c r="AQ197">
        <v>89468</v>
      </c>
      <c r="AR197">
        <f>T197/T196</f>
        <v>0.39833282462030711</v>
      </c>
    </row>
    <row r="198" spans="1:48" ht="18.75" customHeight="1" x14ac:dyDescent="0.25">
      <c r="A198" s="1"/>
      <c r="B198" s="7"/>
      <c r="C198" s="8" t="s">
        <v>191</v>
      </c>
      <c r="D198" s="7">
        <v>19973</v>
      </c>
      <c r="E198" s="7">
        <v>20772</v>
      </c>
      <c r="F198" s="7">
        <v>18443</v>
      </c>
      <c r="G198" s="7">
        <v>11854</v>
      </c>
      <c r="H198" s="7">
        <v>11677</v>
      </c>
      <c r="I198" s="7">
        <v>15375</v>
      </c>
      <c r="J198" s="7">
        <v>13817</v>
      </c>
      <c r="K198" s="7">
        <v>14404</v>
      </c>
      <c r="L198" s="7">
        <v>13714</v>
      </c>
      <c r="M198" s="7">
        <v>13873</v>
      </c>
      <c r="N198" s="7">
        <v>14128</v>
      </c>
      <c r="O198" s="7">
        <v>16018</v>
      </c>
      <c r="P198" s="7">
        <v>18456</v>
      </c>
      <c r="Q198" s="7">
        <v>21488</v>
      </c>
      <c r="R198" s="7">
        <v>22247</v>
      </c>
      <c r="S198" s="7">
        <v>20747</v>
      </c>
      <c r="T198" s="7">
        <v>19846</v>
      </c>
      <c r="U198" s="7">
        <v>20474</v>
      </c>
      <c r="V198" s="7">
        <v>15972</v>
      </c>
      <c r="W198" s="7">
        <v>26205</v>
      </c>
      <c r="X198" s="7">
        <v>23669</v>
      </c>
      <c r="Y198" s="7">
        <v>23940</v>
      </c>
      <c r="Z198" s="11">
        <v>18758</v>
      </c>
      <c r="AA198" s="11">
        <v>18554</v>
      </c>
      <c r="AB198" s="11">
        <v>19302</v>
      </c>
      <c r="AC198" s="11">
        <v>19127</v>
      </c>
      <c r="AD198" s="11">
        <v>19170</v>
      </c>
      <c r="AE198" s="11">
        <v>19600</v>
      </c>
      <c r="AF198" s="11">
        <v>20245</v>
      </c>
      <c r="AG198" s="11">
        <v>19941</v>
      </c>
      <c r="AH198" s="11">
        <v>19656</v>
      </c>
      <c r="AI198" s="11">
        <v>20179</v>
      </c>
      <c r="AJ198" s="11">
        <v>20135</v>
      </c>
      <c r="AK198" s="11">
        <v>20674</v>
      </c>
      <c r="AL198" s="11">
        <v>20645</v>
      </c>
      <c r="AM198">
        <v>21099</v>
      </c>
      <c r="AN198" s="1"/>
      <c r="AO198">
        <f>H198/H196*100</f>
        <v>15.266247434271596</v>
      </c>
      <c r="AP198" t="e">
        <f>#REF!/1000</f>
        <v>#REF!</v>
      </c>
      <c r="AQ198" t="e">
        <f>#REF!/1000</f>
        <v>#REF!</v>
      </c>
      <c r="AR198">
        <f>T198/T196</f>
        <v>0.20888107692793467</v>
      </c>
    </row>
    <row r="199" spans="1:48" ht="21" hidden="1" customHeight="1" x14ac:dyDescent="0.2">
      <c r="B199" s="24" t="s">
        <v>189</v>
      </c>
      <c r="C199" s="24"/>
      <c r="D199" s="24"/>
      <c r="E199" s="24"/>
      <c r="F199" s="24"/>
      <c r="G199" s="24"/>
      <c r="H199" s="24"/>
    </row>
    <row r="200" spans="1:48" ht="21" hidden="1" customHeight="1" x14ac:dyDescent="0.2">
      <c r="B200" s="24" t="s">
        <v>192</v>
      </c>
      <c r="C200" s="24"/>
      <c r="D200">
        <f>SUM(D201:D208)</f>
        <v>243</v>
      </c>
      <c r="E200" t="s">
        <v>12</v>
      </c>
      <c r="F200" t="s">
        <v>12</v>
      </c>
      <c r="G200" t="s">
        <v>12</v>
      </c>
      <c r="H200" t="s">
        <v>12</v>
      </c>
    </row>
    <row r="201" spans="1:48" ht="21.75" hidden="1" customHeight="1" x14ac:dyDescent="0.2">
      <c r="C201" t="s">
        <v>161</v>
      </c>
      <c r="D201">
        <v>121</v>
      </c>
      <c r="E201" t="s">
        <v>12</v>
      </c>
      <c r="F201" t="s">
        <v>12</v>
      </c>
      <c r="G201" t="s">
        <v>12</v>
      </c>
      <c r="H201" t="s">
        <v>12</v>
      </c>
    </row>
    <row r="202" spans="1:48" ht="21.75" hidden="1" customHeight="1" x14ac:dyDescent="0.2">
      <c r="C202" t="s">
        <v>162</v>
      </c>
      <c r="D202">
        <v>23</v>
      </c>
      <c r="E202" t="s">
        <v>12</v>
      </c>
      <c r="F202" t="s">
        <v>12</v>
      </c>
      <c r="G202" t="s">
        <v>12</v>
      </c>
      <c r="H202" t="s">
        <v>12</v>
      </c>
    </row>
    <row r="203" spans="1:48" ht="21.75" hidden="1" customHeight="1" x14ac:dyDescent="0.2">
      <c r="C203" t="s">
        <v>163</v>
      </c>
      <c r="D203">
        <v>9</v>
      </c>
      <c r="E203" t="s">
        <v>12</v>
      </c>
      <c r="F203" t="s">
        <v>12</v>
      </c>
      <c r="G203" t="s">
        <v>12</v>
      </c>
      <c r="H203" t="s">
        <v>12</v>
      </c>
    </row>
    <row r="204" spans="1:48" ht="21.75" hidden="1" customHeight="1" x14ac:dyDescent="0.2">
      <c r="C204" t="s">
        <v>164</v>
      </c>
      <c r="D204">
        <v>34</v>
      </c>
      <c r="E204" t="s">
        <v>12</v>
      </c>
      <c r="F204" t="s">
        <v>12</v>
      </c>
      <c r="G204" t="s">
        <v>12</v>
      </c>
      <c r="H204" t="s">
        <v>12</v>
      </c>
    </row>
    <row r="205" spans="1:48" ht="21.75" hidden="1" customHeight="1" x14ac:dyDescent="0.2">
      <c r="C205" t="s">
        <v>165</v>
      </c>
      <c r="D205">
        <v>16</v>
      </c>
      <c r="E205" t="s">
        <v>12</v>
      </c>
      <c r="F205" t="s">
        <v>12</v>
      </c>
      <c r="G205" t="s">
        <v>12</v>
      </c>
      <c r="H205" t="s">
        <v>12</v>
      </c>
    </row>
    <row r="206" spans="1:48" ht="21.75" hidden="1" customHeight="1" x14ac:dyDescent="0.2">
      <c r="C206" t="s">
        <v>166</v>
      </c>
      <c r="D206">
        <v>30</v>
      </c>
      <c r="E206" t="s">
        <v>12</v>
      </c>
      <c r="F206" t="s">
        <v>12</v>
      </c>
      <c r="G206" t="s">
        <v>12</v>
      </c>
      <c r="H206" t="s">
        <v>12</v>
      </c>
    </row>
    <row r="207" spans="1:48" ht="21.75" hidden="1" customHeight="1" x14ac:dyDescent="0.2">
      <c r="C207" t="s">
        <v>167</v>
      </c>
      <c r="D207">
        <v>4</v>
      </c>
      <c r="E207" t="s">
        <v>12</v>
      </c>
      <c r="F207" t="s">
        <v>12</v>
      </c>
      <c r="G207" t="s">
        <v>12</v>
      </c>
      <c r="H207" t="s">
        <v>12</v>
      </c>
    </row>
    <row r="208" spans="1:48" ht="21.75" hidden="1" customHeight="1" x14ac:dyDescent="0.2">
      <c r="C208" t="s">
        <v>188</v>
      </c>
      <c r="D208">
        <v>6</v>
      </c>
      <c r="E208" t="s">
        <v>12</v>
      </c>
      <c r="F208" t="s">
        <v>12</v>
      </c>
      <c r="G208" t="s">
        <v>12</v>
      </c>
      <c r="H208" t="s">
        <v>12</v>
      </c>
    </row>
    <row r="209" spans="1:40" ht="21.75" hidden="1" customHeight="1" x14ac:dyDescent="0.2"/>
    <row r="210" spans="1:40" ht="21.75" hidden="1" customHeight="1" x14ac:dyDescent="0.2"/>
    <row r="211" spans="1:40" ht="21.75" hidden="1" customHeight="1" x14ac:dyDescent="0.2"/>
    <row r="212" spans="1:40" ht="21.75" hidden="1" customHeight="1" x14ac:dyDescent="0.2"/>
    <row r="213" spans="1:40" ht="21.75" hidden="1" customHeight="1" x14ac:dyDescent="0.2"/>
    <row r="214" spans="1:40" ht="21.75" hidden="1" customHeight="1" x14ac:dyDescent="0.2"/>
    <row r="215" spans="1:40" ht="21.75" hidden="1" customHeight="1" x14ac:dyDescent="0.2"/>
    <row r="216" spans="1:40" ht="21.75" hidden="1" customHeight="1" x14ac:dyDescent="0.2"/>
    <row r="217" spans="1:40" ht="21.75" hidden="1" customHeight="1" x14ac:dyDescent="0.2"/>
    <row r="218" spans="1:40" ht="21.75" hidden="1" customHeight="1" x14ac:dyDescent="0.2"/>
    <row r="219" spans="1:40" ht="21.75" hidden="1" customHeight="1" x14ac:dyDescent="0.2"/>
    <row r="220" spans="1:40" ht="21" customHeight="1" x14ac:dyDescent="0.2">
      <c r="A220" s="23" t="s">
        <v>174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</row>
    <row r="221" spans="1:40" ht="17.25" customHeight="1" x14ac:dyDescent="0.25">
      <c r="A221" s="1"/>
      <c r="B221" s="3"/>
      <c r="C221" s="3"/>
      <c r="D221" s="3" t="s">
        <v>0</v>
      </c>
      <c r="E221" s="3" t="s">
        <v>1</v>
      </c>
      <c r="F221" s="3" t="s">
        <v>2</v>
      </c>
      <c r="G221" s="3" t="s">
        <v>3</v>
      </c>
      <c r="H221" s="3" t="s">
        <v>4</v>
      </c>
      <c r="I221" s="3" t="s">
        <v>5</v>
      </c>
      <c r="J221" s="3" t="s">
        <v>6</v>
      </c>
      <c r="K221" s="3" t="s">
        <v>7</v>
      </c>
      <c r="L221" s="3" t="s">
        <v>8</v>
      </c>
      <c r="M221" s="3" t="s">
        <v>9</v>
      </c>
      <c r="N221" s="3" t="s">
        <v>10</v>
      </c>
      <c r="O221" s="3" t="s">
        <v>11</v>
      </c>
      <c r="P221" s="3" t="s">
        <v>0</v>
      </c>
      <c r="Q221" s="3" t="s">
        <v>1</v>
      </c>
      <c r="R221" s="3" t="s">
        <v>2</v>
      </c>
      <c r="S221" s="3" t="s">
        <v>3</v>
      </c>
      <c r="T221" s="3" t="s">
        <v>4</v>
      </c>
      <c r="U221" s="3" t="s">
        <v>25</v>
      </c>
      <c r="V221" s="3" t="s">
        <v>27</v>
      </c>
      <c r="W221" s="3" t="s">
        <v>138</v>
      </c>
      <c r="X221" s="3" t="s">
        <v>8</v>
      </c>
      <c r="Y221" s="3" t="s">
        <v>9</v>
      </c>
      <c r="Z221" s="20">
        <v>44501</v>
      </c>
      <c r="AA221" s="15" t="s">
        <v>11</v>
      </c>
      <c r="AB221" s="20">
        <v>44562</v>
      </c>
      <c r="AC221" s="15" t="s">
        <v>1</v>
      </c>
      <c r="AD221" s="15" t="s">
        <v>2</v>
      </c>
      <c r="AE221" s="15" t="s">
        <v>3</v>
      </c>
      <c r="AF221" s="15" t="s">
        <v>4</v>
      </c>
      <c r="AG221" s="15" t="s">
        <v>5</v>
      </c>
      <c r="AH221" s="15" t="s">
        <v>6</v>
      </c>
      <c r="AI221" s="15" t="s">
        <v>7</v>
      </c>
      <c r="AJ221" s="15" t="s">
        <v>8</v>
      </c>
      <c r="AK221" s="15" t="s">
        <v>9</v>
      </c>
      <c r="AL221" s="15" t="s">
        <v>10</v>
      </c>
      <c r="AN221" s="1"/>
    </row>
    <row r="222" spans="1:40" ht="18.75" customHeight="1" x14ac:dyDescent="0.25">
      <c r="A222" s="1"/>
      <c r="B222" s="5" t="s">
        <v>194</v>
      </c>
      <c r="C222" s="5"/>
      <c r="D222" s="5">
        <v>1138</v>
      </c>
      <c r="E222" s="5">
        <v>991</v>
      </c>
      <c r="F222" s="5">
        <v>1032</v>
      </c>
      <c r="G222" s="5">
        <v>559</v>
      </c>
      <c r="H222" s="5">
        <v>419</v>
      </c>
      <c r="I222" s="5">
        <v>546</v>
      </c>
      <c r="J222" s="5">
        <v>737</v>
      </c>
      <c r="K222" s="5">
        <v>882</v>
      </c>
      <c r="L222" s="5">
        <v>958</v>
      </c>
      <c r="M222" s="5">
        <v>919</v>
      </c>
      <c r="N222" s="5">
        <v>892</v>
      </c>
      <c r="O222" s="5">
        <v>970</v>
      </c>
      <c r="P222" s="5">
        <v>1164</v>
      </c>
      <c r="Q222" s="5">
        <v>904</v>
      </c>
      <c r="R222" s="5">
        <v>1110</v>
      </c>
      <c r="S222" s="5">
        <v>1027</v>
      </c>
      <c r="T222" s="5">
        <v>916</v>
      </c>
      <c r="U222" s="5">
        <v>910</v>
      </c>
      <c r="V222" s="5">
        <v>941</v>
      </c>
      <c r="W222" s="5">
        <v>1122</v>
      </c>
      <c r="X222" s="5">
        <v>1147</v>
      </c>
      <c r="Y222" s="5">
        <v>1070</v>
      </c>
      <c r="Z222" s="6">
        <v>968</v>
      </c>
      <c r="AA222" s="6">
        <v>1078</v>
      </c>
      <c r="AB222" s="6">
        <v>997</v>
      </c>
      <c r="AC222" s="6">
        <v>869</v>
      </c>
      <c r="AD222" s="6">
        <v>951</v>
      </c>
      <c r="AE222" s="6">
        <v>898</v>
      </c>
      <c r="AF222" s="6">
        <v>1075</v>
      </c>
      <c r="AG222" s="6">
        <v>1007</v>
      </c>
      <c r="AH222" s="6">
        <v>922</v>
      </c>
      <c r="AI222" s="6">
        <v>1157</v>
      </c>
      <c r="AJ222" s="6">
        <v>878</v>
      </c>
      <c r="AK222" s="6">
        <v>879</v>
      </c>
      <c r="AL222" s="6">
        <v>895</v>
      </c>
      <c r="AN222" s="1"/>
    </row>
    <row r="223" spans="1:40" ht="18.75" customHeight="1" x14ac:dyDescent="0.25">
      <c r="A223" s="1"/>
      <c r="B223" s="7"/>
      <c r="C223" s="8" t="s">
        <v>109</v>
      </c>
      <c r="D223" s="7">
        <v>17</v>
      </c>
      <c r="E223" s="7">
        <v>24</v>
      </c>
      <c r="F223" s="7">
        <v>20</v>
      </c>
      <c r="G223" s="7">
        <v>19</v>
      </c>
      <c r="H223" s="7">
        <v>12</v>
      </c>
      <c r="I223" s="7">
        <v>20</v>
      </c>
      <c r="J223" s="7">
        <v>31</v>
      </c>
      <c r="K223" s="7">
        <v>23</v>
      </c>
      <c r="L223" s="7">
        <v>24</v>
      </c>
      <c r="M223" s="7">
        <v>17</v>
      </c>
      <c r="N223" s="7">
        <v>19</v>
      </c>
      <c r="O223" s="7">
        <v>19</v>
      </c>
      <c r="P223" s="7">
        <v>27</v>
      </c>
      <c r="Q223" s="7">
        <v>14</v>
      </c>
      <c r="R223" s="7">
        <v>24</v>
      </c>
      <c r="S223" s="7">
        <v>23</v>
      </c>
      <c r="T223" s="7">
        <v>26</v>
      </c>
      <c r="U223" s="7">
        <v>23</v>
      </c>
      <c r="V223" s="7">
        <v>13</v>
      </c>
      <c r="W223" s="7">
        <v>26</v>
      </c>
      <c r="X223" s="7">
        <v>23</v>
      </c>
      <c r="Y223" s="7">
        <v>24</v>
      </c>
      <c r="Z223" s="11">
        <v>24</v>
      </c>
      <c r="AA223" s="11">
        <v>23</v>
      </c>
      <c r="AB223" s="11">
        <v>25</v>
      </c>
      <c r="AC223" s="11">
        <v>24</v>
      </c>
      <c r="AD223" s="11">
        <v>22</v>
      </c>
      <c r="AE223" s="11">
        <v>22</v>
      </c>
      <c r="AF223" s="11">
        <v>25</v>
      </c>
      <c r="AG223" s="11">
        <v>24</v>
      </c>
      <c r="AH223" s="11">
        <v>10</v>
      </c>
      <c r="AI223" s="11">
        <v>17</v>
      </c>
      <c r="AJ223" s="11">
        <v>13</v>
      </c>
      <c r="AK223" s="11">
        <v>11</v>
      </c>
      <c r="AL223" s="11">
        <v>18</v>
      </c>
      <c r="AN223" s="1"/>
    </row>
    <row r="224" spans="1:40" ht="18.75" customHeight="1" x14ac:dyDescent="0.25">
      <c r="A224" s="1"/>
      <c r="B224" s="7"/>
      <c r="C224" s="8" t="s">
        <v>152</v>
      </c>
      <c r="D224" s="7">
        <v>48</v>
      </c>
      <c r="E224" s="7">
        <v>42</v>
      </c>
      <c r="F224" s="7">
        <v>37</v>
      </c>
      <c r="G224" s="7">
        <v>13</v>
      </c>
      <c r="H224" s="7">
        <v>21</v>
      </c>
      <c r="I224" s="7">
        <v>26</v>
      </c>
      <c r="J224" s="7">
        <v>43</v>
      </c>
      <c r="K224" s="7">
        <v>60</v>
      </c>
      <c r="L224" s="7">
        <v>90</v>
      </c>
      <c r="M224" s="7">
        <v>84</v>
      </c>
      <c r="N224" s="7">
        <v>80</v>
      </c>
      <c r="O224" s="7">
        <v>67</v>
      </c>
      <c r="P224" s="7">
        <v>91</v>
      </c>
      <c r="Q224" s="7">
        <v>60</v>
      </c>
      <c r="R224" s="7">
        <v>89</v>
      </c>
      <c r="S224" s="7">
        <v>66</v>
      </c>
      <c r="T224" s="7">
        <v>87</v>
      </c>
      <c r="U224" s="7">
        <v>100</v>
      </c>
      <c r="V224" s="7">
        <v>88</v>
      </c>
      <c r="W224" s="7">
        <v>120</v>
      </c>
      <c r="X224" s="7">
        <v>97</v>
      </c>
      <c r="Y224" s="7">
        <v>82</v>
      </c>
      <c r="Z224" s="11">
        <v>82</v>
      </c>
      <c r="AA224" s="11">
        <v>57</v>
      </c>
      <c r="AB224" s="11">
        <v>65</v>
      </c>
      <c r="AC224" s="11">
        <v>65</v>
      </c>
      <c r="AD224" s="11">
        <v>75</v>
      </c>
      <c r="AE224" s="11">
        <v>78</v>
      </c>
      <c r="AF224" s="11">
        <v>76</v>
      </c>
      <c r="AG224" s="11">
        <v>87</v>
      </c>
      <c r="AH224" s="11">
        <v>91</v>
      </c>
      <c r="AI224" s="11">
        <v>80</v>
      </c>
      <c r="AJ224" s="11">
        <v>92</v>
      </c>
      <c r="AK224" s="11">
        <v>90</v>
      </c>
      <c r="AL224" s="11">
        <v>57</v>
      </c>
      <c r="AN224" s="1"/>
    </row>
    <row r="225" spans="1:40" ht="18.75" customHeight="1" x14ac:dyDescent="0.25">
      <c r="A225" s="1"/>
      <c r="B225" s="7"/>
      <c r="C225" s="8" t="s">
        <v>153</v>
      </c>
      <c r="D225" s="7">
        <v>390</v>
      </c>
      <c r="E225" s="7">
        <v>341</v>
      </c>
      <c r="F225" s="7">
        <v>400</v>
      </c>
      <c r="G225" s="7">
        <v>211</v>
      </c>
      <c r="H225" s="7">
        <v>170</v>
      </c>
      <c r="I225" s="7">
        <v>185</v>
      </c>
      <c r="J225" s="7">
        <v>275</v>
      </c>
      <c r="K225" s="7">
        <v>301</v>
      </c>
      <c r="L225" s="7">
        <v>317</v>
      </c>
      <c r="M225" s="7">
        <v>313</v>
      </c>
      <c r="N225" s="7">
        <v>294</v>
      </c>
      <c r="O225" s="7">
        <v>383</v>
      </c>
      <c r="P225" s="7">
        <v>519</v>
      </c>
      <c r="Q225" s="7">
        <v>367</v>
      </c>
      <c r="R225" s="7">
        <v>439</v>
      </c>
      <c r="S225" s="7">
        <v>383</v>
      </c>
      <c r="T225" s="7">
        <v>354</v>
      </c>
      <c r="U225" s="7">
        <v>340</v>
      </c>
      <c r="V225" s="7">
        <v>396</v>
      </c>
      <c r="W225" s="7">
        <v>403</v>
      </c>
      <c r="X225" s="7">
        <v>369</v>
      </c>
      <c r="Y225" s="7">
        <v>394</v>
      </c>
      <c r="Z225" s="11">
        <v>379</v>
      </c>
      <c r="AA225" s="11">
        <v>442</v>
      </c>
      <c r="AB225" s="11">
        <v>386</v>
      </c>
      <c r="AC225" s="11">
        <v>296</v>
      </c>
      <c r="AD225" s="11">
        <v>293</v>
      </c>
      <c r="AE225" s="11">
        <v>277</v>
      </c>
      <c r="AF225" s="11">
        <v>355</v>
      </c>
      <c r="AG225" s="11">
        <v>335</v>
      </c>
      <c r="AH225" s="11">
        <v>369</v>
      </c>
      <c r="AI225" s="11">
        <v>476</v>
      </c>
      <c r="AJ225" s="11">
        <v>323</v>
      </c>
      <c r="AK225" s="11">
        <v>302</v>
      </c>
      <c r="AL225" s="11">
        <v>314</v>
      </c>
      <c r="AN225" s="1"/>
    </row>
    <row r="226" spans="1:40" ht="18.75" customHeight="1" x14ac:dyDescent="0.25">
      <c r="A226" s="1"/>
      <c r="B226" s="7"/>
      <c r="C226" s="8" t="s">
        <v>154</v>
      </c>
      <c r="D226" s="7">
        <v>13</v>
      </c>
      <c r="E226" s="7">
        <v>19</v>
      </c>
      <c r="F226" s="7">
        <v>12</v>
      </c>
      <c r="G226" s="7">
        <v>1</v>
      </c>
      <c r="H226" s="7">
        <v>2</v>
      </c>
      <c r="I226" s="7">
        <v>2</v>
      </c>
      <c r="J226" s="7">
        <v>1</v>
      </c>
      <c r="K226" s="7">
        <v>3</v>
      </c>
      <c r="L226" s="7">
        <v>5</v>
      </c>
      <c r="M226" s="7">
        <v>2</v>
      </c>
      <c r="N226" s="7">
        <v>7</v>
      </c>
      <c r="O226" s="7">
        <v>6</v>
      </c>
      <c r="P226" s="7">
        <v>2</v>
      </c>
      <c r="Q226" s="7">
        <v>1</v>
      </c>
      <c r="R226" s="7">
        <v>4</v>
      </c>
      <c r="S226" s="7">
        <v>4</v>
      </c>
      <c r="T226" s="7">
        <v>0</v>
      </c>
      <c r="U226" s="7">
        <v>1</v>
      </c>
      <c r="V226" s="7">
        <v>1</v>
      </c>
      <c r="W226" s="7">
        <v>8</v>
      </c>
      <c r="X226" s="7">
        <v>8</v>
      </c>
      <c r="Y226" s="7" t="s">
        <v>229</v>
      </c>
      <c r="Z226" s="11">
        <v>1</v>
      </c>
      <c r="AA226" s="11">
        <v>1</v>
      </c>
      <c r="AB226" s="11" t="s">
        <v>12</v>
      </c>
      <c r="AC226" s="11" t="s">
        <v>12</v>
      </c>
      <c r="AD226" s="11" t="s">
        <v>12</v>
      </c>
      <c r="AE226" s="11" t="s">
        <v>12</v>
      </c>
      <c r="AF226" s="11" t="s">
        <v>12</v>
      </c>
      <c r="AG226" s="11" t="s">
        <v>12</v>
      </c>
      <c r="AH226" s="11" t="s">
        <v>12</v>
      </c>
      <c r="AI226" s="11" t="s">
        <v>12</v>
      </c>
      <c r="AJ226" s="11" t="s">
        <v>12</v>
      </c>
      <c r="AK226" s="11" t="s">
        <v>12</v>
      </c>
      <c r="AL226" s="11" t="s">
        <v>12</v>
      </c>
      <c r="AN226" s="1"/>
    </row>
    <row r="227" spans="1:40" ht="18.75" customHeight="1" x14ac:dyDescent="0.25">
      <c r="A227" s="1"/>
      <c r="B227" s="7"/>
      <c r="C227" s="8" t="s">
        <v>110</v>
      </c>
      <c r="D227" s="7">
        <v>185</v>
      </c>
      <c r="E227" s="7">
        <v>154</v>
      </c>
      <c r="F227" s="7">
        <v>133</v>
      </c>
      <c r="G227" s="7">
        <v>66</v>
      </c>
      <c r="H227" s="7">
        <v>29</v>
      </c>
      <c r="I227" s="7">
        <v>61</v>
      </c>
      <c r="J227" s="7">
        <v>89</v>
      </c>
      <c r="K227" s="7">
        <v>121</v>
      </c>
      <c r="L227" s="7">
        <v>118</v>
      </c>
      <c r="M227" s="7">
        <v>138</v>
      </c>
      <c r="N227" s="7">
        <v>155</v>
      </c>
      <c r="O227" s="7">
        <v>141</v>
      </c>
      <c r="P227" s="7">
        <v>114</v>
      </c>
      <c r="Q227" s="7">
        <v>113</v>
      </c>
      <c r="R227" s="7">
        <v>134</v>
      </c>
      <c r="S227" s="7">
        <v>159</v>
      </c>
      <c r="T227" s="7">
        <v>107</v>
      </c>
      <c r="U227" s="7">
        <v>97</v>
      </c>
      <c r="V227" s="7">
        <v>88</v>
      </c>
      <c r="W227" s="7">
        <v>136</v>
      </c>
      <c r="X227" s="7">
        <v>181</v>
      </c>
      <c r="Y227" s="7">
        <v>163</v>
      </c>
      <c r="Z227" s="11">
        <v>120</v>
      </c>
      <c r="AA227" s="11">
        <v>144</v>
      </c>
      <c r="AB227" s="11">
        <v>114</v>
      </c>
      <c r="AC227" s="11">
        <v>129</v>
      </c>
      <c r="AD227" s="11">
        <v>149</v>
      </c>
      <c r="AE227" s="11">
        <v>128</v>
      </c>
      <c r="AF227" s="11">
        <v>150</v>
      </c>
      <c r="AG227" s="11">
        <v>147</v>
      </c>
      <c r="AH227" s="11">
        <v>100</v>
      </c>
      <c r="AI227" s="11">
        <v>130</v>
      </c>
      <c r="AJ227" s="11">
        <v>129</v>
      </c>
      <c r="AK227" s="11">
        <v>119</v>
      </c>
      <c r="AL227" s="11">
        <v>173</v>
      </c>
      <c r="AN227" s="1"/>
    </row>
    <row r="228" spans="1:40" ht="18.75" customHeight="1" x14ac:dyDescent="0.25">
      <c r="A228" s="1"/>
      <c r="B228" s="7"/>
      <c r="C228" s="8" t="s">
        <v>155</v>
      </c>
      <c r="D228" s="7">
        <v>8</v>
      </c>
      <c r="E228" s="7">
        <v>13</v>
      </c>
      <c r="F228" s="7">
        <v>12</v>
      </c>
      <c r="G228" s="7">
        <v>1</v>
      </c>
      <c r="H228" s="7">
        <v>1</v>
      </c>
      <c r="I228" s="7">
        <v>7</v>
      </c>
      <c r="J228" s="7">
        <v>8</v>
      </c>
      <c r="K228" s="7">
        <v>2</v>
      </c>
      <c r="L228" s="7">
        <v>15</v>
      </c>
      <c r="M228" s="7">
        <v>12</v>
      </c>
      <c r="N228" s="7">
        <v>13</v>
      </c>
      <c r="O228" s="7">
        <v>16</v>
      </c>
      <c r="P228" s="7">
        <v>7</v>
      </c>
      <c r="Q228" s="7">
        <v>11</v>
      </c>
      <c r="R228" s="7">
        <v>20</v>
      </c>
      <c r="S228" s="7">
        <v>16</v>
      </c>
      <c r="T228" s="7">
        <v>16</v>
      </c>
      <c r="U228" s="7">
        <v>6</v>
      </c>
      <c r="V228" s="7">
        <v>9</v>
      </c>
      <c r="W228" s="7">
        <v>16</v>
      </c>
      <c r="X228" s="7">
        <v>15</v>
      </c>
      <c r="Y228" s="7">
        <v>14</v>
      </c>
      <c r="Z228" s="11">
        <v>6</v>
      </c>
      <c r="AA228" s="11">
        <v>15</v>
      </c>
      <c r="AB228" s="11">
        <v>10</v>
      </c>
      <c r="AC228" s="11">
        <v>11</v>
      </c>
      <c r="AD228" s="11">
        <v>12</v>
      </c>
      <c r="AE228" s="11">
        <v>7</v>
      </c>
      <c r="AF228" s="11">
        <v>4</v>
      </c>
      <c r="AG228" s="11">
        <v>12</v>
      </c>
      <c r="AH228" s="11">
        <v>6</v>
      </c>
      <c r="AI228" s="11">
        <v>13</v>
      </c>
      <c r="AJ228" s="11">
        <v>9</v>
      </c>
      <c r="AK228" s="11">
        <v>9</v>
      </c>
      <c r="AL228" s="11">
        <v>11</v>
      </c>
      <c r="AN228" s="1"/>
    </row>
    <row r="229" spans="1:40" ht="18.75" customHeight="1" x14ac:dyDescent="0.25">
      <c r="A229" s="1"/>
      <c r="B229" s="7"/>
      <c r="C229" s="8" t="s">
        <v>111</v>
      </c>
      <c r="D229" s="7">
        <v>147</v>
      </c>
      <c r="E229" s="7">
        <v>111</v>
      </c>
      <c r="F229" s="7">
        <v>141</v>
      </c>
      <c r="G229" s="7">
        <v>110</v>
      </c>
      <c r="H229" s="7">
        <v>81</v>
      </c>
      <c r="I229" s="7">
        <v>88</v>
      </c>
      <c r="J229" s="7">
        <v>97</v>
      </c>
      <c r="K229" s="7">
        <v>106</v>
      </c>
      <c r="L229" s="7">
        <v>137</v>
      </c>
      <c r="M229" s="7">
        <v>125</v>
      </c>
      <c r="N229" s="7">
        <v>145</v>
      </c>
      <c r="O229" s="7">
        <v>136</v>
      </c>
      <c r="P229" s="7">
        <v>141</v>
      </c>
      <c r="Q229" s="7">
        <v>132</v>
      </c>
      <c r="R229" s="7">
        <v>175</v>
      </c>
      <c r="S229" s="7">
        <v>141</v>
      </c>
      <c r="T229" s="7">
        <v>122</v>
      </c>
      <c r="U229" s="7">
        <v>156</v>
      </c>
      <c r="V229" s="7">
        <v>158</v>
      </c>
      <c r="W229" s="7">
        <v>135</v>
      </c>
      <c r="X229" s="7">
        <v>170</v>
      </c>
      <c r="Y229" s="7">
        <v>104</v>
      </c>
      <c r="Z229" s="11">
        <v>76</v>
      </c>
      <c r="AA229" s="11">
        <v>107</v>
      </c>
      <c r="AB229" s="11">
        <v>129</v>
      </c>
      <c r="AC229" s="11">
        <v>97</v>
      </c>
      <c r="AD229" s="11">
        <v>133</v>
      </c>
      <c r="AE229" s="11">
        <v>122</v>
      </c>
      <c r="AF229" s="11">
        <v>166</v>
      </c>
      <c r="AG229" s="11">
        <v>118</v>
      </c>
      <c r="AH229" s="11">
        <v>114</v>
      </c>
      <c r="AI229" s="11">
        <v>131</v>
      </c>
      <c r="AJ229" s="11">
        <v>104</v>
      </c>
      <c r="AK229" s="11">
        <v>110</v>
      </c>
      <c r="AL229" s="11">
        <v>85</v>
      </c>
      <c r="AN229" s="1"/>
    </row>
    <row r="230" spans="1:40" ht="18.75" customHeight="1" x14ac:dyDescent="0.25">
      <c r="A230" s="1"/>
      <c r="B230" s="7"/>
      <c r="C230" s="8" t="s">
        <v>156</v>
      </c>
      <c r="D230" s="7">
        <v>149</v>
      </c>
      <c r="E230" s="7">
        <v>106</v>
      </c>
      <c r="F230" s="7">
        <v>85</v>
      </c>
      <c r="G230" s="7">
        <v>28</v>
      </c>
      <c r="H230" s="7">
        <v>9</v>
      </c>
      <c r="I230" s="7">
        <v>39</v>
      </c>
      <c r="J230" s="7">
        <v>43</v>
      </c>
      <c r="K230" s="7">
        <v>55</v>
      </c>
      <c r="L230" s="7">
        <v>68</v>
      </c>
      <c r="M230" s="7">
        <v>48</v>
      </c>
      <c r="N230" s="7">
        <v>43</v>
      </c>
      <c r="O230" s="7">
        <v>70</v>
      </c>
      <c r="P230" s="7">
        <v>83</v>
      </c>
      <c r="Q230" s="7">
        <v>64</v>
      </c>
      <c r="R230" s="7">
        <v>56</v>
      </c>
      <c r="S230" s="7">
        <v>68</v>
      </c>
      <c r="T230" s="7">
        <v>51</v>
      </c>
      <c r="U230" s="7">
        <v>52</v>
      </c>
      <c r="V230" s="7">
        <v>62</v>
      </c>
      <c r="W230" s="7">
        <v>99</v>
      </c>
      <c r="X230" s="7">
        <v>89</v>
      </c>
      <c r="Y230" s="7">
        <v>118</v>
      </c>
      <c r="Z230" s="11">
        <v>120</v>
      </c>
      <c r="AA230" s="11">
        <v>115</v>
      </c>
      <c r="AB230" s="11">
        <v>124</v>
      </c>
      <c r="AC230" s="11">
        <v>102</v>
      </c>
      <c r="AD230" s="11">
        <v>122</v>
      </c>
      <c r="AE230" s="11">
        <v>119</v>
      </c>
      <c r="AF230" s="11">
        <v>119</v>
      </c>
      <c r="AG230" s="11">
        <v>139</v>
      </c>
      <c r="AH230" s="11">
        <v>88</v>
      </c>
      <c r="AI230" s="11">
        <v>117</v>
      </c>
      <c r="AJ230" s="11">
        <v>111</v>
      </c>
      <c r="AK230" s="11">
        <v>119</v>
      </c>
      <c r="AL230" s="11">
        <v>104</v>
      </c>
      <c r="AN230" s="1"/>
    </row>
    <row r="231" spans="1:40" ht="18.75" customHeight="1" x14ac:dyDescent="0.25">
      <c r="A231" s="1"/>
      <c r="B231" s="7"/>
      <c r="C231" s="8" t="s">
        <v>157</v>
      </c>
      <c r="D231" s="7">
        <v>42</v>
      </c>
      <c r="E231" s="7">
        <v>29</v>
      </c>
      <c r="F231" s="7">
        <v>48</v>
      </c>
      <c r="G231" s="7">
        <v>16</v>
      </c>
      <c r="H231" s="7">
        <v>25</v>
      </c>
      <c r="I231" s="7">
        <v>29</v>
      </c>
      <c r="J231" s="7">
        <v>31</v>
      </c>
      <c r="K231" s="7">
        <v>49</v>
      </c>
      <c r="L231" s="7">
        <v>41</v>
      </c>
      <c r="M231" s="7">
        <v>28</v>
      </c>
      <c r="N231" s="7">
        <v>32</v>
      </c>
      <c r="O231" s="7">
        <v>24</v>
      </c>
      <c r="P231" s="7">
        <v>41</v>
      </c>
      <c r="Q231" s="7">
        <v>40</v>
      </c>
      <c r="R231" s="7">
        <v>43</v>
      </c>
      <c r="S231" s="7">
        <v>33</v>
      </c>
      <c r="T231" s="7">
        <v>55</v>
      </c>
      <c r="U231" s="7">
        <v>44</v>
      </c>
      <c r="V231" s="7">
        <v>41</v>
      </c>
      <c r="W231" s="7">
        <v>44</v>
      </c>
      <c r="X231" s="7">
        <v>46</v>
      </c>
      <c r="Y231" s="7">
        <v>44</v>
      </c>
      <c r="Z231" s="11">
        <v>43</v>
      </c>
      <c r="AA231" s="11">
        <v>46</v>
      </c>
      <c r="AB231" s="11">
        <v>46</v>
      </c>
      <c r="AC231" s="11">
        <v>47</v>
      </c>
      <c r="AD231" s="11">
        <v>35</v>
      </c>
      <c r="AE231" s="11">
        <v>42</v>
      </c>
      <c r="AF231" s="11">
        <v>47</v>
      </c>
      <c r="AG231" s="11">
        <v>48</v>
      </c>
      <c r="AH231" s="11">
        <v>27</v>
      </c>
      <c r="AI231" s="11">
        <v>56</v>
      </c>
      <c r="AJ231" s="11">
        <v>36</v>
      </c>
      <c r="AK231" s="11">
        <v>36</v>
      </c>
      <c r="AL231" s="11">
        <v>30</v>
      </c>
      <c r="AN231" s="1"/>
    </row>
    <row r="232" spans="1:40" ht="18.75" customHeight="1" x14ac:dyDescent="0.25">
      <c r="A232" s="1"/>
      <c r="B232" s="7"/>
      <c r="C232" s="8" t="s">
        <v>158</v>
      </c>
      <c r="D232" s="7">
        <v>59</v>
      </c>
      <c r="E232" s="7">
        <v>60</v>
      </c>
      <c r="F232" s="7">
        <v>56</v>
      </c>
      <c r="G232" s="7">
        <v>48</v>
      </c>
      <c r="H232" s="7">
        <v>40</v>
      </c>
      <c r="I232" s="7">
        <v>47</v>
      </c>
      <c r="J232" s="7">
        <v>58</v>
      </c>
      <c r="K232" s="7">
        <v>67</v>
      </c>
      <c r="L232" s="7">
        <v>66</v>
      </c>
      <c r="M232" s="7">
        <v>74</v>
      </c>
      <c r="N232" s="7">
        <v>46</v>
      </c>
      <c r="O232" s="7">
        <v>42</v>
      </c>
      <c r="P232" s="7">
        <v>50</v>
      </c>
      <c r="Q232" s="7">
        <v>59</v>
      </c>
      <c r="R232" s="7">
        <v>65</v>
      </c>
      <c r="S232" s="7">
        <v>77</v>
      </c>
      <c r="T232" s="7">
        <v>47</v>
      </c>
      <c r="U232" s="7">
        <v>42</v>
      </c>
      <c r="V232" s="7">
        <v>43</v>
      </c>
      <c r="W232" s="7">
        <v>57</v>
      </c>
      <c r="X232" s="7">
        <v>69</v>
      </c>
      <c r="Y232" s="7">
        <v>54</v>
      </c>
      <c r="Z232" s="11">
        <v>45</v>
      </c>
      <c r="AA232" s="11">
        <v>43</v>
      </c>
      <c r="AB232" s="11">
        <v>40</v>
      </c>
      <c r="AC232" s="11">
        <v>51</v>
      </c>
      <c r="AD232" s="11">
        <v>39</v>
      </c>
      <c r="AE232" s="11">
        <v>52</v>
      </c>
      <c r="AF232" s="11">
        <v>63</v>
      </c>
      <c r="AG232" s="11">
        <v>35</v>
      </c>
      <c r="AH232" s="11">
        <v>44</v>
      </c>
      <c r="AI232" s="11">
        <v>43</v>
      </c>
      <c r="AJ232" s="11">
        <v>30</v>
      </c>
      <c r="AK232" s="11">
        <v>42</v>
      </c>
      <c r="AL232" s="11">
        <v>46</v>
      </c>
      <c r="AN232" s="1"/>
    </row>
    <row r="233" spans="1:40" ht="18.75" customHeight="1" x14ac:dyDescent="0.25">
      <c r="A233" s="1"/>
      <c r="B233" s="7"/>
      <c r="C233" s="8" t="s">
        <v>159</v>
      </c>
      <c r="D233" s="7">
        <v>52</v>
      </c>
      <c r="E233" s="7">
        <v>56</v>
      </c>
      <c r="F233" s="7">
        <v>53</v>
      </c>
      <c r="G233" s="7">
        <v>23</v>
      </c>
      <c r="H233" s="7">
        <v>21</v>
      </c>
      <c r="I233" s="7">
        <v>29</v>
      </c>
      <c r="J233" s="7">
        <v>29</v>
      </c>
      <c r="K233" s="7">
        <v>49</v>
      </c>
      <c r="L233" s="7">
        <v>47</v>
      </c>
      <c r="M233" s="7">
        <v>38</v>
      </c>
      <c r="N233" s="7">
        <v>34</v>
      </c>
      <c r="O233" s="7">
        <v>34</v>
      </c>
      <c r="P233" s="7">
        <v>35</v>
      </c>
      <c r="Q233" s="7">
        <v>19</v>
      </c>
      <c r="R233" s="7">
        <v>41</v>
      </c>
      <c r="S233" s="7">
        <v>29</v>
      </c>
      <c r="T233" s="7">
        <v>35</v>
      </c>
      <c r="U233" s="7">
        <v>38</v>
      </c>
      <c r="V233" s="7">
        <v>24</v>
      </c>
      <c r="W233" s="7">
        <v>43</v>
      </c>
      <c r="X233" s="7">
        <v>36</v>
      </c>
      <c r="Y233" s="7">
        <v>34</v>
      </c>
      <c r="Z233" s="11">
        <v>30</v>
      </c>
      <c r="AA233" s="11">
        <v>27</v>
      </c>
      <c r="AB233" s="11">
        <v>29</v>
      </c>
      <c r="AC233" s="11">
        <v>33</v>
      </c>
      <c r="AD233" s="11">
        <v>37</v>
      </c>
      <c r="AE233" s="11">
        <v>27</v>
      </c>
      <c r="AF233" s="11">
        <v>30</v>
      </c>
      <c r="AG233" s="11">
        <v>26</v>
      </c>
      <c r="AH233" s="11">
        <v>16</v>
      </c>
      <c r="AI233" s="11">
        <v>38</v>
      </c>
      <c r="AJ233" s="11">
        <v>14</v>
      </c>
      <c r="AK233" s="11">
        <v>17</v>
      </c>
      <c r="AL233" s="11">
        <v>45</v>
      </c>
      <c r="AN233" s="1"/>
    </row>
    <row r="234" spans="1:40" ht="18.75" customHeight="1" x14ac:dyDescent="0.25">
      <c r="A234" s="1"/>
      <c r="B234" s="7"/>
      <c r="C234" s="8" t="s">
        <v>160</v>
      </c>
      <c r="D234" s="7">
        <v>28</v>
      </c>
      <c r="E234" s="7">
        <v>36</v>
      </c>
      <c r="F234" s="7">
        <v>35</v>
      </c>
      <c r="G234" s="7">
        <v>23</v>
      </c>
      <c r="H234" s="7">
        <v>8</v>
      </c>
      <c r="I234" s="7">
        <v>13</v>
      </c>
      <c r="J234" s="7">
        <v>32</v>
      </c>
      <c r="K234" s="7">
        <v>46</v>
      </c>
      <c r="L234" s="7">
        <v>30</v>
      </c>
      <c r="M234" s="7">
        <v>40</v>
      </c>
      <c r="N234" s="7">
        <v>24</v>
      </c>
      <c r="O234" s="7">
        <v>32</v>
      </c>
      <c r="P234" s="7">
        <v>54</v>
      </c>
      <c r="Q234" s="7">
        <v>24</v>
      </c>
      <c r="R234" s="7">
        <v>20</v>
      </c>
      <c r="S234" s="7">
        <v>28</v>
      </c>
      <c r="T234" s="7">
        <v>16</v>
      </c>
      <c r="U234" s="7">
        <v>11</v>
      </c>
      <c r="V234" s="7">
        <v>18</v>
      </c>
      <c r="W234" s="7">
        <v>35</v>
      </c>
      <c r="X234" s="7">
        <v>44</v>
      </c>
      <c r="Y234" s="7">
        <v>39</v>
      </c>
      <c r="Z234" s="11">
        <v>42</v>
      </c>
      <c r="AA234" s="11">
        <v>58</v>
      </c>
      <c r="AB234" s="11">
        <v>29</v>
      </c>
      <c r="AC234" s="11">
        <v>14</v>
      </c>
      <c r="AD234" s="11">
        <v>34</v>
      </c>
      <c r="AE234" s="11">
        <v>24</v>
      </c>
      <c r="AF234" s="11">
        <v>40</v>
      </c>
      <c r="AG234" s="11">
        <v>36</v>
      </c>
      <c r="AH234" s="11">
        <v>57</v>
      </c>
      <c r="AI234" s="11">
        <v>56</v>
      </c>
      <c r="AJ234" s="11">
        <v>17</v>
      </c>
      <c r="AK234" s="11">
        <v>24</v>
      </c>
      <c r="AL234" s="11">
        <v>12</v>
      </c>
      <c r="AN234" s="1"/>
    </row>
    <row r="235" spans="1:40" ht="21" customHeight="1" x14ac:dyDescent="0.2">
      <c r="A235" s="1"/>
      <c r="B235" s="23" t="s">
        <v>221</v>
      </c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N235" s="1"/>
    </row>
    <row r="236" spans="1:40" ht="18.75" customHeight="1" x14ac:dyDescent="0.25">
      <c r="A236" s="1"/>
      <c r="B236" s="3"/>
      <c r="C236" s="3"/>
      <c r="D236" s="3" t="s">
        <v>0</v>
      </c>
      <c r="E236" s="3" t="s">
        <v>1</v>
      </c>
      <c r="F236" s="3" t="s">
        <v>2</v>
      </c>
      <c r="G236" s="3" t="s">
        <v>3</v>
      </c>
      <c r="H236" s="3" t="s">
        <v>4</v>
      </c>
      <c r="I236" s="3" t="s">
        <v>5</v>
      </c>
      <c r="J236" s="3" t="s">
        <v>6</v>
      </c>
      <c r="K236" s="3" t="s">
        <v>7</v>
      </c>
      <c r="L236" s="3" t="s">
        <v>8</v>
      </c>
      <c r="M236" s="3" t="s">
        <v>9</v>
      </c>
      <c r="N236" s="3" t="s">
        <v>10</v>
      </c>
      <c r="O236" s="3" t="s">
        <v>11</v>
      </c>
      <c r="P236" s="3" t="s">
        <v>0</v>
      </c>
      <c r="Q236" s="3" t="s">
        <v>1</v>
      </c>
      <c r="R236" s="3" t="s">
        <v>2</v>
      </c>
      <c r="S236" s="3" t="s">
        <v>3</v>
      </c>
      <c r="T236" s="3" t="s">
        <v>4</v>
      </c>
      <c r="U236" s="3" t="s">
        <v>25</v>
      </c>
      <c r="V236" s="3" t="s">
        <v>6</v>
      </c>
      <c r="W236" s="3" t="s">
        <v>7</v>
      </c>
      <c r="X236" s="3" t="s">
        <v>8</v>
      </c>
      <c r="Y236" s="3" t="s">
        <v>9</v>
      </c>
      <c r="Z236" s="20">
        <v>44501</v>
      </c>
      <c r="AA236" s="15" t="s">
        <v>11</v>
      </c>
      <c r="AB236" s="20">
        <v>44562</v>
      </c>
      <c r="AC236" s="15" t="s">
        <v>1</v>
      </c>
      <c r="AD236" s="15" t="s">
        <v>2</v>
      </c>
      <c r="AE236" s="15" t="s">
        <v>3</v>
      </c>
      <c r="AF236" s="15" t="s">
        <v>4</v>
      </c>
      <c r="AG236" s="15" t="s">
        <v>5</v>
      </c>
      <c r="AH236" s="15" t="s">
        <v>6</v>
      </c>
      <c r="AI236" s="15" t="s">
        <v>7</v>
      </c>
      <c r="AJ236" s="15" t="s">
        <v>8</v>
      </c>
      <c r="AK236" s="15" t="s">
        <v>9</v>
      </c>
      <c r="AL236" s="15" t="s">
        <v>10</v>
      </c>
      <c r="AM236" t="s">
        <v>11</v>
      </c>
      <c r="AN236" s="1"/>
    </row>
    <row r="237" spans="1:40" ht="18.75" customHeight="1" x14ac:dyDescent="0.25">
      <c r="A237" s="1"/>
      <c r="B237" s="5"/>
      <c r="C237" s="5" t="s">
        <v>223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N237" s="1"/>
    </row>
    <row r="238" spans="1:40" ht="18.75" customHeight="1" x14ac:dyDescent="0.25">
      <c r="A238" s="1"/>
      <c r="B238" s="7"/>
      <c r="C238" s="8" t="s">
        <v>212</v>
      </c>
      <c r="D238" s="7">
        <v>0</v>
      </c>
      <c r="E238" s="7">
        <v>10.4</v>
      </c>
      <c r="F238" s="7">
        <v>23.7</v>
      </c>
      <c r="G238" s="7">
        <v>14.9</v>
      </c>
      <c r="H238" s="7">
        <v>4</v>
      </c>
      <c r="I238" s="7">
        <v>4.9000000000000004</v>
      </c>
      <c r="J238" s="7">
        <v>2.2999999999999998</v>
      </c>
      <c r="K238" s="7">
        <v>2.4</v>
      </c>
      <c r="L238" s="7">
        <v>74.099999999999994</v>
      </c>
      <c r="M238" s="7">
        <v>2.8</v>
      </c>
      <c r="N238" s="7">
        <v>5.4</v>
      </c>
      <c r="O238" s="7">
        <v>18.7</v>
      </c>
      <c r="P238" s="7">
        <v>2.4</v>
      </c>
      <c r="Q238" s="7">
        <v>2.2000000000000002</v>
      </c>
      <c r="R238" s="7">
        <v>6.7</v>
      </c>
      <c r="S238" s="7">
        <v>1</v>
      </c>
      <c r="T238" s="7">
        <v>11.7</v>
      </c>
      <c r="U238" s="7">
        <v>2.2999999999999998</v>
      </c>
      <c r="V238" s="7">
        <v>1.7</v>
      </c>
      <c r="W238" s="7">
        <v>3.3</v>
      </c>
      <c r="X238" s="7">
        <v>3</v>
      </c>
      <c r="Y238" s="7">
        <v>8.5</v>
      </c>
      <c r="Z238" s="11">
        <v>1.6</v>
      </c>
      <c r="AA238" s="11">
        <v>22.6</v>
      </c>
      <c r="AB238" s="11">
        <v>0</v>
      </c>
      <c r="AC238" s="11">
        <v>-2.6</v>
      </c>
      <c r="AD238" s="11">
        <v>9.1</v>
      </c>
      <c r="AE238" s="11">
        <v>3.3</v>
      </c>
      <c r="AF238" s="11">
        <v>2.2999999999999998</v>
      </c>
      <c r="AG238" s="11">
        <v>4.3</v>
      </c>
      <c r="AH238" s="11">
        <v>2.4</v>
      </c>
      <c r="AI238" s="11">
        <v>5.5</v>
      </c>
      <c r="AJ238" s="11">
        <v>2</v>
      </c>
      <c r="AK238" s="11">
        <v>5.0999999999999996</v>
      </c>
      <c r="AL238" s="11">
        <v>21.8</v>
      </c>
      <c r="AN238" s="1"/>
    </row>
    <row r="239" spans="1:40" ht="18.75" customHeight="1" x14ac:dyDescent="0.25">
      <c r="A239" s="1"/>
      <c r="B239" s="7"/>
      <c r="C239" s="8" t="s">
        <v>213</v>
      </c>
      <c r="D239" s="7">
        <v>39</v>
      </c>
      <c r="E239" s="7">
        <v>9.4</v>
      </c>
      <c r="F239" s="7">
        <v>20.2</v>
      </c>
      <c r="G239" s="7">
        <v>40.200000000000003</v>
      </c>
      <c r="H239" s="7">
        <v>41.2</v>
      </c>
      <c r="I239" s="7">
        <v>32.9</v>
      </c>
      <c r="J239" s="7">
        <v>26.4</v>
      </c>
      <c r="K239" s="7">
        <v>26.8</v>
      </c>
      <c r="L239" s="7">
        <v>288.7</v>
      </c>
      <c r="M239" s="7">
        <v>21.8</v>
      </c>
      <c r="N239" s="7">
        <v>81.900000000000006</v>
      </c>
      <c r="O239" s="7">
        <v>83</v>
      </c>
      <c r="P239" s="7">
        <v>1.1000000000000001</v>
      </c>
      <c r="Q239" s="7">
        <v>7.7</v>
      </c>
      <c r="R239" s="7">
        <v>89.9</v>
      </c>
      <c r="S239" s="7">
        <v>20</v>
      </c>
      <c r="T239" s="7">
        <v>38.9</v>
      </c>
      <c r="U239" s="7">
        <v>27.3</v>
      </c>
      <c r="V239" s="7">
        <v>18.399999999999999</v>
      </c>
      <c r="W239" s="7">
        <v>67.900000000000006</v>
      </c>
      <c r="X239" s="7">
        <v>92</v>
      </c>
      <c r="Y239" s="7">
        <v>66.599999999999994</v>
      </c>
      <c r="Z239" s="11">
        <v>51.8</v>
      </c>
      <c r="AA239" s="11">
        <v>-13.4</v>
      </c>
      <c r="AB239" s="11">
        <v>0.1</v>
      </c>
      <c r="AC239" s="11">
        <v>29.3</v>
      </c>
      <c r="AD239" s="11">
        <v>16.100000000000001</v>
      </c>
      <c r="AE239" s="11">
        <v>21</v>
      </c>
      <c r="AF239" s="11">
        <v>17.2</v>
      </c>
      <c r="AG239" s="11">
        <v>10.5</v>
      </c>
      <c r="AH239" s="11">
        <v>8.3000000000000007</v>
      </c>
      <c r="AI239" s="11">
        <v>8.6</v>
      </c>
      <c r="AJ239" s="11">
        <v>13.3</v>
      </c>
      <c r="AK239" s="11">
        <v>11.6</v>
      </c>
      <c r="AL239" s="11">
        <v>14.7</v>
      </c>
      <c r="AN239" s="1"/>
    </row>
    <row r="240" spans="1:40" ht="18.75" customHeight="1" x14ac:dyDescent="0.25">
      <c r="A240" s="1"/>
      <c r="B240" s="7"/>
      <c r="C240" s="8" t="s">
        <v>214</v>
      </c>
      <c r="D240" s="7">
        <v>8.1</v>
      </c>
      <c r="E240" s="7">
        <v>10.7</v>
      </c>
      <c r="F240" s="7">
        <v>8.6</v>
      </c>
      <c r="G240" s="7">
        <v>4.0999999999999996</v>
      </c>
      <c r="H240" s="7">
        <v>21.5</v>
      </c>
      <c r="I240" s="7">
        <v>5.8</v>
      </c>
      <c r="J240" s="7">
        <v>9.1999999999999993</v>
      </c>
      <c r="K240" s="7">
        <v>7.3</v>
      </c>
      <c r="L240" s="7">
        <v>89</v>
      </c>
      <c r="M240" s="7">
        <v>5.3</v>
      </c>
      <c r="N240" s="7">
        <v>12.6</v>
      </c>
      <c r="O240" s="7">
        <v>22</v>
      </c>
      <c r="P240" s="7">
        <v>4.0999999999999996</v>
      </c>
      <c r="Q240" s="7">
        <v>29.1</v>
      </c>
      <c r="R240" s="7">
        <v>56.5</v>
      </c>
      <c r="S240" s="7">
        <v>19.600000000000001</v>
      </c>
      <c r="T240" s="7">
        <v>16.2</v>
      </c>
      <c r="U240" s="7">
        <v>9.1</v>
      </c>
      <c r="V240" s="7">
        <v>12.5</v>
      </c>
      <c r="W240" s="7">
        <v>23.5</v>
      </c>
      <c r="X240" s="7">
        <v>30</v>
      </c>
      <c r="Y240" s="7">
        <v>24</v>
      </c>
      <c r="Z240" s="11">
        <v>37.5</v>
      </c>
      <c r="AA240" s="11">
        <v>40.1</v>
      </c>
      <c r="AB240" s="11">
        <v>18.8</v>
      </c>
      <c r="AC240" s="11">
        <v>39.700000000000003</v>
      </c>
      <c r="AD240" s="11">
        <v>33.5</v>
      </c>
      <c r="AE240" s="11">
        <v>25</v>
      </c>
      <c r="AF240" s="11">
        <v>29.2</v>
      </c>
      <c r="AG240" s="11">
        <v>37.700000000000003</v>
      </c>
      <c r="AH240" s="11">
        <v>28.6</v>
      </c>
      <c r="AI240" s="11">
        <v>34.299999999999997</v>
      </c>
      <c r="AJ240" s="11">
        <v>35.299999999999997</v>
      </c>
      <c r="AK240" s="11">
        <v>38.1</v>
      </c>
      <c r="AL240" s="11">
        <v>42.6</v>
      </c>
      <c r="AN240" s="1"/>
    </row>
    <row r="241" spans="1:45" ht="18.75" customHeight="1" x14ac:dyDescent="0.25">
      <c r="A241" s="1"/>
      <c r="B241" s="7"/>
      <c r="C241" s="8" t="s">
        <v>215</v>
      </c>
      <c r="D241" s="7">
        <v>0.4</v>
      </c>
      <c r="E241" s="7">
        <v>15.5</v>
      </c>
      <c r="F241" s="7">
        <v>1</v>
      </c>
      <c r="G241" s="7">
        <v>0.6</v>
      </c>
      <c r="H241" s="7">
        <v>3.4</v>
      </c>
      <c r="I241" s="7">
        <v>12.3</v>
      </c>
      <c r="J241" s="7">
        <v>1.8</v>
      </c>
      <c r="K241" s="7">
        <v>0.4</v>
      </c>
      <c r="L241" s="7">
        <v>40.700000000000003</v>
      </c>
      <c r="M241" s="7">
        <v>2.1</v>
      </c>
      <c r="N241" s="7">
        <v>8.9</v>
      </c>
      <c r="O241" s="7">
        <v>16.7</v>
      </c>
      <c r="P241" s="7">
        <v>5.7</v>
      </c>
      <c r="Q241" s="7">
        <v>31.9</v>
      </c>
      <c r="R241" s="7">
        <v>51.4</v>
      </c>
      <c r="S241" s="7">
        <v>5.2</v>
      </c>
      <c r="T241" s="7">
        <v>0.4</v>
      </c>
      <c r="U241" s="7">
        <v>9.3000000000000007</v>
      </c>
      <c r="V241" s="7">
        <v>7.4</v>
      </c>
      <c r="W241" s="7">
        <v>4.8</v>
      </c>
      <c r="X241" s="7">
        <v>25</v>
      </c>
      <c r="Y241" s="7" t="s">
        <v>230</v>
      </c>
      <c r="Z241" s="11">
        <v>27.5</v>
      </c>
      <c r="AA241" s="11">
        <v>171.5</v>
      </c>
      <c r="AB241" s="11">
        <v>39.200000000000003</v>
      </c>
      <c r="AC241" s="11">
        <v>80</v>
      </c>
      <c r="AD241" s="11">
        <v>78.599999999999994</v>
      </c>
      <c r="AE241" s="11">
        <v>27.3</v>
      </c>
      <c r="AF241" s="11">
        <v>29.2</v>
      </c>
      <c r="AG241" s="11">
        <v>9</v>
      </c>
      <c r="AH241" s="11">
        <v>14</v>
      </c>
      <c r="AI241" s="11">
        <v>64.8</v>
      </c>
      <c r="AJ241" s="11">
        <v>13.9</v>
      </c>
      <c r="AK241" s="11">
        <v>39.5</v>
      </c>
      <c r="AL241" s="11">
        <v>12.5</v>
      </c>
      <c r="AN241" s="1"/>
    </row>
    <row r="242" spans="1:45" ht="18.75" customHeight="1" x14ac:dyDescent="0.25">
      <c r="A242" s="1"/>
      <c r="B242" s="7"/>
      <c r="C242" s="8" t="s">
        <v>216</v>
      </c>
      <c r="D242" s="7">
        <v>0.5</v>
      </c>
      <c r="E242" s="7">
        <v>34.200000000000003</v>
      </c>
      <c r="F242" s="7">
        <v>53.1</v>
      </c>
      <c r="G242" s="7">
        <v>15</v>
      </c>
      <c r="H242" s="7">
        <v>27.2</v>
      </c>
      <c r="I242" s="7">
        <v>19</v>
      </c>
      <c r="J242" s="7">
        <v>19.2</v>
      </c>
      <c r="K242" s="7">
        <v>10.5</v>
      </c>
      <c r="L242" s="7">
        <v>268</v>
      </c>
      <c r="M242" s="7">
        <v>25.8</v>
      </c>
      <c r="N242" s="7">
        <v>27.4</v>
      </c>
      <c r="O242" s="7">
        <v>51.9</v>
      </c>
      <c r="P242" s="7">
        <v>14.2</v>
      </c>
      <c r="Q242" s="7">
        <v>40.700000000000003</v>
      </c>
      <c r="R242" s="7">
        <v>119.6</v>
      </c>
      <c r="S242" s="7">
        <v>62.8</v>
      </c>
      <c r="T242" s="7">
        <v>84.1</v>
      </c>
      <c r="U242" s="7">
        <v>25.8</v>
      </c>
      <c r="V242" s="7">
        <v>27.7</v>
      </c>
      <c r="W242" s="7">
        <v>51.8</v>
      </c>
      <c r="X242" s="7">
        <v>64</v>
      </c>
      <c r="Y242" s="7">
        <v>12.4</v>
      </c>
      <c r="Z242" s="11">
        <v>71.8</v>
      </c>
      <c r="AA242" s="11">
        <v>76.099999999999994</v>
      </c>
      <c r="AB242" s="11">
        <v>56.2</v>
      </c>
      <c r="AC242" s="11">
        <v>89.4</v>
      </c>
      <c r="AD242" s="11">
        <v>102.5</v>
      </c>
      <c r="AE242" s="11">
        <v>97.9</v>
      </c>
      <c r="AF242" s="11">
        <v>45.6</v>
      </c>
      <c r="AG242" s="11">
        <v>85.8</v>
      </c>
      <c r="AH242" s="11">
        <v>84.3</v>
      </c>
      <c r="AI242" s="11">
        <v>89.4</v>
      </c>
      <c r="AJ242" s="11">
        <v>22.9</v>
      </c>
      <c r="AK242" s="11">
        <v>187.3</v>
      </c>
      <c r="AL242" s="11">
        <v>55.5</v>
      </c>
      <c r="AN242" s="1"/>
    </row>
    <row r="243" spans="1:45" ht="18.75" customHeight="1" x14ac:dyDescent="0.25">
      <c r="A243" s="1"/>
      <c r="B243" s="7"/>
      <c r="C243" s="8" t="s">
        <v>217</v>
      </c>
      <c r="D243" s="7">
        <v>0</v>
      </c>
      <c r="E243" s="7">
        <v>121.9</v>
      </c>
      <c r="F243" s="7">
        <v>73</v>
      </c>
      <c r="G243" s="7">
        <v>51.9</v>
      </c>
      <c r="H243" s="7">
        <v>149.30000000000001</v>
      </c>
      <c r="I243" s="7">
        <v>121.3</v>
      </c>
      <c r="J243" s="7">
        <v>44.6</v>
      </c>
      <c r="K243" s="7">
        <v>87.9</v>
      </c>
      <c r="L243" s="7">
        <v>887.7</v>
      </c>
      <c r="M243" s="7">
        <v>44.7</v>
      </c>
      <c r="N243" s="7">
        <v>42.8</v>
      </c>
      <c r="O243" s="7">
        <v>99.4</v>
      </c>
      <c r="P243" s="7">
        <v>27.6</v>
      </c>
      <c r="Q243" s="7">
        <v>119.4</v>
      </c>
      <c r="R243" s="7">
        <v>274.39999999999998</v>
      </c>
      <c r="S243" s="7">
        <v>21.6</v>
      </c>
      <c r="T243" s="7">
        <v>23.3</v>
      </c>
      <c r="U243" s="7">
        <v>45.6</v>
      </c>
      <c r="V243" s="7">
        <v>40.6</v>
      </c>
      <c r="W243" s="7">
        <v>85.9</v>
      </c>
      <c r="X243" s="7">
        <v>113</v>
      </c>
      <c r="Y243" s="7">
        <v>1056.5999999999999</v>
      </c>
      <c r="Z243" s="11">
        <v>88.7</v>
      </c>
      <c r="AA243" s="11">
        <v>86.7</v>
      </c>
      <c r="AB243" s="11">
        <v>243.1</v>
      </c>
      <c r="AC243" s="11">
        <v>77.2</v>
      </c>
      <c r="AD243" s="11">
        <v>114.5</v>
      </c>
      <c r="AE243" s="11">
        <v>81.400000000000006</v>
      </c>
      <c r="AF243" s="11">
        <v>80.8</v>
      </c>
      <c r="AG243" s="11">
        <v>174</v>
      </c>
      <c r="AH243" s="11">
        <v>274.60000000000002</v>
      </c>
      <c r="AI243" s="11">
        <v>144.5</v>
      </c>
      <c r="AJ243" s="11">
        <v>113.9</v>
      </c>
      <c r="AK243" s="11">
        <v>111.7</v>
      </c>
      <c r="AL243" s="11">
        <v>86.7</v>
      </c>
      <c r="AN243" s="1"/>
    </row>
    <row r="244" spans="1:45" ht="18.75" customHeight="1" x14ac:dyDescent="0.25">
      <c r="A244" s="1"/>
      <c r="B244" s="7"/>
      <c r="C244" s="8" t="s">
        <v>218</v>
      </c>
      <c r="D244" s="7">
        <v>0.4</v>
      </c>
      <c r="E244" s="7">
        <v>0.8</v>
      </c>
      <c r="F244" s="7">
        <v>11</v>
      </c>
      <c r="G244" s="7">
        <v>2</v>
      </c>
      <c r="H244" s="7">
        <v>0.1</v>
      </c>
      <c r="I244" s="7">
        <v>0.2</v>
      </c>
      <c r="J244" s="7">
        <v>1.8</v>
      </c>
      <c r="K244" s="7">
        <v>1.1000000000000001</v>
      </c>
      <c r="L244" s="7">
        <v>20.5</v>
      </c>
      <c r="M244" s="7">
        <v>23.3</v>
      </c>
      <c r="N244" s="7">
        <v>6.6</v>
      </c>
      <c r="O244" s="7">
        <v>1.4</v>
      </c>
      <c r="P244" s="7">
        <v>1.3</v>
      </c>
      <c r="Q244" s="7">
        <v>0.3</v>
      </c>
      <c r="R244" s="7">
        <v>37.1</v>
      </c>
      <c r="S244" s="7">
        <v>8.3000000000000007</v>
      </c>
      <c r="T244" s="7">
        <v>2</v>
      </c>
      <c r="U244" s="7">
        <v>15.9</v>
      </c>
      <c r="V244" s="7">
        <v>0</v>
      </c>
      <c r="W244" s="7">
        <v>0.1</v>
      </c>
      <c r="X244" s="7">
        <v>0.4</v>
      </c>
      <c r="Y244" s="7">
        <v>1.9</v>
      </c>
      <c r="Z244" s="11">
        <v>2.7</v>
      </c>
      <c r="AA244" s="11">
        <v>28</v>
      </c>
      <c r="AB244" s="11" t="s">
        <v>229</v>
      </c>
      <c r="AC244" s="11" t="s">
        <v>229</v>
      </c>
      <c r="AD244" s="11">
        <v>5.7</v>
      </c>
      <c r="AE244" s="11">
        <v>19.8</v>
      </c>
      <c r="AF244" s="11">
        <v>0.5</v>
      </c>
      <c r="AG244" s="11">
        <v>24.4</v>
      </c>
      <c r="AH244" s="11">
        <v>0.3</v>
      </c>
      <c r="AI244" s="11">
        <v>5</v>
      </c>
      <c r="AJ244" s="11">
        <v>23.4</v>
      </c>
      <c r="AK244" s="11">
        <v>5.7</v>
      </c>
      <c r="AL244" s="11">
        <v>2.6</v>
      </c>
      <c r="AN244" s="1"/>
    </row>
    <row r="245" spans="1:45" ht="18.75" customHeight="1" x14ac:dyDescent="0.25">
      <c r="A245" s="1"/>
      <c r="B245" s="7"/>
      <c r="C245" s="8" t="s">
        <v>219</v>
      </c>
      <c r="D245" s="7">
        <v>0.8</v>
      </c>
      <c r="E245" s="7">
        <v>28.4</v>
      </c>
      <c r="F245" s="7">
        <v>22.7</v>
      </c>
      <c r="G245" s="7">
        <v>8.1</v>
      </c>
      <c r="H245" s="7">
        <v>16</v>
      </c>
      <c r="I245" s="7">
        <v>3.1</v>
      </c>
      <c r="J245" s="7">
        <v>1.9</v>
      </c>
      <c r="K245" s="7">
        <v>7.4</v>
      </c>
      <c r="L245" s="7">
        <v>96.3</v>
      </c>
      <c r="M245" s="7">
        <v>6.5</v>
      </c>
      <c r="N245" s="7">
        <v>17.600000000000001</v>
      </c>
      <c r="O245" s="7">
        <v>19.399999999999999</v>
      </c>
      <c r="P245" s="7">
        <v>0</v>
      </c>
      <c r="Q245" s="7">
        <v>7</v>
      </c>
      <c r="R245" s="7">
        <v>48</v>
      </c>
      <c r="S245" s="7">
        <v>4.2</v>
      </c>
      <c r="T245" s="7">
        <v>22.1</v>
      </c>
      <c r="U245" s="7">
        <v>6.9</v>
      </c>
      <c r="V245" s="7">
        <v>0</v>
      </c>
      <c r="W245" s="7">
        <v>3.9</v>
      </c>
      <c r="X245" s="7">
        <v>38</v>
      </c>
      <c r="Y245" s="7">
        <v>56.8</v>
      </c>
      <c r="Z245" s="11">
        <v>148.69999999999999</v>
      </c>
      <c r="AA245" s="11">
        <v>-207.1</v>
      </c>
      <c r="AB245" s="11">
        <v>90.8</v>
      </c>
      <c r="AC245" s="11">
        <v>25.9</v>
      </c>
      <c r="AD245" s="11">
        <v>26.5</v>
      </c>
      <c r="AE245" s="11">
        <v>27.8</v>
      </c>
      <c r="AF245" s="11">
        <v>50</v>
      </c>
      <c r="AG245" s="11">
        <v>77.8</v>
      </c>
      <c r="AH245" s="11">
        <v>27.7</v>
      </c>
      <c r="AI245" s="11">
        <v>150.4</v>
      </c>
      <c r="AJ245" s="11">
        <v>1.8</v>
      </c>
      <c r="AK245" s="11">
        <v>43.4</v>
      </c>
      <c r="AL245" s="11">
        <v>73.900000000000006</v>
      </c>
      <c r="AN245" s="1"/>
    </row>
    <row r="246" spans="1:45" ht="18.75" customHeight="1" x14ac:dyDescent="0.25">
      <c r="A246" s="1"/>
      <c r="B246" s="7"/>
      <c r="C246" s="8" t="s">
        <v>243</v>
      </c>
      <c r="D246" s="7">
        <v>0.7</v>
      </c>
      <c r="E246" s="7">
        <v>2.7</v>
      </c>
      <c r="F246" s="7">
        <v>2.9</v>
      </c>
      <c r="G246" s="7">
        <v>10.8</v>
      </c>
      <c r="H246" s="7">
        <v>2.5</v>
      </c>
      <c r="I246" s="7">
        <v>1.5</v>
      </c>
      <c r="J246" s="7">
        <v>0</v>
      </c>
      <c r="K246" s="7">
        <v>2.5</v>
      </c>
      <c r="L246" s="7">
        <v>25.3</v>
      </c>
      <c r="M246" s="7">
        <v>0.6</v>
      </c>
      <c r="N246" s="7">
        <v>1.8</v>
      </c>
      <c r="O246" s="7">
        <v>5.5</v>
      </c>
      <c r="P246" s="7">
        <v>0</v>
      </c>
      <c r="Q246" s="7">
        <v>1.8</v>
      </c>
      <c r="R246" s="7">
        <v>13.3</v>
      </c>
      <c r="S246" s="7">
        <v>10.4</v>
      </c>
      <c r="T246" s="7">
        <v>2.2999999999999998</v>
      </c>
      <c r="U246" s="7">
        <v>1.3</v>
      </c>
      <c r="V246" s="7">
        <v>0</v>
      </c>
      <c r="W246" s="7">
        <v>1.4</v>
      </c>
      <c r="X246" s="7">
        <v>2.2000000000000002</v>
      </c>
      <c r="Y246" s="7">
        <v>0</v>
      </c>
      <c r="Z246" s="11">
        <v>16</v>
      </c>
      <c r="AA246" s="11">
        <v>11.4</v>
      </c>
      <c r="AB246" s="11">
        <v>9.9</v>
      </c>
      <c r="AC246" s="11">
        <v>13.3</v>
      </c>
      <c r="AD246" s="11">
        <v>29</v>
      </c>
      <c r="AE246" s="11">
        <v>46</v>
      </c>
      <c r="AF246" s="11">
        <v>21.7</v>
      </c>
      <c r="AG246" s="11">
        <v>33.1</v>
      </c>
      <c r="AH246" s="11">
        <v>28.5</v>
      </c>
      <c r="AI246" s="11">
        <v>10.1</v>
      </c>
      <c r="AJ246" s="11">
        <v>28.3</v>
      </c>
      <c r="AK246" s="11">
        <v>12.3</v>
      </c>
      <c r="AL246" s="11">
        <v>20.8</v>
      </c>
      <c r="AN246" s="1"/>
    </row>
    <row r="247" spans="1:45" ht="18.75" customHeight="1" x14ac:dyDescent="0.25">
      <c r="A247" s="1"/>
      <c r="B247" s="7"/>
      <c r="C247" s="8" t="s">
        <v>244</v>
      </c>
      <c r="D247" s="7">
        <v>0</v>
      </c>
      <c r="E247" s="7">
        <v>54.4</v>
      </c>
      <c r="F247" s="7">
        <v>109.8</v>
      </c>
      <c r="G247" s="7">
        <v>16.3</v>
      </c>
      <c r="H247" s="7" t="s">
        <v>193</v>
      </c>
      <c r="I247" s="7">
        <v>220.6</v>
      </c>
      <c r="J247" s="7">
        <v>4.8</v>
      </c>
      <c r="K247" s="7">
        <v>408.2</v>
      </c>
      <c r="L247" s="7">
        <v>919.4</v>
      </c>
      <c r="M247" s="7">
        <v>34.700000000000003</v>
      </c>
      <c r="N247" s="7">
        <v>33.200000000000003</v>
      </c>
      <c r="O247" s="7">
        <v>36.1</v>
      </c>
      <c r="P247" s="7">
        <v>20.100000000000001</v>
      </c>
      <c r="Q247" s="7">
        <v>4.8</v>
      </c>
      <c r="R247" s="7">
        <v>118.2</v>
      </c>
      <c r="S247" s="7">
        <v>31.3</v>
      </c>
      <c r="T247" s="7">
        <v>111.7</v>
      </c>
      <c r="U247" s="7">
        <v>36.299999999999997</v>
      </c>
      <c r="V247" s="7">
        <v>1.5</v>
      </c>
      <c r="W247" s="7">
        <v>18</v>
      </c>
      <c r="X247" s="7">
        <v>32.4</v>
      </c>
      <c r="Y247" s="7">
        <v>103.2</v>
      </c>
      <c r="Z247" s="11">
        <v>96.1</v>
      </c>
      <c r="AA247" s="11">
        <v>243</v>
      </c>
      <c r="AB247" s="11">
        <v>52</v>
      </c>
      <c r="AC247" s="11">
        <v>95</v>
      </c>
      <c r="AD247" s="11">
        <v>86.9</v>
      </c>
      <c r="AE247" s="11">
        <v>54.9</v>
      </c>
      <c r="AF247" s="11">
        <v>50.4</v>
      </c>
      <c r="AG247" s="11">
        <v>80.099999999999994</v>
      </c>
      <c r="AH247" s="11">
        <v>103.1</v>
      </c>
      <c r="AI247" s="11">
        <v>105.3</v>
      </c>
      <c r="AJ247" s="11">
        <v>112.3</v>
      </c>
      <c r="AK247" s="11">
        <v>157.5</v>
      </c>
      <c r="AL247" s="11">
        <v>65.5</v>
      </c>
      <c r="AN247" s="1"/>
    </row>
    <row r="248" spans="1:45" ht="18.75" customHeight="1" x14ac:dyDescent="0.25">
      <c r="A248" s="1"/>
      <c r="B248" s="7"/>
      <c r="C248" s="8" t="s">
        <v>220</v>
      </c>
      <c r="D248" s="7">
        <v>0.1</v>
      </c>
      <c r="E248" s="7">
        <v>3.7</v>
      </c>
      <c r="F248" s="7">
        <v>0.4</v>
      </c>
      <c r="G248" s="7">
        <v>0.1</v>
      </c>
      <c r="H248" s="7">
        <v>0</v>
      </c>
      <c r="I248" s="7">
        <v>0.1</v>
      </c>
      <c r="J248" s="7">
        <v>0.2</v>
      </c>
      <c r="K248" s="7">
        <v>0</v>
      </c>
      <c r="L248" s="7">
        <v>8.1</v>
      </c>
      <c r="M248" s="7">
        <v>0</v>
      </c>
      <c r="N248" s="7">
        <v>0</v>
      </c>
      <c r="O248" s="7">
        <v>8.1</v>
      </c>
      <c r="P248" s="7">
        <v>1.1000000000000001</v>
      </c>
      <c r="Q248" s="7">
        <v>0.6</v>
      </c>
      <c r="R248" s="7">
        <v>28.4</v>
      </c>
      <c r="S248" s="7">
        <v>0.1</v>
      </c>
      <c r="T248" s="7">
        <v>2.2000000000000002</v>
      </c>
      <c r="U248" s="7">
        <v>3.5</v>
      </c>
      <c r="V248" s="7">
        <v>3</v>
      </c>
      <c r="W248" s="7">
        <v>0.2</v>
      </c>
      <c r="X248" s="7">
        <v>0.1</v>
      </c>
      <c r="Y248" s="7" t="s">
        <v>231</v>
      </c>
      <c r="Z248" s="11">
        <v>4.0999999999999996</v>
      </c>
      <c r="AA248" s="11">
        <v>5.7</v>
      </c>
      <c r="AB248" s="11">
        <v>1.8</v>
      </c>
      <c r="AC248" s="11">
        <v>0.2</v>
      </c>
      <c r="AD248" s="11">
        <v>0.3</v>
      </c>
      <c r="AE248" s="11">
        <v>0.2</v>
      </c>
      <c r="AF248" s="11">
        <v>0.2</v>
      </c>
      <c r="AG248" s="11">
        <v>1.9</v>
      </c>
      <c r="AH248" s="11">
        <v>0.2</v>
      </c>
      <c r="AI248" s="11">
        <v>0.5</v>
      </c>
      <c r="AJ248" s="11">
        <v>2</v>
      </c>
      <c r="AK248" s="11">
        <v>3.1</v>
      </c>
      <c r="AL248" s="11">
        <v>0.7</v>
      </c>
      <c r="AN248" s="1"/>
    </row>
    <row r="249" spans="1:45" ht="18.75" customHeight="1" x14ac:dyDescent="0.25">
      <c r="A249" s="1"/>
      <c r="B249" s="7"/>
      <c r="C249" s="8" t="s">
        <v>39</v>
      </c>
      <c r="D249" s="7">
        <v>77</v>
      </c>
      <c r="E249" s="7">
        <v>351.7</v>
      </c>
      <c r="F249" s="7">
        <v>57.4</v>
      </c>
      <c r="G249" s="7">
        <v>0.2</v>
      </c>
      <c r="H249" s="7">
        <v>0.2</v>
      </c>
      <c r="I249" s="7">
        <v>0.2</v>
      </c>
      <c r="J249" s="7">
        <v>0.2</v>
      </c>
      <c r="K249" s="7">
        <v>0</v>
      </c>
      <c r="L249" s="7">
        <v>489.4</v>
      </c>
      <c r="M249" s="7">
        <v>1.4</v>
      </c>
      <c r="N249" s="7">
        <v>0.1</v>
      </c>
      <c r="O249" s="7">
        <v>4.2</v>
      </c>
      <c r="P249" s="7">
        <v>0</v>
      </c>
      <c r="Q249" s="7">
        <v>0.2</v>
      </c>
      <c r="R249" s="7">
        <v>1</v>
      </c>
      <c r="S249" s="7">
        <v>0.4</v>
      </c>
      <c r="T249" s="7">
        <v>0</v>
      </c>
      <c r="U249" s="7">
        <v>0.2</v>
      </c>
      <c r="V249" s="7">
        <v>1.3</v>
      </c>
      <c r="W249" s="7">
        <v>0.7</v>
      </c>
      <c r="X249" s="7" t="s">
        <v>193</v>
      </c>
      <c r="Y249" s="7">
        <v>0</v>
      </c>
      <c r="Z249" s="11">
        <v>4.0999999999999996</v>
      </c>
      <c r="AA249" s="11">
        <v>-11.5</v>
      </c>
      <c r="AB249" s="11">
        <v>0.8</v>
      </c>
      <c r="AC249" s="11">
        <v>0.9</v>
      </c>
      <c r="AD249" s="11">
        <v>0.6</v>
      </c>
      <c r="AE249" s="11">
        <v>0.1</v>
      </c>
      <c r="AF249" s="11">
        <v>0.1</v>
      </c>
      <c r="AG249" s="11">
        <v>0.3</v>
      </c>
      <c r="AH249" s="11">
        <v>0</v>
      </c>
      <c r="AI249" s="11">
        <v>0.4</v>
      </c>
      <c r="AJ249" s="11">
        <v>2.4</v>
      </c>
      <c r="AK249" s="11">
        <v>0.1</v>
      </c>
      <c r="AL249" s="11">
        <v>0.2</v>
      </c>
      <c r="AN249" s="1"/>
    </row>
    <row r="250" spans="1:45" ht="18.75" customHeight="1" x14ac:dyDescent="0.2">
      <c r="A250" s="1"/>
      <c r="B250" s="16" t="s">
        <v>245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N250" s="1"/>
    </row>
    <row r="251" spans="1:45" ht="21" customHeight="1" x14ac:dyDescent="0.2">
      <c r="A251" s="1"/>
      <c r="B251" s="23" t="s">
        <v>209</v>
      </c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</row>
    <row r="252" spans="1:45" ht="18.75" customHeight="1" x14ac:dyDescent="0.25">
      <c r="A252" s="1"/>
      <c r="B252" s="3"/>
      <c r="C252" s="3"/>
      <c r="D252" s="3"/>
      <c r="E252" s="3"/>
      <c r="F252" s="3">
        <v>2018</v>
      </c>
      <c r="G252" s="3"/>
      <c r="H252" s="3"/>
      <c r="I252" s="3"/>
      <c r="J252" s="3"/>
      <c r="K252" s="3">
        <v>2019</v>
      </c>
      <c r="L252" s="3">
        <v>2018</v>
      </c>
      <c r="M252" s="3">
        <v>2019</v>
      </c>
      <c r="N252" s="3"/>
      <c r="O252" s="3"/>
      <c r="P252" s="3">
        <v>2019</v>
      </c>
      <c r="Q252" s="3"/>
      <c r="R252" s="3"/>
      <c r="S252" s="3"/>
      <c r="T252" s="3"/>
      <c r="Y252" s="3"/>
      <c r="Z252" s="3">
        <v>2020</v>
      </c>
      <c r="AA252" s="3"/>
      <c r="AB252" s="3"/>
      <c r="AC252" s="3"/>
      <c r="AD252" s="3"/>
      <c r="AE252" s="15">
        <v>2021</v>
      </c>
      <c r="AF252" s="15"/>
      <c r="AG252" s="15"/>
      <c r="AH252" s="15"/>
      <c r="AI252" s="15"/>
      <c r="AJ252" s="15">
        <v>2022</v>
      </c>
      <c r="AK252" s="15"/>
      <c r="AL252" s="15"/>
      <c r="AN252" s="1"/>
    </row>
    <row r="253" spans="1:45" ht="18.75" customHeight="1" x14ac:dyDescent="0.4">
      <c r="A253" s="1"/>
      <c r="B253" s="3"/>
      <c r="C253" s="3"/>
      <c r="D253" s="3"/>
      <c r="E253" s="3"/>
      <c r="F253" s="3" t="s">
        <v>132</v>
      </c>
      <c r="G253" s="3" t="s">
        <v>133</v>
      </c>
      <c r="H253" s="3"/>
      <c r="I253" s="3" t="s">
        <v>135</v>
      </c>
      <c r="J253" s="3" t="s">
        <v>145</v>
      </c>
      <c r="K253" s="3" t="s">
        <v>132</v>
      </c>
      <c r="L253" s="3" t="s">
        <v>232</v>
      </c>
      <c r="M253" s="3"/>
      <c r="N253" s="3"/>
      <c r="O253" s="3"/>
      <c r="P253" s="3" t="s">
        <v>132</v>
      </c>
      <c r="Q253" s="3" t="s">
        <v>133</v>
      </c>
      <c r="R253" s="3"/>
      <c r="S253" s="3" t="s">
        <v>134</v>
      </c>
      <c r="T253" s="3" t="s">
        <v>135</v>
      </c>
      <c r="Y253" s="3"/>
      <c r="Z253" s="3" t="s">
        <v>232</v>
      </c>
      <c r="AA253" s="3" t="s">
        <v>132</v>
      </c>
      <c r="AB253" s="3" t="s">
        <v>133</v>
      </c>
      <c r="AC253" s="3" t="s">
        <v>134</v>
      </c>
      <c r="AD253" s="3" t="s">
        <v>135</v>
      </c>
      <c r="AE253" s="15" t="s">
        <v>225</v>
      </c>
      <c r="AF253" s="15" t="s">
        <v>132</v>
      </c>
      <c r="AG253" s="15" t="s">
        <v>133</v>
      </c>
      <c r="AH253" s="15" t="s">
        <v>134</v>
      </c>
      <c r="AI253" s="15" t="s">
        <v>135</v>
      </c>
      <c r="AJ253" s="15" t="s">
        <v>132</v>
      </c>
      <c r="AK253" s="15" t="s">
        <v>133</v>
      </c>
      <c r="AL253" s="15" t="s">
        <v>134</v>
      </c>
      <c r="AN253" s="1"/>
    </row>
    <row r="254" spans="1:45" ht="18.75" customHeight="1" x14ac:dyDescent="0.25">
      <c r="A254" s="1"/>
      <c r="B254" s="5" t="s">
        <v>210</v>
      </c>
      <c r="C254" s="5"/>
      <c r="D254" s="5"/>
      <c r="E254" s="5"/>
      <c r="F254" s="5">
        <v>19279.13</v>
      </c>
      <c r="G254" s="5">
        <v>16717.759999999998</v>
      </c>
      <c r="H254" s="5">
        <v>17411.43</v>
      </c>
      <c r="I254" s="5">
        <v>18714.78</v>
      </c>
      <c r="J254" s="5">
        <v>72123</v>
      </c>
      <c r="K254" s="5">
        <v>20049.66</v>
      </c>
      <c r="L254" s="5">
        <v>72119</v>
      </c>
      <c r="M254" s="5"/>
      <c r="N254" s="5"/>
      <c r="O254" s="5"/>
      <c r="P254" s="5">
        <v>20082.7</v>
      </c>
      <c r="Q254" s="5">
        <v>18306.86</v>
      </c>
      <c r="R254" s="5"/>
      <c r="S254" s="5">
        <v>18309.77</v>
      </c>
      <c r="T254" s="5">
        <v>20384.5</v>
      </c>
      <c r="Y254" s="6"/>
      <c r="Z254" s="6">
        <f>SUM(P254:U254)</f>
        <v>77083.83</v>
      </c>
      <c r="AA254" s="6">
        <v>19050.830000000002</v>
      </c>
      <c r="AB254" s="6">
        <v>8721.41</v>
      </c>
      <c r="AC254" s="6">
        <v>9789.7999999999993</v>
      </c>
      <c r="AD254" s="6">
        <v>13698.78</v>
      </c>
      <c r="AE254" s="6">
        <f>SUM(AF254:AI254)</f>
        <v>72813</v>
      </c>
      <c r="AF254" s="6">
        <v>17717</v>
      </c>
      <c r="AG254" s="6">
        <v>15605</v>
      </c>
      <c r="AH254" s="6">
        <v>18051</v>
      </c>
      <c r="AI254" s="6">
        <v>21440</v>
      </c>
      <c r="AJ254" s="6">
        <v>21179</v>
      </c>
      <c r="AK254" s="6">
        <v>19811</v>
      </c>
      <c r="AL254" s="6">
        <v>19942</v>
      </c>
      <c r="AN254" s="1"/>
      <c r="AR254">
        <v>77161.91</v>
      </c>
      <c r="AS254">
        <v>51248.22</v>
      </c>
    </row>
    <row r="255" spans="1:45" ht="18.75" customHeight="1" x14ac:dyDescent="0.25">
      <c r="A255" s="1"/>
      <c r="B255" s="5" t="s">
        <v>233</v>
      </c>
      <c r="C255" s="5"/>
      <c r="D255" s="5"/>
      <c r="E255" s="5"/>
      <c r="F255" s="5">
        <v>7.3826090250021181</v>
      </c>
      <c r="G255" s="5">
        <v>-13.285713618819949</v>
      </c>
      <c r="H255" s="5">
        <v>4.1492999062075375</v>
      </c>
      <c r="I255" s="5">
        <v>7.4855999765671033</v>
      </c>
      <c r="J255" s="5">
        <v>8.1287540599018548E-2</v>
      </c>
      <c r="K255" s="5">
        <v>7.1243438188739683</v>
      </c>
      <c r="L255" s="5">
        <v>8.1287540599018507E-2</v>
      </c>
      <c r="M255" s="5"/>
      <c r="N255" s="5"/>
      <c r="O255" s="5"/>
      <c r="P255" s="5">
        <v>7.4803893392503706</v>
      </c>
      <c r="Q255" s="5">
        <v>-8.842635701374812</v>
      </c>
      <c r="R255" s="5"/>
      <c r="S255" s="5">
        <v>1.5895680635558129E-2</v>
      </c>
      <c r="T255" s="5">
        <v>11.331272866890195</v>
      </c>
      <c r="Y255" s="6"/>
      <c r="Z255" s="21"/>
      <c r="AA255" s="6">
        <v>-6.542569108881735</v>
      </c>
      <c r="AB255" s="6">
        <v>-54.220314810430835</v>
      </c>
      <c r="AC255" s="6">
        <v>12.250198075769859</v>
      </c>
      <c r="AD255" s="6">
        <v>39.929109889885403</v>
      </c>
      <c r="AE255" s="33"/>
      <c r="AF255" s="6">
        <v>28.8</v>
      </c>
      <c r="AG255" s="6">
        <v>-11.9</v>
      </c>
      <c r="AH255" s="6">
        <v>15.7</v>
      </c>
      <c r="AI255" s="6">
        <v>18.8</v>
      </c>
      <c r="AJ255" s="6">
        <v>-1.2</v>
      </c>
      <c r="AK255" s="6">
        <v>-6.5</v>
      </c>
      <c r="AL255" s="6">
        <v>0.7</v>
      </c>
      <c r="AN255" s="1"/>
      <c r="AS255">
        <f>((AS254-AR254)/AR254)*100</f>
        <v>-33.583525861399757</v>
      </c>
    </row>
    <row r="256" spans="1:45" ht="18.75" customHeight="1" x14ac:dyDescent="0.25">
      <c r="A256" s="1"/>
      <c r="B256" s="5" t="s">
        <v>211</v>
      </c>
      <c r="C256" s="17"/>
      <c r="D256" s="5"/>
      <c r="E256" s="5"/>
      <c r="F256" s="5">
        <v>15.008169647091529</v>
      </c>
      <c r="G256" s="5">
        <v>6.4512904172723706</v>
      </c>
      <c r="H256" s="5">
        <v>6.952640640999741</v>
      </c>
      <c r="I256" s="5">
        <v>4.2392423168954751</v>
      </c>
      <c r="J256" s="5"/>
      <c r="K256" s="5">
        <v>4.0012905715655078</v>
      </c>
      <c r="L256" s="5"/>
      <c r="M256" s="5"/>
      <c r="N256" s="5"/>
      <c r="O256" s="5"/>
      <c r="P256" s="5">
        <v>4.0139964956968033</v>
      </c>
      <c r="Q256" s="5">
        <v>8.9378905864136993</v>
      </c>
      <c r="R256" s="5"/>
      <c r="S256" s="5">
        <v>5.703561001996893</v>
      </c>
      <c r="T256" s="5">
        <v>9.095589561460816</v>
      </c>
      <c r="Y256" s="6"/>
      <c r="Z256" s="21"/>
      <c r="AA256" s="6">
        <v>-5.1381039402072393</v>
      </c>
      <c r="AB256" s="6">
        <v>-52.359880394562474</v>
      </c>
      <c r="AC256" s="6">
        <v>-46.532370423003677</v>
      </c>
      <c r="AD256" s="6">
        <v>-32.798057347494414</v>
      </c>
      <c r="AE256" s="34"/>
      <c r="AF256" s="6">
        <v>-6.7</v>
      </c>
      <c r="AG256" s="6">
        <v>77.599999999999994</v>
      </c>
      <c r="AH256" s="6">
        <v>83.3</v>
      </c>
      <c r="AI256" s="6">
        <v>55.9</v>
      </c>
      <c r="AJ256" s="6">
        <v>19.5</v>
      </c>
      <c r="AK256" s="6">
        <v>27</v>
      </c>
      <c r="AL256" s="6">
        <v>10.5</v>
      </c>
      <c r="AN256" s="1"/>
    </row>
    <row r="257" spans="1:40" ht="25.5" hidden="1" customHeight="1" x14ac:dyDescent="0.2">
      <c r="A257" s="1"/>
      <c r="B257" s="24" t="s">
        <v>175</v>
      </c>
      <c r="C257" s="24"/>
      <c r="D257">
        <v>20211.580000000002</v>
      </c>
      <c r="E257">
        <v>19287.78</v>
      </c>
      <c r="AN257" s="1"/>
    </row>
    <row r="258" spans="1:40" ht="32.25" hidden="1" customHeight="1" x14ac:dyDescent="0.2">
      <c r="A258" s="1"/>
      <c r="B258" s="24" t="s">
        <v>137</v>
      </c>
      <c r="C258" s="24"/>
      <c r="AN258" s="1"/>
    </row>
    <row r="259" spans="1:40" ht="21.75" hidden="1" customHeight="1" x14ac:dyDescent="0.2">
      <c r="B259" s="2" t="s">
        <v>38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N259" s="1"/>
    </row>
    <row r="260" spans="1:40" ht="21.75" customHeight="1" x14ac:dyDescent="0.2">
      <c r="A260" s="1"/>
      <c r="B260" s="14" t="s">
        <v>208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N260" s="1"/>
    </row>
    <row r="261" spans="1:40" x14ac:dyDescent="0.2">
      <c r="A261" s="1"/>
      <c r="B261" s="14" t="s">
        <v>40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N261" s="1"/>
    </row>
    <row r="262" spans="1:40" ht="22.5" customHeight="1" x14ac:dyDescent="0.2">
      <c r="A262" s="1"/>
      <c r="B262" s="14" t="s">
        <v>146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N262" s="1"/>
    </row>
    <row r="263" spans="1:40" ht="22.5" customHeight="1" x14ac:dyDescent="0.2">
      <c r="A263" s="1"/>
      <c r="B263" s="14" t="s">
        <v>226</v>
      </c>
      <c r="C263" s="2" t="s">
        <v>227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N263" s="1"/>
    </row>
    <row r="264" spans="1:40" ht="16.5" customHeight="1" x14ac:dyDescent="0.2">
      <c r="A264" s="1"/>
      <c r="B264" s="31" t="s">
        <v>234</v>
      </c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N264" s="1"/>
    </row>
    <row r="265" spans="1:40" ht="52.5" customHeight="1" x14ac:dyDescent="0.2">
      <c r="A265" s="1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N265" s="1"/>
    </row>
    <row r="266" spans="1:40" ht="12.75" customHeight="1" x14ac:dyDescent="0.2"/>
    <row r="267" spans="1:40" ht="15.75" customHeight="1" x14ac:dyDescent="0.2"/>
    <row r="268" spans="1:40" ht="12" customHeight="1" x14ac:dyDescent="0.2"/>
    <row r="269" spans="1:40" ht="12" customHeight="1" x14ac:dyDescent="0.2"/>
    <row r="270" spans="1:40" ht="22.5" customHeight="1" x14ac:dyDescent="0.2"/>
    <row r="271" spans="1:40" ht="22.5" customHeight="1" x14ac:dyDescent="0.2"/>
    <row r="272" spans="1:40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</sheetData>
  <mergeCells count="34">
    <mergeCell ref="A171:AL171"/>
    <mergeCell ref="A147:AL147"/>
    <mergeCell ref="B199:H199"/>
    <mergeCell ref="B200:C200"/>
    <mergeCell ref="A187:AL187"/>
    <mergeCell ref="AM220:AN220"/>
    <mergeCell ref="B251:AL251"/>
    <mergeCell ref="AM251:AN251"/>
    <mergeCell ref="A220:AL220"/>
    <mergeCell ref="B183:AL185"/>
    <mergeCell ref="B264:AL265"/>
    <mergeCell ref="B235:AL235"/>
    <mergeCell ref="B258:C258"/>
    <mergeCell ref="B257:C257"/>
    <mergeCell ref="AE255:AE256"/>
    <mergeCell ref="B121:C121"/>
    <mergeCell ref="A137:O137"/>
    <mergeCell ref="B92:AL92"/>
    <mergeCell ref="B96:AL96"/>
    <mergeCell ref="A1:AN1"/>
    <mergeCell ref="B2:AN2"/>
    <mergeCell ref="B101:C101"/>
    <mergeCell ref="B87:C87"/>
    <mergeCell ref="B100:C100"/>
    <mergeCell ref="B5:AL5"/>
    <mergeCell ref="B15:AL15"/>
    <mergeCell ref="B85:AL85"/>
    <mergeCell ref="B88:AL90"/>
    <mergeCell ref="B76:AL76"/>
    <mergeCell ref="B31:AL31"/>
    <mergeCell ref="B49:AL49"/>
    <mergeCell ref="B95:AL95"/>
    <mergeCell ref="B70:AL70"/>
    <mergeCell ref="B106:C106"/>
  </mergeCells>
  <phoneticPr fontId="13" type="noConversion"/>
  <pageMargins left="0.85" right="0.25" top="0.75" bottom="0.75" header="0.3" footer="0.3"/>
  <pageSetup paperSize="9" scale="40" fitToHeight="0" orientation="portrait" r:id="rId1"/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2023-02-02T03:42:08Z</cp:lastPrinted>
  <dcterms:created xsi:type="dcterms:W3CDTF">2003-03-02T23:15:02Z</dcterms:created>
  <dcterms:modified xsi:type="dcterms:W3CDTF">2023-02-07T10:38:22Z</dcterms:modified>
</cp:coreProperties>
</file>