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August 2022\"/>
    </mc:Choice>
  </mc:AlternateContent>
  <xr:revisionPtr revIDLastSave="0" documentId="13_ncr:1_{46D0009F-0FE4-4B52-A166-AC09BA7A0341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Aug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51" i="38" l="1"/>
  <c r="AU251" i="38"/>
  <c r="AZ251" i="38" l="1"/>
  <c r="AZ65" i="38"/>
  <c r="BA65" i="38"/>
  <c r="BB65" i="38"/>
  <c r="BC65" i="38"/>
  <c r="BD65" i="38"/>
  <c r="BE65" i="38"/>
  <c r="BF65" i="38"/>
  <c r="AY66" i="38"/>
  <c r="AZ66" i="38"/>
  <c r="BA66" i="38"/>
  <c r="BB66" i="38"/>
  <c r="BC66" i="38"/>
  <c r="BD66" i="38"/>
  <c r="BE66" i="38"/>
  <c r="BF66" i="38"/>
  <c r="AY67" i="38"/>
  <c r="AZ67" i="38"/>
  <c r="BA67" i="38"/>
  <c r="BB67" i="38"/>
  <c r="BC67" i="38"/>
  <c r="BD67" i="38"/>
  <c r="BE67" i="38"/>
  <c r="BF67" i="38"/>
  <c r="AZ68" i="38"/>
  <c r="BA68" i="38"/>
  <c r="BB68" i="38"/>
  <c r="BC68" i="38"/>
  <c r="BD68" i="38"/>
  <c r="BE68" i="38"/>
  <c r="BF68" i="38"/>
  <c r="BF58" i="38"/>
  <c r="BE58" i="38"/>
  <c r="BD58" i="38"/>
  <c r="BC58" i="38"/>
  <c r="BB58" i="38"/>
  <c r="BA58" i="38"/>
  <c r="AZ58" i="38"/>
  <c r="BI4" i="38" l="1"/>
  <c r="BI6" i="38"/>
  <c r="BH7" i="38"/>
  <c r="BI7" i="38"/>
  <c r="BI9" i="38"/>
  <c r="BI8" i="38" s="1"/>
  <c r="BI11" i="38"/>
  <c r="BH14" i="38"/>
  <c r="BS14" i="38"/>
  <c r="BT14" i="38"/>
  <c r="BS36" i="38"/>
  <c r="BS47" i="38"/>
  <c r="D58" i="38"/>
  <c r="BU51" i="38"/>
  <c r="D52" i="38"/>
  <c r="E52" i="38"/>
  <c r="F52" i="38"/>
  <c r="G52" i="38"/>
  <c r="H52" i="38"/>
  <c r="I52" i="38"/>
  <c r="J52" i="38"/>
  <c r="K52" i="38"/>
  <c r="L52" i="38"/>
  <c r="M52" i="38"/>
  <c r="N52" i="38"/>
  <c r="O52" i="38"/>
  <c r="BU52" i="38"/>
  <c r="BS54" i="38"/>
  <c r="BS55" i="38"/>
  <c r="BS56" i="38"/>
  <c r="BS57" i="38"/>
  <c r="BT54" i="38"/>
  <c r="BT55" i="38"/>
  <c r="BT56" i="38"/>
  <c r="BT57" i="38"/>
  <c r="BU54" i="38"/>
  <c r="BU55" i="38"/>
  <c r="BU56" i="38"/>
  <c r="BU57" i="38"/>
  <c r="E58" i="38"/>
  <c r="F58" i="38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BI58" i="38"/>
  <c r="D65" i="38"/>
  <c r="BT60" i="38"/>
  <c r="BU60" i="38"/>
  <c r="BU61" i="38"/>
  <c r="BU62" i="38"/>
  <c r="BU63" i="38"/>
  <c r="BU64" i="38"/>
  <c r="E65" i="38"/>
  <c r="F65" i="38"/>
  <c r="G65" i="38"/>
  <c r="H65" i="38"/>
  <c r="I65" i="38"/>
  <c r="J65" i="38"/>
  <c r="K65" i="38"/>
  <c r="L65" i="38"/>
  <c r="M65" i="38"/>
  <c r="N65" i="38"/>
  <c r="O65" i="38"/>
  <c r="P65" i="38"/>
  <c r="Q65" i="38"/>
  <c r="R65" i="38"/>
  <c r="S65" i="38"/>
  <c r="T65" i="38"/>
  <c r="U65" i="38"/>
  <c r="V65" i="38"/>
  <c r="W65" i="38"/>
  <c r="X65" i="38"/>
  <c r="Y65" i="38"/>
  <c r="Z65" i="38"/>
  <c r="AA65" i="38"/>
  <c r="AB65" i="38"/>
  <c r="AC65" i="38"/>
  <c r="AD65" i="38"/>
  <c r="AE65" i="38"/>
  <c r="AF65" i="38"/>
  <c r="AG65" i="38"/>
  <c r="AH65" i="38"/>
  <c r="AI65" i="38"/>
  <c r="AJ65" i="38"/>
  <c r="AK65" i="38"/>
  <c r="AL65" i="38"/>
  <c r="AM65" i="38"/>
  <c r="AN65" i="38"/>
  <c r="AO65" i="38"/>
  <c r="AP65" i="38"/>
  <c r="AQ65" i="38"/>
  <c r="AR65" i="38"/>
  <c r="AS65" i="38"/>
  <c r="AT65" i="38"/>
  <c r="AU65" i="38"/>
  <c r="AV65" i="38"/>
  <c r="AW65" i="38"/>
  <c r="AX65" i="38"/>
  <c r="AY65" i="38"/>
  <c r="BI65" i="38"/>
  <c r="D66" i="38"/>
  <c r="E66" i="38"/>
  <c r="F66" i="38"/>
  <c r="G66" i="38"/>
  <c r="H66" i="38"/>
  <c r="I66" i="38"/>
  <c r="J66" i="38"/>
  <c r="K66" i="38"/>
  <c r="L66" i="38"/>
  <c r="M66" i="38"/>
  <c r="N66" i="38"/>
  <c r="O66" i="38"/>
  <c r="P66" i="38"/>
  <c r="Q66" i="38"/>
  <c r="R66" i="38"/>
  <c r="S66" i="38"/>
  <c r="T66" i="38"/>
  <c r="U66" i="38"/>
  <c r="V66" i="38"/>
  <c r="W66" i="38"/>
  <c r="X66" i="38"/>
  <c r="Y66" i="38"/>
  <c r="Z66" i="38"/>
  <c r="AA66" i="38"/>
  <c r="AB66" i="38"/>
  <c r="AC66" i="38"/>
  <c r="AD66" i="38"/>
  <c r="AE66" i="38"/>
  <c r="AF66" i="38"/>
  <c r="AG66" i="38"/>
  <c r="AH66" i="38"/>
  <c r="AI66" i="38"/>
  <c r="AJ66" i="38"/>
  <c r="AK66" i="38"/>
  <c r="AL66" i="38"/>
  <c r="AM66" i="38"/>
  <c r="AN66" i="38"/>
  <c r="AO66" i="38"/>
  <c r="AP66" i="38"/>
  <c r="AQ66" i="38"/>
  <c r="AR66" i="38"/>
  <c r="AS66" i="38"/>
  <c r="AT66" i="38"/>
  <c r="AU66" i="38"/>
  <c r="AV66" i="38"/>
  <c r="AW66" i="38"/>
  <c r="AX66" i="38"/>
  <c r="D67" i="38"/>
  <c r="E67" i="38"/>
  <c r="F67" i="38"/>
  <c r="G67" i="38"/>
  <c r="H67" i="38"/>
  <c r="I67" i="38"/>
  <c r="J67" i="38"/>
  <c r="K67" i="38"/>
  <c r="L67" i="38"/>
  <c r="M67" i="38"/>
  <c r="N67" i="38"/>
  <c r="O67" i="38"/>
  <c r="P67" i="38"/>
  <c r="Q67" i="38"/>
  <c r="R67" i="38"/>
  <c r="S67" i="38"/>
  <c r="T67" i="38"/>
  <c r="U67" i="38"/>
  <c r="V67" i="38"/>
  <c r="W67" i="38"/>
  <c r="X67" i="38"/>
  <c r="Y67" i="38"/>
  <c r="Z67" i="38"/>
  <c r="AA67" i="38"/>
  <c r="AB67" i="38"/>
  <c r="AC67" i="38"/>
  <c r="AD67" i="38"/>
  <c r="AE67" i="38"/>
  <c r="AF67" i="38"/>
  <c r="AG67" i="38"/>
  <c r="AH67" i="38"/>
  <c r="AI67" i="38"/>
  <c r="AJ67" i="38"/>
  <c r="AK67" i="38"/>
  <c r="AL67" i="38"/>
  <c r="AM67" i="38"/>
  <c r="AN67" i="38"/>
  <c r="AO67" i="38"/>
  <c r="AP67" i="38"/>
  <c r="AQ67" i="38"/>
  <c r="AR67" i="38"/>
  <c r="AS67" i="38"/>
  <c r="AT67" i="38"/>
  <c r="AU67" i="38"/>
  <c r="AV67" i="38"/>
  <c r="AW67" i="38"/>
  <c r="AX67" i="38"/>
  <c r="D68" i="38"/>
  <c r="E68" i="38"/>
  <c r="F68" i="38"/>
  <c r="G68" i="38"/>
  <c r="H68" i="38"/>
  <c r="I68" i="38"/>
  <c r="J68" i="38"/>
  <c r="K68" i="38"/>
  <c r="L68" i="38"/>
  <c r="M68" i="38"/>
  <c r="N68" i="38"/>
  <c r="O68" i="38"/>
  <c r="P68" i="38"/>
  <c r="Q68" i="38"/>
  <c r="R68" i="38"/>
  <c r="S68" i="38"/>
  <c r="T68" i="38"/>
  <c r="U68" i="38"/>
  <c r="V68" i="38"/>
  <c r="W68" i="38"/>
  <c r="X68" i="38"/>
  <c r="Y68" i="38"/>
  <c r="Z68" i="38"/>
  <c r="AA68" i="38"/>
  <c r="AB68" i="38"/>
  <c r="AC68" i="38"/>
  <c r="AD68" i="38"/>
  <c r="AE68" i="38"/>
  <c r="AF68" i="38"/>
  <c r="AG68" i="38"/>
  <c r="AH68" i="38"/>
  <c r="AI68" i="38"/>
  <c r="AJ68" i="38"/>
  <c r="AK68" i="38"/>
  <c r="AL68" i="38"/>
  <c r="AM68" i="38"/>
  <c r="AN68" i="38"/>
  <c r="AO68" i="38"/>
  <c r="AP68" i="38"/>
  <c r="AQ68" i="38"/>
  <c r="AR68" i="38"/>
  <c r="AS68" i="38"/>
  <c r="AT68" i="38"/>
  <c r="AU68" i="38"/>
  <c r="AV68" i="38"/>
  <c r="AW68" i="38"/>
  <c r="AX68" i="38"/>
  <c r="AY68" i="38"/>
  <c r="BI72" i="38"/>
  <c r="BL72" i="38"/>
  <c r="BL73" i="38"/>
  <c r="BL74" i="38"/>
  <c r="BI75" i="38"/>
  <c r="BL75" i="38"/>
  <c r="BS86" i="38"/>
  <c r="D140" i="38"/>
  <c r="E140" i="38"/>
  <c r="F140" i="38"/>
  <c r="G140" i="38"/>
  <c r="H140" i="38"/>
  <c r="I140" i="38"/>
  <c r="J140" i="38"/>
  <c r="K140" i="38"/>
  <c r="L140" i="38"/>
  <c r="M140" i="38"/>
  <c r="N140" i="38"/>
  <c r="O140" i="38"/>
  <c r="P140" i="38"/>
  <c r="D146" i="38"/>
  <c r="E146" i="38"/>
  <c r="F146" i="38"/>
  <c r="G146" i="38"/>
  <c r="H146" i="38"/>
  <c r="I146" i="38"/>
  <c r="J146" i="38"/>
  <c r="K146" i="38"/>
  <c r="L146" i="38"/>
  <c r="M146" i="38"/>
  <c r="N146" i="38"/>
  <c r="O146" i="38"/>
  <c r="P146" i="38"/>
  <c r="Q146" i="38"/>
  <c r="R146" i="38"/>
  <c r="S146" i="38"/>
  <c r="T146" i="38"/>
  <c r="U146" i="38"/>
  <c r="V146" i="38"/>
  <c r="W146" i="38"/>
  <c r="X146" i="38"/>
  <c r="Y146" i="38"/>
  <c r="Z146" i="38"/>
  <c r="AA146" i="38"/>
  <c r="AB146" i="38"/>
  <c r="AC146" i="38"/>
  <c r="AD146" i="38"/>
  <c r="AE146" i="38"/>
  <c r="AF146" i="38"/>
  <c r="AG146" i="38"/>
  <c r="AH146" i="38"/>
  <c r="AI146" i="38"/>
  <c r="AJ146" i="38"/>
  <c r="BI173" i="38"/>
  <c r="BJ173" i="38"/>
  <c r="BI174" i="38"/>
  <c r="BK174" i="38"/>
  <c r="BL174" i="38"/>
  <c r="BI176" i="38"/>
  <c r="BI179" i="38"/>
  <c r="BI180" i="38"/>
  <c r="BK179" i="38"/>
  <c r="BL179" i="38"/>
  <c r="BK180" i="38" s="1"/>
  <c r="BI181" i="38"/>
  <c r="BK182" i="38"/>
  <c r="BK187" i="38"/>
  <c r="BH187" i="38"/>
  <c r="BH188" i="38"/>
  <c r="BH194" i="38"/>
  <c r="BK194" i="38"/>
  <c r="BH195" i="38"/>
  <c r="BI195" i="38"/>
  <c r="BJ195" i="38"/>
  <c r="BK195" i="38"/>
  <c r="AB197" i="38"/>
  <c r="BL252" i="38"/>
  <c r="K271" i="38"/>
  <c r="BU58" i="38" l="1"/>
  <c r="BI177" i="38"/>
  <c r="BS52" i="38"/>
  <c r="BJ179" i="38"/>
  <c r="BJ174" i="38"/>
  <c r="BT58" i="38"/>
  <c r="BT52" i="38"/>
  <c r="BK188" i="38"/>
  <c r="BL180" i="38"/>
  <c r="BL175" i="38"/>
  <c r="BJ175" i="38"/>
  <c r="BK175" i="38"/>
</calcChain>
</file>

<file path=xl/sharedStrings.xml><?xml version="1.0" encoding="utf-8"?>
<sst xmlns="http://schemas.openxmlformats.org/spreadsheetml/2006/main" count="1360" uniqueCount="270">
  <si>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</si>
  <si>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</si>
  <si>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</si>
  <si>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</si>
  <si>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</si>
  <si>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</si>
  <si>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</si>
  <si>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</si>
  <si>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</si>
  <si>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</si>
  <si>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</si>
  <si>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</si>
  <si>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</si>
  <si>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</si>
  <si>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</si>
  <si>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</si>
  <si>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</si>
  <si>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</si>
  <si>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</si>
  <si>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</si>
  <si>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</si>
  <si>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</si>
  <si>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</si>
  <si>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</si>
  <si>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</si>
  <si>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</si>
  <si>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Aug 8.34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</si>
  <si>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</si>
  <si>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</si>
  <si>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</si>
  <si>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</si>
  <si>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</si>
  <si>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</si>
  <si>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</si>
  <si>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</si>
  <si>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</si>
  <si>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</si>
  <si>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</si>
  <si>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</si>
  <si>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</si>
  <si>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</si>
  <si>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</si>
  <si>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</si>
  <si>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</si>
  <si>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</si>
  <si>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</si>
  <si>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</si>
  <si>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</si>
  <si>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</si>
  <si>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</si>
  <si>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</si>
  <si>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</si>
  <si>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</si>
  <si>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</si>
  <si>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</si>
  <si>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</si>
  <si>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</si>
  <si>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</si>
  <si>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</si>
  <si>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</si>
  <si>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</si>
  <si>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</si>
  <si>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</si>
  <si>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</si>
  <si>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</si>
  <si>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</si>
  <si>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</si>
  <si>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</si>
  <si>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</si>
  <si>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</si>
  <si>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</si>
  <si>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</si>
  <si>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</si>
  <si>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</si>
  <si>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</si>
  <si>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</si>
  <si>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</si>
  <si>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</si>
  <si>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</si>
  <si>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</si>
  <si>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</si>
  <si>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</si>
  <si>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</si>
  <si>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</si>
  <si>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</si>
  <si>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</si>
  <si>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</si>
  <si>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</si>
  <si>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</si>
  <si>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</si>
  <si>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</si>
  <si>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</si>
  <si>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</si>
  <si>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</si>
  <si>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</si>
  <si>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</si>
  <si>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</si>
  <si>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</si>
  <si>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</si>
  <si>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</si>
  <si>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</si>
  <si>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</si>
  <si>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</si>
  <si>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</si>
  <si>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</si>
  <si>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</si>
  <si>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</si>
  <si>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</si>
  <si>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</si>
  <si>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</si>
  <si>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</si>
  <si>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</si>
  <si>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</si>
  <si>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</si>
  <si>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</si>
  <si>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</si>
  <si>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</si>
  <si>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</si>
  <si>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</si>
  <si>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</si>
  <si>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</si>
  <si>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</si>
  <si>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</si>
  <si>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</si>
  <si>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</si>
  <si>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</si>
  <si>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</si>
  <si>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</si>
  <si>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</si>
  <si>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</si>
  <si>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</si>
  <si>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</si>
  <si>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</si>
  <si>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</si>
  <si>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</si>
  <si>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</si>
  <si>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</si>
  <si>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</si>
  <si>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 xml:space="preserve"> </t>
  </si>
  <si>
    <t>-1.6 </t>
  </si>
  <si>
    <t>-0.3 </t>
  </si>
  <si>
    <t>-1.5 </t>
  </si>
  <si>
    <t>-2.1 </t>
  </si>
  <si>
    <t>August</t>
  </si>
  <si>
    <t>4.1.1 Live Fish Exports</t>
  </si>
  <si>
    <t>4.1  Fisheries Products</t>
  </si>
  <si>
    <t xml:space="preserve">                   9.8    </t>
  </si>
  <si>
    <t xml:space="preserve">                 12.4    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</si>
  <si>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</si>
  <si>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</si>
  <si>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</si>
  <si>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</si>
  <si>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</si>
  <si>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</si>
  <si>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-1.2 </t>
  </si>
  <si>
    <t>0.1 </t>
  </si>
  <si>
    <t>-2.0 </t>
  </si>
  <si>
    <t>-0.7 </t>
  </si>
  <si>
    <t>0.5 </t>
  </si>
  <si>
    <t>0.3 </t>
  </si>
  <si>
    <t>-3.2 </t>
  </si>
  <si>
    <t>-4.2 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</si>
  <si>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</si>
  <si>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</si>
  <si>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</si>
  <si>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</si>
  <si>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</si>
  <si>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</si>
  <si>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</si>
  <si>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</si>
  <si>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</si>
  <si>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</si>
  <si>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</si>
  <si>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</si>
  <si>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</si>
  <si>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</si>
  <si>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</si>
  <si>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</si>
  <si>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</si>
  <si>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</si>
  <si>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</si>
  <si>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</si>
  <si>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</si>
  <si>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</si>
  <si>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</si>
  <si>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</si>
  <si>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</si>
  <si>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</si>
  <si>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</si>
  <si>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</si>
  <si>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</si>
  <si>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</si>
  <si>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</si>
  <si>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</si>
  <si>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</si>
  <si>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</si>
  <si>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</si>
  <si>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</si>
  <si>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</si>
  <si>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</si>
  <si>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</si>
  <si>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</si>
  <si>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</si>
  <si>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</si>
  <si>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</si>
  <si>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</si>
  <si>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</si>
  <si>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</si>
  <si>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</si>
  <si>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</si>
  <si>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</si>
  <si>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</si>
  <si>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</si>
  <si>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</si>
  <si>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</si>
  <si>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</si>
  <si>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</si>
  <si>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</si>
  <si>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</si>
  <si>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</si>
  <si>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</si>
  <si>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</si>
  <si>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</si>
  <si>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</si>
  <si>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</si>
  <si>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</si>
  <si>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</si>
  <si>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</si>
  <si>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</si>
  <si>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</si>
  <si>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</si>
  <si>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</si>
  <si>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</si>
  <si>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</si>
  <si>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</si>
  <si>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</si>
  <si>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</si>
  <si>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</si>
  <si>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</si>
  <si>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</si>
  <si>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</si>
  <si>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</si>
  <si>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</si>
  <si>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</si>
  <si>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</si>
  <si>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</si>
  <si>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</si>
  <si>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</si>
  <si>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</si>
  <si>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</si>
  <si>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</si>
  <si>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</si>
  <si>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</si>
  <si>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</si>
  <si>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</si>
  <si>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</si>
  <si>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</si>
  <si>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</si>
  <si>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</si>
  <si>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</si>
  <si>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</si>
  <si>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</si>
  <si>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</si>
  <si>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</si>
  <si>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 xml:space="preserve">                         -  </t>
  </si>
  <si>
    <t>1.1.2 % Chn in Arrivals - month-on-month</t>
  </si>
  <si>
    <t>Annual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</si>
  <si>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August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</si>
  <si>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728.2 million US$ in July 2022 from 750.4  million US$ at the end of June 2022.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</si>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</sst>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i/>
      <sz val="10"/>
      <name val="Arial"/>
      <family val="2"/>
    </font>
    <font>
      <sz val="11"/>
      <color theme="0"/>
      <name val="Cambria"/>
      <family val="1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5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49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2" fontId="0" fillId="0" borderId="0" xfId="0" applyNumberFormat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0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  <xf numFmtId="0" fontId="43" fillId="40" borderId="7" xfId="0" applyFont="1" applyFill="1" applyBorder="1" applyAlignment="1">
      <alignment horizontal="right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Rainfall (in mm)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0870516185475"/>
          <c:y val="0.1594161179103398"/>
          <c:w val="0.8585579615048119"/>
          <c:h val="0.563433503738215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FD4-4C2D-A202-A1A18D7D625F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FD4-4C2D-A202-A1A18D7D625F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FD4-4C2D-A202-A1A18D7D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09888"/>
        <c:axId val="1"/>
      </c:lineChart>
      <c:catAx>
        <c:axId val="582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NEW CASES REPORTED BY SELECTED CATEGORIES, 2017- 2018</a:t>
            </a:r>
          </a:p>
        </c:rich>
      </c:tx>
      <c:layout>
        <c:manualLayout>
          <c:xMode val="edge"/>
          <c:yMode val="edge"/>
          <c:x val="0.18321074714848579"/>
          <c:y val="4.85877423216834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2022'!$C$102</c:f>
              <c:strCache>
                <c:ptCount val="1"/>
                <c:pt idx="0">
                  <c:v>Domestic violence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'Aug 2022'!$D$102:$Q$102</c:f>
            </c:numRef>
          </c:val>
          <c:extLst>
            <c:ext xmlns:c16="http://schemas.microsoft.com/office/drawing/2014/chart" uri="{C3380CC4-5D6E-409C-BE32-E72D297353CC}">
              <c16:uniqueId val="{00000000-7BF8-4B7D-84D2-413D75A6B809}"/>
            </c:ext>
          </c:extLst>
        </c:ser>
        <c:ser>
          <c:idx val="1"/>
          <c:order val="1"/>
          <c:tx>
            <c:strRef>
              <c:f>'Aug 2022'!$C$103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'Aug 2022'!$D$103:$Q$103</c:f>
            </c:numRef>
          </c:val>
          <c:extLst>
            <c:ext xmlns:c16="http://schemas.microsoft.com/office/drawing/2014/chart" uri="{C3380CC4-5D6E-409C-BE32-E72D297353CC}">
              <c16:uniqueId val="{00000001-7BF8-4B7D-84D2-413D75A6B809}"/>
            </c:ext>
          </c:extLst>
        </c:ser>
        <c:ser>
          <c:idx val="2"/>
          <c:order val="2"/>
          <c:tx>
            <c:strRef>
              <c:f>'Aug 2022'!$C$104</c:f>
              <c:strCache>
                <c:ptCount val="1"/>
                <c:pt idx="0">
                  <c:v>Drugs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'Aug 2022'!$D$104:$Q$104</c:f>
            </c:numRef>
          </c:val>
          <c:extLst>
            <c:ext xmlns:c16="http://schemas.microsoft.com/office/drawing/2014/chart" uri="{C3380CC4-5D6E-409C-BE32-E72D297353CC}">
              <c16:uniqueId val="{00000002-7BF8-4B7D-84D2-413D75A6B809}"/>
            </c:ext>
          </c:extLst>
        </c:ser>
        <c:ser>
          <c:idx val="3"/>
          <c:order val="3"/>
          <c:tx>
            <c:strRef>
              <c:f>'Aug 2022'!$C$105</c:f>
              <c:strCache>
                <c:ptCount val="1"/>
                <c:pt idx="0">
                  <c:v> Sexual offence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'Aug 2022'!$D$105:$Q$105</c:f>
            </c:numRef>
          </c:val>
          <c:extLst>
            <c:ext xmlns:c16="http://schemas.microsoft.com/office/drawing/2014/chart" uri="{C3380CC4-5D6E-409C-BE32-E72D297353CC}">
              <c16:uniqueId val="{00000003-7BF8-4B7D-84D2-413D75A6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0784"/>
        <c:axId val="1"/>
      </c:barChart>
      <c:catAx>
        <c:axId val="18906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0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2022'!$D$101:$R$101</c:f>
            </c:numRef>
          </c:val>
          <c:extLs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2022'!$D$141:$R$141</c:f>
            </c:numRef>
          </c:val>
          <c:extLs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'Aug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2022'!$D$142:$R$142</c:f>
            </c:numRef>
          </c:val>
          <c:extLs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2022'!$D$141:$R$141</c:f>
            </c:numRef>
          </c:val>
          <c:extLs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'Aug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2022'!$D$142:$R$142</c:f>
            </c:numRef>
          </c:val>
          <c:extLs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'Aug 2022'!$C$198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strRef>
              <c:f>'Aug 2022'!$AB$4:$AD$4</c:f>
            </c:strRef>
          </c:cat>
          <c:val>
            <c:numRef>
              <c:f>'Aug 2022'!$D$198:$AB$198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'Aug 2022'!$C$199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strRef>
              <c:f>'Aug 2022'!$AB$4:$AD$4</c:f>
            </c:strRef>
          </c:cat>
          <c:val>
            <c:numRef>
              <c:f>'Aug 2022'!$D$199:$AB$199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'Aug 2022'!$C$201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strRef>
              <c:f>'Aug 2022'!$AB$4:$AD$4</c:f>
            </c:strRef>
          </c:cat>
          <c:val>
            <c:numRef>
              <c:f>'Aug 2022'!$D$201:$AB$201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'Aug 2022'!$C$203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'Aug 2022'!$AB$4:$AD$4</c:f>
            </c:strRef>
          </c:cat>
          <c:val>
            <c:numRef>
              <c:f>'Aug 2022'!$D$203:$AB$203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2022'!$D$141:$R$141</c:f>
            </c:numRef>
          </c:val>
          <c:extLs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'Aug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2022'!$D$142:$R$142</c:f>
            </c:numRef>
          </c:val>
          <c:extLs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2022'!$D$144:$R$144</c:f>
            </c:numRef>
          </c:val>
          <c:extLs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'Aug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2022'!$D$145:$R$145</c:f>
            </c:numRef>
          </c:val>
          <c:extLs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'Aug 2022'!$D$4:$R$4</c:f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'Aug 2022'!$D$4:$R$4</c:f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'Aug 2022'!$D$4:$R$4</c:f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'Aug 2022'!$D$4:$R$4</c:f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2022'!$D$141:$R$141</c:f>
            </c:numRef>
          </c:val>
          <c:extLs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'Aug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2022'!$D$142:$R$142</c:f>
            </c:numRef>
          </c:val>
          <c:extLs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'Aug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2022'!$D$144:$R$144</c:f>
            </c:numRef>
          </c:val>
          <c:extLs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'Aug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'Aug 2022'!$D$4:$R$4</c:f>
            </c:strRef>
          </c:cat>
          <c:val>
            <c:numRef>
              <c:f>'Aug 2022'!$D$145:$R$145</c:f>
            </c:numRef>
          </c:val>
          <c:extLs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127</xdr:row>
      <xdr:rowOff>123825</xdr:rowOff>
    </xdr:from>
    <xdr:to>
      <xdr:col>20</xdr:col>
      <xdr:colOff>638175</xdr:colOff>
      <xdr:row>135</xdr:row>
      <xdr:rowOff>180975</xdr:rowOff>
    </xdr:to>
    <xdr:graphicFrame macro="">
      <xdr:nvGraphicFramePr>
        <xdr:cNvPr id="958631" name="Chart 5">
          <a:extLst>
            <a:ext uri="{FF2B5EF4-FFF2-40B4-BE49-F238E27FC236}">
              <a16:creationId xmlns:a16="http://schemas.microsoft.com/office/drawing/2014/main" id="{0666C3AE-4CEC-7951-39E5-08D9FAFA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127</xdr:row>
      <xdr:rowOff>142875</xdr:rowOff>
    </xdr:from>
    <xdr:to>
      <xdr:col>11</xdr:col>
      <xdr:colOff>428625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69</xdr:col>
      <xdr:colOff>866775</xdr:colOff>
      <xdr:row>48</xdr:row>
      <xdr:rowOff>0</xdr:rowOff>
    </xdr:from>
    <xdr:to>
      <xdr:col>80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69</xdr:col>
      <xdr:colOff>628650</xdr:colOff>
      <xdr:row>125</xdr:row>
      <xdr:rowOff>28575</xdr:rowOff>
    </xdr:from>
    <xdr:to>
      <xdr:col>79</xdr:col>
      <xdr:colOff>533400</xdr:colOff>
      <xdr:row>134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69</xdr:col>
      <xdr:colOff>800100</xdr:colOff>
      <xdr:row>115</xdr:row>
      <xdr:rowOff>47625</xdr:rowOff>
    </xdr:from>
    <xdr:to>
      <xdr:col>80</xdr:col>
      <xdr:colOff>104775</xdr:colOff>
      <xdr:row>124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69</xdr:col>
      <xdr:colOff>1133475</xdr:colOff>
      <xdr:row>34</xdr:row>
      <xdr:rowOff>161925</xdr:rowOff>
    </xdr:from>
    <xdr:to>
      <xdr:col>78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69</xdr:col>
      <xdr:colOff>1266825</xdr:colOff>
      <xdr:row>48</xdr:row>
      <xdr:rowOff>9525</xdr:rowOff>
    </xdr:from>
    <xdr:to>
      <xdr:col>79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69</xdr:col>
      <xdr:colOff>695325</xdr:colOff>
      <xdr:row>135</xdr:row>
      <xdr:rowOff>314325</xdr:rowOff>
    </xdr:from>
    <xdr:to>
      <xdr:col>79</xdr:col>
      <xdr:colOff>66675</xdr:colOff>
      <xdr:row>140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69</xdr:col>
      <xdr:colOff>695325</xdr:colOff>
      <xdr:row>141</xdr:row>
      <xdr:rowOff>114300</xdr:rowOff>
    </xdr:from>
    <xdr:to>
      <xdr:col>79</xdr:col>
      <xdr:colOff>361950</xdr:colOff>
      <xdr:row>146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110</xdr:row>
      <xdr:rowOff>152400</xdr:rowOff>
    </xdr:from>
    <xdr:to>
      <xdr:col>20</xdr:col>
      <xdr:colOff>590550</xdr:colOff>
      <xdr:row>118</xdr:row>
      <xdr:rowOff>266700</xdr:rowOff>
    </xdr:to>
    <xdr:graphicFrame macro="">
      <xdr:nvGraphicFramePr>
        <xdr:cNvPr id="958645" name="Chart 23">
          <a:extLst>
            <a:ext uri="{FF2B5EF4-FFF2-40B4-BE49-F238E27FC236}">
              <a16:creationId xmlns:a16="http://schemas.microsoft.com/office/drawing/2014/main" id="{29F755EF-0339-8942-8BBD-056ED8AB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9</xdr:col>
      <xdr:colOff>590550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69</xdr:col>
      <xdr:colOff>695325</xdr:colOff>
      <xdr:row>170</xdr:row>
      <xdr:rowOff>0</xdr:rowOff>
    </xdr:from>
    <xdr:to>
      <xdr:col>79</xdr:col>
      <xdr:colOff>66675</xdr:colOff>
      <xdr:row>251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69</xdr:col>
      <xdr:colOff>695325</xdr:colOff>
      <xdr:row>170</xdr:row>
      <xdr:rowOff>0</xdr:rowOff>
    </xdr:from>
    <xdr:to>
      <xdr:col>79</xdr:col>
      <xdr:colOff>66675</xdr:colOff>
      <xdr:row>187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205</xdr:row>
      <xdr:rowOff>104775</xdr:rowOff>
    </xdr:from>
    <xdr:to>
      <xdr:col>27</xdr:col>
      <xdr:colOff>0</xdr:colOff>
      <xdr:row>215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27</xdr:col>
      <xdr:colOff>0</xdr:colOff>
      <xdr:row>205</xdr:row>
      <xdr:rowOff>85725</xdr:rowOff>
    </xdr:from>
    <xdr:to>
      <xdr:col>31</xdr:col>
      <xdr:colOff>847725</xdr:colOff>
      <xdr:row>215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69</xdr:col>
      <xdr:colOff>695325</xdr:colOff>
      <xdr:row>145</xdr:row>
      <xdr:rowOff>314325</xdr:rowOff>
    </xdr:from>
    <xdr:to>
      <xdr:col>79</xdr:col>
      <xdr:colOff>66675</xdr:colOff>
      <xdr:row>151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69</xdr:col>
      <xdr:colOff>695325</xdr:colOff>
      <xdr:row>152</xdr:row>
      <xdr:rowOff>114300</xdr:rowOff>
    </xdr:from>
    <xdr:to>
      <xdr:col>79</xdr:col>
      <xdr:colOff>361950</xdr:colOff>
      <xdr:row>170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M274"/>
  <sheetViews>
    <sheetView tabSelected="1" view="pageBreakPreview" zoomScaleNormal="25" zoomScaleSheetLayoutView="100" workbookViewId="0">
      <selection activeCell="B2" sqref="B2:BG2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8" width="11.42578125" hidden="1" customWidth="1"/>
    <col min="9" max="9" width="12.5703125" hidden="1" customWidth="1"/>
    <col min="10" max="15" width="13" hidden="1" customWidth="1"/>
    <col min="16" max="16" width="10.5703125" hidden="1" customWidth="1"/>
    <col min="17" max="17" width="13.140625" hidden="1" customWidth="1"/>
    <col min="18" max="20" width="13" hidden="1" customWidth="1"/>
    <col min="21" max="21" width="9" hidden="1" customWidth="1"/>
    <col min="22" max="22" width="12.140625" hidden="1" customWidth="1"/>
    <col min="23" max="23" width="12.5703125" hidden="1" customWidth="1"/>
    <col min="24" max="24" width="12.42578125" hidden="1" customWidth="1"/>
    <col min="25" max="25" width="11.5703125" hidden="1" customWidth="1"/>
    <col min="26" max="26" width="9.85546875" hidden="1" customWidth="1"/>
    <col min="27" max="27" width="15.5703125" hidden="1" customWidth="1"/>
    <col min="28" max="28" width="14.85546875" hidden="1" customWidth="1"/>
    <col min="29" max="29" width="14.140625" hidden="1" customWidth="1"/>
    <col min="30" max="30" width="14.42578125" hidden="1" customWidth="1"/>
    <col min="31" max="31" width="13.85546875" hidden="1" customWidth="1"/>
    <col min="32" max="32" width="14.5703125" hidden="1" customWidth="1"/>
    <col min="33" max="36" width="13.42578125" hidden="1" customWidth="1"/>
    <col min="37" max="37" width="10.5703125" hidden="1" customWidth="1"/>
    <col min="38" max="38" width="12" hidden="1" customWidth="1"/>
    <col min="39" max="39" width="13.42578125" hidden="1" customWidth="1"/>
    <col min="40" max="41" width="12.5703125" hidden="1" customWidth="1"/>
    <col min="42" max="42" width="11.140625" hidden="1" customWidth="1"/>
    <col min="43" max="43" width="12.5703125" hidden="1" customWidth="1"/>
    <col min="44" max="45" width="12.42578125" hidden="1" customWidth="1"/>
    <col min="46" max="57" width="12.42578125" customWidth="1"/>
    <col min="58" max="58" width="12.5703125" customWidth="1"/>
    <col min="59" max="59" width="2.5703125" customWidth="1"/>
    <col min="60" max="60" width="15.140625" hidden="1" customWidth="1"/>
    <col min="61" max="64" width="19.42578125" hidden="1" customWidth="1"/>
    <col min="65" max="65" width="13.42578125" customWidth="1"/>
    <col min="66" max="70" width="19.42578125" hidden="1" customWidth="1"/>
    <col min="71" max="79" width="8.42578125" hidden="1" customWidth="1"/>
    <col min="80" max="80" width="0" hidden="1" customWidth="1"/>
    <col min="81" max="81" width="39.42578125" hidden="1" customWidth="1"/>
    <col min="82" max="82" width="14.42578125" hidden="1" customWidth="1"/>
    <col min="83" max="84" width="13.85546875" hidden="1" customWidth="1"/>
    <col min="85" max="85" width="14.42578125" hidden="1" customWidth="1"/>
    <col min="86" max="86" width="18.85546875" hidden="1" customWidth="1"/>
    <col min="87" max="88" width="19.85546875" hidden="1" customWidth="1"/>
    <col min="89" max="89" width="18.85546875" hidden="1" customWidth="1"/>
    <col min="90" max="90" width="19.140625" hidden="1" customWidth="1"/>
    <col min="91" max="91" width="16.140625" hidden="1" customWidth="1"/>
    <col min="92" max="94" width="18.140625" hidden="1" customWidth="1"/>
    <col min="95" max="95" width="19.140625" hidden="1" customWidth="1"/>
    <col min="96" max="96" width="18.85546875" hidden="1" customWidth="1"/>
    <col min="97" max="97" width="18.140625" hidden="1" customWidth="1"/>
    <col min="98" max="98" width="18.85546875" hidden="1" customWidth="1"/>
    <col min="99" max="125" width="0" hidden="1" customWidth="1"/>
    <col min="126" max="126" width="1.42578125" customWidth="1"/>
  </cols>
  <sheetData>
    <row r="1" spans="1:93" ht="123.75" customHeight="1" x14ac:dyDescent="0.45">
      <c r="A1" s="37" t="s">
        <v>267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</row>
    <row r="2" spans="1:93" ht="21" customHeight="1" x14ac:dyDescent="0.2">
      <c r="A2" s="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I2">
        <v>59627</v>
      </c>
    </row>
    <row r="3" spans="1:93" ht="19.5" customHeight="1" x14ac:dyDescent="0.25">
      <c r="A3" s="1"/>
      <c r="B3" s="3"/>
      <c r="C3" s="3"/>
      <c r="D3" s="3">
        <v>2017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2018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2020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>
        <v>2021</v>
      </c>
      <c r="AO3" s="3"/>
      <c r="AP3" s="3"/>
      <c r="AQ3" s="3"/>
      <c r="AR3" s="3"/>
      <c r="AS3" s="3"/>
      <c r="AT3" s="3">
        <v>2021</v>
      </c>
      <c r="AU3" s="3"/>
      <c r="AV3" s="15"/>
      <c r="AW3" s="15"/>
      <c r="AX3" s="15"/>
      <c r="AY3" s="15"/>
      <c r="AZ3" s="15">
        <v>2022</v>
      </c>
      <c r="BA3" s="15"/>
      <c r="BB3" s="15"/>
      <c r="BC3" s="15"/>
      <c r="BD3" s="15"/>
      <c r="BE3" s="15"/>
      <c r="BF3" s="15"/>
      <c r="BG3" s="1"/>
    </row>
    <row r="4" spans="1:93" ht="17.25" customHeight="1" x14ac:dyDescent="0.25">
      <c r="A4" s="1"/>
      <c r="B4" s="3"/>
      <c r="C4" s="3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0</v>
      </c>
      <c r="Q4" s="3" t="s">
        <v>1</v>
      </c>
      <c r="R4" s="3" t="s">
        <v>2</v>
      </c>
      <c r="S4" s="3" t="s">
        <v>3</v>
      </c>
      <c r="T4" s="3" t="s">
        <v>4</v>
      </c>
      <c r="U4" s="3" t="s">
        <v>5</v>
      </c>
      <c r="V4" s="3" t="s">
        <v>27</v>
      </c>
      <c r="W4" s="3" t="s">
        <v>7</v>
      </c>
      <c r="X4" s="3" t="s">
        <v>8</v>
      </c>
      <c r="Y4" s="3" t="s">
        <v>9</v>
      </c>
      <c r="Z4" s="3" t="s">
        <v>10</v>
      </c>
      <c r="AA4" s="3" t="s">
        <v>11</v>
      </c>
      <c r="AB4" s="3" t="s">
        <v>0</v>
      </c>
      <c r="AC4" s="3" t="s">
        <v>1</v>
      </c>
      <c r="AD4" s="3" t="s">
        <v>2</v>
      </c>
      <c r="AE4" s="3" t="s">
        <v>3</v>
      </c>
      <c r="AF4" s="3" t="s">
        <v>4</v>
      </c>
      <c r="AG4" s="3" t="s">
        <v>5</v>
      </c>
      <c r="AH4" s="3" t="s">
        <v>6</v>
      </c>
      <c r="AI4" s="3" t="s">
        <v>7</v>
      </c>
      <c r="AJ4" s="3" t="s">
        <v>8</v>
      </c>
      <c r="AK4" s="3" t="s">
        <v>9</v>
      </c>
      <c r="AL4" s="3" t="s">
        <v>10</v>
      </c>
      <c r="AM4" s="3" t="s">
        <v>11</v>
      </c>
      <c r="AN4" s="3" t="s">
        <v>0</v>
      </c>
      <c r="AO4" s="3" t="s">
        <v>1</v>
      </c>
      <c r="AP4" s="3" t="s">
        <v>2</v>
      </c>
      <c r="AQ4" s="3" t="s">
        <v>3</v>
      </c>
      <c r="AR4" s="15" t="s">
        <v>4</v>
      </c>
      <c r="AS4" s="15" t="s">
        <v>25</v>
      </c>
      <c r="AT4" s="15" t="s">
        <v>27</v>
      </c>
      <c r="AU4" s="15" t="s">
        <v>7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0</v>
      </c>
      <c r="BA4" s="15" t="s">
        <v>1</v>
      </c>
      <c r="BB4" s="15" t="s">
        <v>2</v>
      </c>
      <c r="BC4" s="15" t="s">
        <v>3</v>
      </c>
      <c r="BD4" s="15" t="s">
        <v>4</v>
      </c>
      <c r="BE4" s="15" t="s">
        <v>5</v>
      </c>
      <c r="BF4" s="15" t="s">
        <v>6</v>
      </c>
      <c r="BG4" s="1"/>
      <c r="BI4">
        <f>SUM(AB6:AK6)</f>
        <v>423325</v>
      </c>
    </row>
    <row r="5" spans="1:93" ht="21" customHeight="1" x14ac:dyDescent="0.2">
      <c r="A5" s="4"/>
      <c r="B5" s="34" t="s">
        <v>41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4"/>
      <c r="CK5" t="s">
        <v>6</v>
      </c>
      <c r="CL5" t="s">
        <v>7</v>
      </c>
      <c r="CM5" t="s">
        <v>8</v>
      </c>
      <c r="CN5" t="s">
        <v>9</v>
      </c>
      <c r="CO5" t="s">
        <v>10</v>
      </c>
    </row>
    <row r="6" spans="1:93" ht="18.75" customHeight="1" x14ac:dyDescent="0.25">
      <c r="A6" s="1"/>
      <c r="B6" s="5" t="s">
        <v>104</v>
      </c>
      <c r="C6" s="5"/>
      <c r="D6" s="5">
        <v>125336</v>
      </c>
      <c r="E6" s="5">
        <v>121052</v>
      </c>
      <c r="F6" s="5">
        <v>112665</v>
      </c>
      <c r="G6" s="5">
        <v>119774</v>
      </c>
      <c r="H6" s="5">
        <v>93491</v>
      </c>
      <c r="I6" s="5">
        <v>85222</v>
      </c>
      <c r="J6" s="5">
        <v>113175</v>
      </c>
      <c r="K6" s="5">
        <v>121310</v>
      </c>
      <c r="L6" s="5">
        <v>105984</v>
      </c>
      <c r="M6" s="5">
        <v>127986</v>
      </c>
      <c r="N6" s="5">
        <v>120506</v>
      </c>
      <c r="O6" s="5">
        <v>143041</v>
      </c>
      <c r="P6" s="5">
        <v>142351</v>
      </c>
      <c r="Q6" s="5">
        <v>144286</v>
      </c>
      <c r="R6" s="5">
        <v>133466</v>
      </c>
      <c r="S6" s="5">
        <v>119713</v>
      </c>
      <c r="T6" s="5">
        <v>92913</v>
      </c>
      <c r="U6" s="5">
        <v>93786</v>
      </c>
      <c r="V6" s="5">
        <v>122332</v>
      </c>
      <c r="W6" s="5">
        <v>123992</v>
      </c>
      <c r="X6" s="5">
        <v>107620</v>
      </c>
      <c r="Y6" s="5">
        <v>127393</v>
      </c>
      <c r="Z6" s="5">
        <v>125604</v>
      </c>
      <c r="AA6" s="5">
        <v>150818</v>
      </c>
      <c r="AB6" s="5">
        <v>173347</v>
      </c>
      <c r="AC6" s="5">
        <v>149785</v>
      </c>
      <c r="AD6" s="5">
        <v>59630</v>
      </c>
      <c r="AE6" s="5">
        <v>13</v>
      </c>
      <c r="AF6" s="5">
        <v>41</v>
      </c>
      <c r="AG6" s="5">
        <v>1</v>
      </c>
      <c r="AH6" s="5">
        <v>1752</v>
      </c>
      <c r="AI6" s="5">
        <v>7636</v>
      </c>
      <c r="AJ6" s="5">
        <v>9605</v>
      </c>
      <c r="AK6" s="5">
        <v>21515</v>
      </c>
      <c r="AL6" s="5">
        <v>35757</v>
      </c>
      <c r="AM6" s="5">
        <v>96412</v>
      </c>
      <c r="AN6" s="5">
        <v>92021</v>
      </c>
      <c r="AO6" s="5">
        <v>96882</v>
      </c>
      <c r="AP6" s="5">
        <v>109585</v>
      </c>
      <c r="AQ6" s="5">
        <v>91200</v>
      </c>
      <c r="AR6" s="6">
        <v>64613</v>
      </c>
      <c r="AS6" s="6">
        <v>56166</v>
      </c>
      <c r="AT6" s="6">
        <v>101818</v>
      </c>
      <c r="AU6" s="6">
        <v>143599</v>
      </c>
      <c r="AV6" s="6">
        <v>114896</v>
      </c>
      <c r="AW6" s="6">
        <v>142066</v>
      </c>
      <c r="AX6" s="6">
        <v>144725</v>
      </c>
      <c r="AY6" s="6">
        <v>164284</v>
      </c>
      <c r="AZ6" s="6">
        <v>131764</v>
      </c>
      <c r="BA6" s="6">
        <v>149008</v>
      </c>
      <c r="BB6" s="6">
        <v>150748</v>
      </c>
      <c r="BC6" s="6">
        <v>145280</v>
      </c>
      <c r="BD6" s="6">
        <v>125522</v>
      </c>
      <c r="BE6" s="6">
        <v>110889</v>
      </c>
      <c r="BF6" s="6">
        <v>133561</v>
      </c>
      <c r="BG6" s="1"/>
      <c r="BI6">
        <f>SUM(AB6:AJ6)</f>
        <v>401810</v>
      </c>
      <c r="BR6" t="s">
        <v>101</v>
      </c>
      <c r="BS6" t="s">
        <v>102</v>
      </c>
      <c r="CK6">
        <v>2501.4738011599998</v>
      </c>
      <c r="CL6">
        <v>1731.6986045700003</v>
      </c>
      <c r="CM6">
        <v>1272.0299684000001</v>
      </c>
      <c r="CN6">
        <v>1415.37366881</v>
      </c>
      <c r="CO6">
        <v>1150.4773486599997</v>
      </c>
    </row>
    <row r="7" spans="1:93" ht="18.75" customHeight="1" x14ac:dyDescent="0.25">
      <c r="A7" s="1"/>
      <c r="B7" s="7"/>
      <c r="C7" s="8" t="s">
        <v>129</v>
      </c>
      <c r="D7" s="7">
        <v>4.8573579854429783</v>
      </c>
      <c r="E7" s="7">
        <v>-3.4180123827152631</v>
      </c>
      <c r="F7" s="7">
        <v>-6.9284274526649758</v>
      </c>
      <c r="G7" s="7">
        <v>6.3098566546842427</v>
      </c>
      <c r="H7" s="7">
        <v>-21.943827541870519</v>
      </c>
      <c r="I7" s="7">
        <v>-8.8447016290338141</v>
      </c>
      <c r="J7" s="7">
        <v>32.800215906690752</v>
      </c>
      <c r="K7" s="7">
        <v>7.1879832118400655</v>
      </c>
      <c r="L7" s="7">
        <v>-12.63374824828951</v>
      </c>
      <c r="M7" s="7">
        <v>20.759737318840578</v>
      </c>
      <c r="N7" s="7">
        <v>-5.8443892300720446</v>
      </c>
      <c r="O7" s="7">
        <v>18.700313677327273</v>
      </c>
      <c r="P7" s="7">
        <v>-0.48237917799791585</v>
      </c>
      <c r="Q7" s="7">
        <v>1.359316056789206</v>
      </c>
      <c r="R7" s="7">
        <v>-7.4989950514949495</v>
      </c>
      <c r="S7" s="7">
        <v>-10.30449702545967</v>
      </c>
      <c r="T7" s="7">
        <v>-22.386875276703442</v>
      </c>
      <c r="U7" s="7">
        <v>0.9395886474443893</v>
      </c>
      <c r="V7" s="7">
        <v>30.437378713240793</v>
      </c>
      <c r="W7" s="7">
        <v>1.3569630186704984</v>
      </c>
      <c r="X7" s="7">
        <v>-13.204077682431127</v>
      </c>
      <c r="Y7" s="7">
        <v>18.372979000185836</v>
      </c>
      <c r="Z7" s="7">
        <v>-1.4043157787319553</v>
      </c>
      <c r="AA7" s="7">
        <v>20.074201458552277</v>
      </c>
      <c r="AB7" s="7">
        <v>1.166631650208938</v>
      </c>
      <c r="AC7" s="7">
        <v>-13.591812953209459</v>
      </c>
      <c r="AD7" s="7">
        <v>-60.191873739868875</v>
      </c>
      <c r="AE7" s="7">
        <v>-100</v>
      </c>
      <c r="AF7" s="7" t="s">
        <v>208</v>
      </c>
      <c r="AG7" s="7" t="s">
        <v>208</v>
      </c>
      <c r="AH7" s="7" t="s">
        <v>208</v>
      </c>
      <c r="AI7" s="7">
        <v>335.84474885844753</v>
      </c>
      <c r="AJ7" s="7">
        <v>25.785751702462022</v>
      </c>
      <c r="AK7" s="7">
        <v>123.99791775117129</v>
      </c>
      <c r="AL7" s="7">
        <v>66.195677434348127</v>
      </c>
      <c r="AM7" s="7">
        <v>169.63112117906985</v>
      </c>
      <c r="AN7" s="7">
        <v>-4.5544123138198556</v>
      </c>
      <c r="AO7" s="7">
        <v>5.2824898664435294</v>
      </c>
      <c r="AP7" s="7">
        <v>13.111826758324563</v>
      </c>
      <c r="AQ7" s="7">
        <v>-16.776931149336129</v>
      </c>
      <c r="AR7" s="9">
        <v>-29.152412280701757</v>
      </c>
      <c r="AS7" s="9">
        <v>-13.073220559330167</v>
      </c>
      <c r="AT7" s="9">
        <v>81.28048997614215</v>
      </c>
      <c r="AU7" s="9">
        <v>41.034983991042836</v>
      </c>
      <c r="AV7" s="9">
        <v>-19.98830075418353</v>
      </c>
      <c r="AW7" s="9">
        <v>23.64747249686674</v>
      </c>
      <c r="AX7" s="9">
        <v>1.8716652823335567</v>
      </c>
      <c r="AY7" s="9">
        <v>13.514596648816713</v>
      </c>
      <c r="AZ7" s="9">
        <v>-19.794989165104326</v>
      </c>
      <c r="BA7" s="9">
        <v>13.087034394827125</v>
      </c>
      <c r="BB7" s="9">
        <v>1.1677225383871948</v>
      </c>
      <c r="BC7" s="9">
        <v>-3.6272454692599543</v>
      </c>
      <c r="BD7" s="9">
        <v>-13.599944933920705</v>
      </c>
      <c r="BE7" s="9">
        <v>-11.657717372253472</v>
      </c>
      <c r="BF7" s="9">
        <v>20.445670896121349</v>
      </c>
      <c r="BG7" s="1"/>
      <c r="BH7">
        <f>((AF6-AE6)/AE6)*100</f>
        <v>215.38461538461539</v>
      </c>
      <c r="BI7">
        <f>((AJ6/AI6)-1)</f>
        <v>0.25785751702462023</v>
      </c>
      <c r="CK7">
        <v>2146.1514615799997</v>
      </c>
      <c r="CL7">
        <v>2108.2543980600003</v>
      </c>
      <c r="CM7">
        <v>1759.3935676400006</v>
      </c>
      <c r="CN7">
        <v>1587.23078508</v>
      </c>
      <c r="CO7">
        <v>1507.6299224899999</v>
      </c>
    </row>
    <row r="8" spans="1:93" ht="18.75" customHeight="1" x14ac:dyDescent="0.25">
      <c r="A8" s="1"/>
      <c r="B8" s="7"/>
      <c r="C8" s="8" t="s">
        <v>265</v>
      </c>
      <c r="D8" s="7">
        <v>15.627882947710248</v>
      </c>
      <c r="E8" s="7">
        <v>0.3423436865358731</v>
      </c>
      <c r="F8" s="7">
        <v>-2.1419079135940766</v>
      </c>
      <c r="G8" s="7">
        <v>15.731498748707651</v>
      </c>
      <c r="H8" s="7">
        <v>0.28210408890032568</v>
      </c>
      <c r="I8" s="7">
        <v>7.8295417162233871</v>
      </c>
      <c r="J8" s="7">
        <v>2.4838814836279255</v>
      </c>
      <c r="K8" s="7">
        <v>8.0404695320710253</v>
      </c>
      <c r="L8" s="7">
        <v>3.99866547606198</v>
      </c>
      <c r="M8" s="7">
        <v>8.9344534381942111</v>
      </c>
      <c r="N8" s="7">
        <v>15.23734842979</v>
      </c>
      <c r="O8" s="7">
        <v>19.669539027859106</v>
      </c>
      <c r="P8" s="7">
        <v>13.575509031722731</v>
      </c>
      <c r="Q8" s="7">
        <v>19.193404487327758</v>
      </c>
      <c r="R8" s="7">
        <v>18.462699152354322</v>
      </c>
      <c r="S8" s="7">
        <v>-5.0929250087661249E-2</v>
      </c>
      <c r="T8" s="7">
        <v>-0.61824132804226828</v>
      </c>
      <c r="U8" s="7">
        <v>10.049048367792345</v>
      </c>
      <c r="V8" s="7">
        <v>8.0910094985641621</v>
      </c>
      <c r="W8" s="7">
        <v>2.2108647267331527</v>
      </c>
      <c r="X8" s="7">
        <v>1.5436292270531338</v>
      </c>
      <c r="Y8" s="7">
        <v>-0.46333192692950786</v>
      </c>
      <c r="Z8" s="7">
        <v>4.2304947471495193</v>
      </c>
      <c r="AA8" s="7">
        <v>5.436902706217098</v>
      </c>
      <c r="AB8" s="7">
        <v>14.381202491554056</v>
      </c>
      <c r="AC8" s="7">
        <v>-11.149997330691708</v>
      </c>
      <c r="AD8" s="7">
        <v>-63.383749992323899</v>
      </c>
      <c r="AE8" s="7">
        <v>-100</v>
      </c>
      <c r="AF8" s="7">
        <v>-100</v>
      </c>
      <c r="AG8" s="7">
        <v>-100</v>
      </c>
      <c r="AH8" s="7">
        <v>-98.674173628768614</v>
      </c>
      <c r="AI8" s="7">
        <v>-94.525542206720345</v>
      </c>
      <c r="AJ8" s="7" t="e">
        <v>#REF!</v>
      </c>
      <c r="AK8" s="7" t="e">
        <v>#REF!</v>
      </c>
      <c r="AL8" s="7" t="e">
        <v>#REF!</v>
      </c>
      <c r="AM8" s="7" t="e">
        <v>#REF!</v>
      </c>
      <c r="AN8" s="7" t="s">
        <v>241</v>
      </c>
      <c r="AO8" s="7" t="s">
        <v>241</v>
      </c>
      <c r="AP8" s="7" t="s">
        <v>241</v>
      </c>
      <c r="AQ8" s="7" t="s">
        <v>241</v>
      </c>
      <c r="AR8" s="9" t="s">
        <v>241</v>
      </c>
      <c r="AS8" s="9" t="s">
        <v>241</v>
      </c>
      <c r="AT8" s="9" t="s">
        <v>241</v>
      </c>
      <c r="AU8" s="9" t="s">
        <v>241</v>
      </c>
      <c r="AV8" s="9" t="s">
        <v>241</v>
      </c>
      <c r="AW8" s="9" t="s">
        <v>241</v>
      </c>
      <c r="AX8" s="9" t="s">
        <v>241</v>
      </c>
      <c r="AY8" s="9">
        <v>70.400000000000006</v>
      </c>
      <c r="AZ8" s="9">
        <v>43.189054672303051</v>
      </c>
      <c r="BA8" s="9">
        <v>53.803596127247587</v>
      </c>
      <c r="BB8" s="9">
        <v>37.562622621709174</v>
      </c>
      <c r="BC8" s="9">
        <v>59.298245614035096</v>
      </c>
      <c r="BD8" s="9">
        <v>94.267407487657266</v>
      </c>
      <c r="BE8" s="9">
        <v>97.430830039525688</v>
      </c>
      <c r="BF8" s="9">
        <v>31.176216386100684</v>
      </c>
      <c r="BG8" s="1"/>
      <c r="BI8">
        <f>((BI9/BI10)-1)</f>
        <v>-0.55502301137921806</v>
      </c>
    </row>
    <row r="9" spans="1:93" ht="18.75" customHeight="1" x14ac:dyDescent="0.25">
      <c r="A9" s="1"/>
      <c r="B9" s="5" t="s">
        <v>103</v>
      </c>
      <c r="C9" s="5"/>
      <c r="D9" s="5">
        <v>800126.35612185299</v>
      </c>
      <c r="E9" s="5">
        <v>772412.98962665698</v>
      </c>
      <c r="F9" s="5">
        <v>750431.75735626696</v>
      </c>
      <c r="G9" s="5">
        <v>742497.61743564706</v>
      </c>
      <c r="H9" s="5">
        <v>601496.36821079196</v>
      </c>
      <c r="I9" s="5">
        <v>480889.64024626103</v>
      </c>
      <c r="J9" s="5">
        <v>688020.73461813305</v>
      </c>
      <c r="K9" s="5">
        <v>746618.12340412999</v>
      </c>
      <c r="L9" s="5">
        <v>604175.35293706704</v>
      </c>
      <c r="M9" s="5">
        <v>793474.41907263896</v>
      </c>
      <c r="N9" s="5">
        <v>750052.33152232494</v>
      </c>
      <c r="O9" s="5">
        <v>863087.92721037404</v>
      </c>
      <c r="P9" s="5">
        <v>941497</v>
      </c>
      <c r="Q9" s="5">
        <v>925585</v>
      </c>
      <c r="R9" s="5">
        <v>873729</v>
      </c>
      <c r="S9" s="5">
        <v>796840</v>
      </c>
      <c r="T9" s="5">
        <v>641544</v>
      </c>
      <c r="U9" s="5">
        <v>544550</v>
      </c>
      <c r="V9" s="5">
        <v>743514</v>
      </c>
      <c r="W9" s="5">
        <v>822923</v>
      </c>
      <c r="X9" s="5">
        <v>648411</v>
      </c>
      <c r="Y9" s="5">
        <v>820687</v>
      </c>
      <c r="Z9" s="5">
        <v>809164</v>
      </c>
      <c r="AA9" s="5">
        <v>909237</v>
      </c>
      <c r="AB9" s="5">
        <v>1142718.3892667082</v>
      </c>
      <c r="AC9" s="5">
        <v>1020309.6683010989</v>
      </c>
      <c r="AD9" s="5">
        <v>562302.20507965644</v>
      </c>
      <c r="AE9" s="5">
        <v>8844</v>
      </c>
      <c r="AF9" s="5">
        <v>4777</v>
      </c>
      <c r="AG9" s="5">
        <v>2326</v>
      </c>
      <c r="AH9" s="5">
        <v>24673</v>
      </c>
      <c r="AI9" s="5">
        <v>71371</v>
      </c>
      <c r="AJ9" s="5">
        <v>75368</v>
      </c>
      <c r="AK9" s="5">
        <v>169709</v>
      </c>
      <c r="AL9" s="5">
        <v>279030</v>
      </c>
      <c r="AM9" s="5">
        <v>623284</v>
      </c>
      <c r="AN9" s="5">
        <v>835150</v>
      </c>
      <c r="AO9" s="5">
        <v>762506</v>
      </c>
      <c r="AP9" s="5">
        <v>870255</v>
      </c>
      <c r="AQ9" s="5">
        <v>745954</v>
      </c>
      <c r="AR9" s="6">
        <v>600186</v>
      </c>
      <c r="AS9" s="6">
        <v>466725</v>
      </c>
      <c r="AT9" s="6">
        <v>768789</v>
      </c>
      <c r="AU9" s="6">
        <v>1013740</v>
      </c>
      <c r="AV9" s="6">
        <v>740309</v>
      </c>
      <c r="AW9" s="6">
        <v>1021099</v>
      </c>
      <c r="AX9" s="6">
        <v>1076875</v>
      </c>
      <c r="AY9" s="6">
        <v>1171815</v>
      </c>
      <c r="AZ9" s="6">
        <v>1175792</v>
      </c>
      <c r="BA9" s="6">
        <v>1102050</v>
      </c>
      <c r="BB9" s="6">
        <v>1139179</v>
      </c>
      <c r="BC9" s="6">
        <v>1064767</v>
      </c>
      <c r="BD9" s="6">
        <v>876632</v>
      </c>
      <c r="BE9" s="6">
        <v>790204</v>
      </c>
      <c r="BF9" s="6">
        <v>997862</v>
      </c>
      <c r="BG9" s="1"/>
      <c r="BI9">
        <f>SUM(AB9:AH9)</f>
        <v>2765950.2626474635</v>
      </c>
    </row>
    <row r="10" spans="1:93" ht="18.75" customHeight="1" x14ac:dyDescent="0.25">
      <c r="A10" s="1"/>
      <c r="B10" s="7"/>
      <c r="C10" s="8" t="s">
        <v>150</v>
      </c>
      <c r="D10" s="7">
        <v>16.644242979318658</v>
      </c>
      <c r="E10" s="7">
        <v>-3.4636237493188449</v>
      </c>
      <c r="F10" s="7">
        <v>-2.8457874952380835</v>
      </c>
      <c r="G10" s="7">
        <v>-1.0572766734408323</v>
      </c>
      <c r="H10" s="7">
        <v>-18.990128171970298</v>
      </c>
      <c r="I10" s="7">
        <v>-20.051114909186751</v>
      </c>
      <c r="J10" s="7">
        <v>43.07248005297042</v>
      </c>
      <c r="K10" s="7">
        <v>8.5168056480913847</v>
      </c>
      <c r="L10" s="7">
        <v>-19.07839710849899</v>
      </c>
      <c r="M10" s="7">
        <v>31.3318087564042</v>
      </c>
      <c r="N10" s="7">
        <v>-5.4723991733801487</v>
      </c>
      <c r="O10" s="7">
        <v>15.070361218480489</v>
      </c>
      <c r="P10" s="7">
        <v>9.0847143515325754</v>
      </c>
      <c r="Q10" s="7">
        <v>-1.6900744240289645</v>
      </c>
      <c r="R10" s="7">
        <v>-5.6025108444929472</v>
      </c>
      <c r="S10" s="7">
        <v>-8.8000970552654216</v>
      </c>
      <c r="T10" s="7">
        <v>-19.488981476833487</v>
      </c>
      <c r="U10" s="7">
        <v>-15.118838302594995</v>
      </c>
      <c r="V10" s="7">
        <v>36.537324396290515</v>
      </c>
      <c r="W10" s="7">
        <v>10.680229289562803</v>
      </c>
      <c r="X10" s="7">
        <v>-21.206358310558826</v>
      </c>
      <c r="Y10" s="7">
        <v>26.568950866040208</v>
      </c>
      <c r="Z10" s="7">
        <v>-1.4040675677816306</v>
      </c>
      <c r="AA10" s="7">
        <v>12.367455793881099</v>
      </c>
      <c r="AB10" s="7">
        <v>8.7925044405238406</v>
      </c>
      <c r="AC10" s="7">
        <v>-10.712063629619195</v>
      </c>
      <c r="AD10" s="7">
        <v>-44.889064315548751</v>
      </c>
      <c r="AE10" s="7">
        <v>-98.427180274217989</v>
      </c>
      <c r="AF10" s="7">
        <v>-45.985979194934423</v>
      </c>
      <c r="AG10" s="7">
        <v>-51.308352522503661</v>
      </c>
      <c r="AH10" s="7">
        <v>960.74806534823733</v>
      </c>
      <c r="AI10" s="7">
        <v>174.02423702022452</v>
      </c>
      <c r="AJ10" s="7">
        <v>5.6003138529654883</v>
      </c>
      <c r="AK10" s="7">
        <v>125.17381382018895</v>
      </c>
      <c r="AL10" s="7">
        <v>64.416736884902988</v>
      </c>
      <c r="AM10" s="7">
        <v>123.37526430849728</v>
      </c>
      <c r="AN10" s="7">
        <v>33.991888128044366</v>
      </c>
      <c r="AO10" s="7">
        <v>-8.6983176674848792</v>
      </c>
      <c r="AP10" s="7">
        <v>14.130905199434496</v>
      </c>
      <c r="AQ10" s="7">
        <v>-14.283284784344819</v>
      </c>
      <c r="AR10" s="9">
        <v>-19.541151331047224</v>
      </c>
      <c r="AS10" s="9">
        <v>-22.236606651937898</v>
      </c>
      <c r="AT10" s="9">
        <v>64.719910011248601</v>
      </c>
      <c r="AU10" s="9">
        <v>31.861928305425803</v>
      </c>
      <c r="AV10" s="9">
        <v>-26.972497879140612</v>
      </c>
      <c r="AW10" s="9">
        <v>37.928756775886832</v>
      </c>
      <c r="AX10" s="9">
        <v>5.4623498798843206</v>
      </c>
      <c r="AY10" s="9">
        <v>8.8162507254788238</v>
      </c>
      <c r="AZ10" s="9">
        <v>0.33938804333448758</v>
      </c>
      <c r="BA10" s="9">
        <v>-6.2716875093553952</v>
      </c>
      <c r="BB10" s="9">
        <v>3.3690848872555801</v>
      </c>
      <c r="BC10" s="9">
        <v>-6.5320726593450225</v>
      </c>
      <c r="BD10" s="9">
        <v>-17.66912385526599</v>
      </c>
      <c r="BE10" s="9">
        <v>-9.8590970897708523</v>
      </c>
      <c r="BF10" s="9">
        <v>26.279036805685617</v>
      </c>
      <c r="BG10" s="1"/>
      <c r="BI10">
        <v>6215940</v>
      </c>
    </row>
    <row r="11" spans="1:93" ht="18.75" customHeight="1" x14ac:dyDescent="0.25">
      <c r="A11" s="1"/>
      <c r="B11" s="7"/>
      <c r="C11" s="8" t="s">
        <v>151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17.668539824554585</v>
      </c>
      <c r="Q11" s="7">
        <v>19.830325542217796</v>
      </c>
      <c r="R11" s="7">
        <v>16.430173887909948</v>
      </c>
      <c r="S11" s="7">
        <v>7.3188628876728723</v>
      </c>
      <c r="T11" s="7">
        <v>6.6580005974655299</v>
      </c>
      <c r="U11" s="7">
        <v>13.238039339158746</v>
      </c>
      <c r="V11" s="7">
        <v>8.0656385178081713</v>
      </c>
      <c r="W11" s="7">
        <v>10.220067555816303</v>
      </c>
      <c r="X11" s="7">
        <v>7.3216570070081533</v>
      </c>
      <c r="Y11" s="7">
        <v>3.4295473519064812</v>
      </c>
      <c r="Z11" s="7">
        <v>7.8810058969752905</v>
      </c>
      <c r="AA11" s="7">
        <v>5.3469723460026319</v>
      </c>
      <c r="AB11" s="7">
        <v>14.448432858571604</v>
      </c>
      <c r="AC11" s="7">
        <v>6.5971350696258924E-2</v>
      </c>
      <c r="AD11" s="7">
        <v>-44.147898221077661</v>
      </c>
      <c r="AE11" s="7">
        <v>-99.099177097667578</v>
      </c>
      <c r="AF11" s="7">
        <v>-99.334672252615633</v>
      </c>
      <c r="AG11" s="7">
        <v>-99.674506407018129</v>
      </c>
      <c r="AH11" s="7">
        <v>-96.823387939869292</v>
      </c>
      <c r="AI11" s="7">
        <v>-92.575575719573976</v>
      </c>
      <c r="AJ11" s="7" t="e">
        <v>#REF!</v>
      </c>
      <c r="AK11" s="7" t="e">
        <v>#REF!</v>
      </c>
      <c r="AL11" s="7" t="e">
        <v>#REF!</v>
      </c>
      <c r="AM11" s="7" t="e">
        <v>#REF!</v>
      </c>
      <c r="AN11" s="7" t="s">
        <v>241</v>
      </c>
      <c r="AO11" s="7" t="s">
        <v>241</v>
      </c>
      <c r="AP11" s="7" t="s">
        <v>241</v>
      </c>
      <c r="AQ11" s="7" t="s">
        <v>241</v>
      </c>
      <c r="AR11" s="9" t="s">
        <v>241</v>
      </c>
      <c r="AS11" s="9" t="s">
        <v>241</v>
      </c>
      <c r="AT11" s="9" t="s">
        <v>241</v>
      </c>
      <c r="AU11" s="9" t="s">
        <v>241</v>
      </c>
      <c r="AV11" s="9" t="s">
        <v>241</v>
      </c>
      <c r="AW11" s="9" t="s">
        <v>241</v>
      </c>
      <c r="AX11" s="9" t="s">
        <v>241</v>
      </c>
      <c r="AY11" s="9">
        <v>88.006590895963967</v>
      </c>
      <c r="AZ11" s="9">
        <v>40.788121894270482</v>
      </c>
      <c r="BA11" s="9">
        <v>44.530010255657018</v>
      </c>
      <c r="BB11" s="9">
        <v>30.901747189042283</v>
      </c>
      <c r="BC11" s="9">
        <v>42.738962456130004</v>
      </c>
      <c r="BD11" s="9">
        <v>46.060054716371269</v>
      </c>
      <c r="BE11" s="9">
        <v>69.308265038298785</v>
      </c>
      <c r="BF11" s="9">
        <v>29.796602188636932</v>
      </c>
      <c r="BG11" s="1"/>
      <c r="BI11">
        <f>((AJ6-AI6)/AI6)*100</f>
        <v>25.785751702462022</v>
      </c>
    </row>
    <row r="12" spans="1:93" ht="18.75" customHeight="1" x14ac:dyDescent="0.25">
      <c r="A12" s="1"/>
      <c r="B12" s="5" t="s">
        <v>43</v>
      </c>
      <c r="C12" s="5"/>
      <c r="D12" s="5">
        <v>37575</v>
      </c>
      <c r="E12" s="5">
        <v>38146</v>
      </c>
      <c r="F12" s="5">
        <v>38719</v>
      </c>
      <c r="G12" s="5">
        <v>39070</v>
      </c>
      <c r="H12" s="5">
        <v>39505</v>
      </c>
      <c r="I12" s="5">
        <v>39570</v>
      </c>
      <c r="J12" s="5">
        <v>39799</v>
      </c>
      <c r="K12" s="5">
        <v>39937</v>
      </c>
      <c r="L12" s="5">
        <v>39991</v>
      </c>
      <c r="M12" s="5">
        <v>40169</v>
      </c>
      <c r="N12" s="5">
        <v>40694</v>
      </c>
      <c r="O12" s="5">
        <v>41255</v>
      </c>
      <c r="P12" s="5">
        <v>41602</v>
      </c>
      <c r="Q12" s="5">
        <v>41710</v>
      </c>
      <c r="R12" s="5">
        <v>42050</v>
      </c>
      <c r="S12" s="5">
        <v>42688</v>
      </c>
      <c r="T12" s="5">
        <v>42736</v>
      </c>
      <c r="U12" s="5">
        <v>42822</v>
      </c>
      <c r="V12" s="5">
        <v>42929</v>
      </c>
      <c r="W12" s="5">
        <v>43099</v>
      </c>
      <c r="X12" s="5">
        <v>43660</v>
      </c>
      <c r="Y12" s="5">
        <v>43806</v>
      </c>
      <c r="Z12" s="5">
        <v>44345</v>
      </c>
      <c r="AA12" s="5">
        <v>45565</v>
      </c>
      <c r="AB12" s="5">
        <v>52016</v>
      </c>
      <c r="AC12" s="5">
        <v>52263</v>
      </c>
      <c r="AD12" s="5">
        <v>52319</v>
      </c>
      <c r="AE12" s="5">
        <v>52319</v>
      </c>
      <c r="AF12" s="5">
        <v>52319</v>
      </c>
      <c r="AG12" s="5">
        <v>52287</v>
      </c>
      <c r="AH12" s="5">
        <v>52236</v>
      </c>
      <c r="AI12" s="5">
        <v>52361</v>
      </c>
      <c r="AJ12" s="5">
        <v>52311</v>
      </c>
      <c r="AK12" s="5">
        <v>52867</v>
      </c>
      <c r="AL12" s="5">
        <v>52968</v>
      </c>
      <c r="AM12" s="5">
        <v>51827</v>
      </c>
      <c r="AN12" s="5">
        <v>52690</v>
      </c>
      <c r="AO12" s="5">
        <v>52716</v>
      </c>
      <c r="AP12" s="5">
        <v>53164</v>
      </c>
      <c r="AQ12" s="5">
        <v>53872</v>
      </c>
      <c r="AR12" s="6">
        <v>53746</v>
      </c>
      <c r="AS12" s="6">
        <v>53934</v>
      </c>
      <c r="AT12" s="6">
        <v>54302</v>
      </c>
      <c r="AU12" s="6">
        <v>54908</v>
      </c>
      <c r="AV12" s="6">
        <v>55666</v>
      </c>
      <c r="AW12" s="6">
        <v>56034</v>
      </c>
      <c r="AX12" s="6">
        <v>56463</v>
      </c>
      <c r="AY12" s="6">
        <v>57107</v>
      </c>
      <c r="AZ12" s="6">
        <v>57429</v>
      </c>
      <c r="BA12" s="6">
        <v>57585</v>
      </c>
      <c r="BB12" s="6">
        <v>57877</v>
      </c>
      <c r="BC12" s="6">
        <v>58123</v>
      </c>
      <c r="BD12" s="6">
        <v>58521</v>
      </c>
      <c r="BE12" s="6">
        <v>58677</v>
      </c>
      <c r="BF12" s="6">
        <v>59319</v>
      </c>
      <c r="BG12" s="1"/>
    </row>
    <row r="13" spans="1:93" ht="18.75" customHeight="1" x14ac:dyDescent="0.25">
      <c r="A13" s="1"/>
      <c r="B13" s="7"/>
      <c r="C13" s="8" t="s">
        <v>44</v>
      </c>
      <c r="D13" s="7">
        <v>36225</v>
      </c>
      <c r="E13" s="7">
        <v>37133</v>
      </c>
      <c r="F13" s="7">
        <v>37773</v>
      </c>
      <c r="G13" s="7">
        <v>37817</v>
      </c>
      <c r="H13" s="7">
        <v>38264</v>
      </c>
      <c r="I13" s="7">
        <v>38648</v>
      </c>
      <c r="J13" s="7">
        <v>38979</v>
      </c>
      <c r="K13" s="7">
        <v>39074</v>
      </c>
      <c r="L13" s="7">
        <v>39262</v>
      </c>
      <c r="M13" s="7">
        <v>39545</v>
      </c>
      <c r="N13" s="7">
        <v>39816</v>
      </c>
      <c r="O13" s="7">
        <v>40572</v>
      </c>
      <c r="P13" s="7">
        <v>40943</v>
      </c>
      <c r="Q13" s="7">
        <v>40807</v>
      </c>
      <c r="R13" s="7">
        <v>41137</v>
      </c>
      <c r="S13" s="7">
        <v>41835</v>
      </c>
      <c r="T13" s="7">
        <v>41513</v>
      </c>
      <c r="U13" s="7">
        <v>41503</v>
      </c>
      <c r="V13" s="7">
        <v>41534</v>
      </c>
      <c r="W13" s="7">
        <v>41780</v>
      </c>
      <c r="X13" s="7">
        <v>42355</v>
      </c>
      <c r="Y13" s="7">
        <v>42501</v>
      </c>
      <c r="Z13" s="7">
        <v>42960</v>
      </c>
      <c r="AA13" s="7">
        <v>43660</v>
      </c>
      <c r="AB13" s="7">
        <v>50679</v>
      </c>
      <c r="AC13" s="7">
        <v>50926</v>
      </c>
      <c r="AD13" s="7">
        <v>51001</v>
      </c>
      <c r="AE13" s="7">
        <v>7690</v>
      </c>
      <c r="AF13" s="7">
        <v>2978</v>
      </c>
      <c r="AG13" s="7">
        <v>3078</v>
      </c>
      <c r="AH13" s="7">
        <v>9821</v>
      </c>
      <c r="AI13" s="7">
        <v>19263</v>
      </c>
      <c r="AJ13" s="7">
        <v>25328</v>
      </c>
      <c r="AK13" s="7">
        <v>32600</v>
      </c>
      <c r="AL13" s="7">
        <v>37378</v>
      </c>
      <c r="AM13" s="7">
        <v>42194</v>
      </c>
      <c r="AN13" s="7">
        <v>43984</v>
      </c>
      <c r="AO13" s="7">
        <v>45303</v>
      </c>
      <c r="AP13" s="7">
        <v>46179</v>
      </c>
      <c r="AQ13" s="7">
        <v>48265</v>
      </c>
      <c r="AR13" s="11">
        <v>48066</v>
      </c>
      <c r="AS13" s="11">
        <v>48396</v>
      </c>
      <c r="AT13" s="11">
        <v>48752</v>
      </c>
      <c r="AU13" s="11">
        <v>50402</v>
      </c>
      <c r="AV13" s="11">
        <v>51084</v>
      </c>
      <c r="AW13" s="11">
        <v>51740</v>
      </c>
      <c r="AX13" s="11">
        <v>52194</v>
      </c>
      <c r="AY13" s="11">
        <v>53160</v>
      </c>
      <c r="AZ13" s="11">
        <v>54114</v>
      </c>
      <c r="BA13" s="11">
        <v>54172</v>
      </c>
      <c r="BB13" s="11">
        <v>54661</v>
      </c>
      <c r="BC13" s="11">
        <v>54846</v>
      </c>
      <c r="BD13" s="11">
        <v>57371</v>
      </c>
      <c r="BE13" s="11">
        <v>57497</v>
      </c>
      <c r="BF13" s="11">
        <v>58100</v>
      </c>
      <c r="BG13" s="1"/>
    </row>
    <row r="14" spans="1:93" ht="18.75" customHeight="1" x14ac:dyDescent="0.25">
      <c r="A14" s="1"/>
      <c r="B14" s="5" t="s">
        <v>105</v>
      </c>
      <c r="C14" s="5"/>
      <c r="D14" s="5">
        <v>71.250593835290488</v>
      </c>
      <c r="E14" s="5">
        <v>74.290195246686281</v>
      </c>
      <c r="F14" s="5">
        <v>64.08671814192823</v>
      </c>
      <c r="G14" s="5">
        <v>65.446546741381496</v>
      </c>
      <c r="H14" s="5">
        <v>50.708521461324061</v>
      </c>
      <c r="I14" s="5">
        <v>41.476026378791566</v>
      </c>
      <c r="J14" s="5">
        <v>56.93890876047675</v>
      </c>
      <c r="K14" s="5">
        <v>61.638060074938885</v>
      </c>
      <c r="L14" s="5">
        <v>51.294326400172118</v>
      </c>
      <c r="M14" s="5">
        <v>64.726132260319119</v>
      </c>
      <c r="N14" s="5">
        <v>62.793209724928403</v>
      </c>
      <c r="O14" s="5">
        <v>68.622562454511296</v>
      </c>
      <c r="P14" s="5">
        <v>74.2</v>
      </c>
      <c r="Q14" s="5">
        <v>81</v>
      </c>
      <c r="R14" s="5">
        <v>68.5</v>
      </c>
      <c r="S14" s="5">
        <v>63.5</v>
      </c>
      <c r="T14" s="5">
        <v>49.9</v>
      </c>
      <c r="U14" s="5">
        <v>43.7</v>
      </c>
      <c r="V14" s="5">
        <v>57.7</v>
      </c>
      <c r="W14" s="5">
        <v>63.5</v>
      </c>
      <c r="X14" s="5">
        <v>51</v>
      </c>
      <c r="Y14" s="5">
        <v>62.3</v>
      </c>
      <c r="Z14" s="5">
        <v>62.8</v>
      </c>
      <c r="AA14" s="5">
        <v>66.7</v>
      </c>
      <c r="AB14" s="5">
        <v>72.736012006417894</v>
      </c>
      <c r="AC14" s="5">
        <v>69.086698367008452</v>
      </c>
      <c r="AD14" s="5">
        <v>35.565539516913738</v>
      </c>
      <c r="AE14" s="5">
        <v>3.8</v>
      </c>
      <c r="AF14" s="5">
        <v>5.2</v>
      </c>
      <c r="AG14" s="5">
        <v>2.5</v>
      </c>
      <c r="AH14" s="5">
        <v>8.1</v>
      </c>
      <c r="AI14" s="5">
        <v>12</v>
      </c>
      <c r="AJ14" s="5">
        <v>9.9</v>
      </c>
      <c r="AK14" s="5">
        <v>16.8</v>
      </c>
      <c r="AL14" s="5">
        <v>24.9</v>
      </c>
      <c r="AM14" s="5">
        <v>47.7</v>
      </c>
      <c r="AN14" s="5">
        <v>61.3</v>
      </c>
      <c r="AO14" s="5">
        <v>60.1</v>
      </c>
      <c r="AP14" s="5">
        <v>60.8</v>
      </c>
      <c r="AQ14" s="5">
        <v>51.5</v>
      </c>
      <c r="AR14" s="10">
        <v>40.299999999999997</v>
      </c>
      <c r="AS14" s="10">
        <v>32.1</v>
      </c>
      <c r="AT14" s="10">
        <v>50.9</v>
      </c>
      <c r="AU14" s="10">
        <v>64.900000000000006</v>
      </c>
      <c r="AV14" s="10">
        <v>48.3</v>
      </c>
      <c r="AW14" s="10">
        <v>63.7</v>
      </c>
      <c r="AX14" s="10">
        <v>68.8</v>
      </c>
      <c r="AY14" s="10">
        <v>71.099999999999994</v>
      </c>
      <c r="AZ14" s="10">
        <v>70.099999999999994</v>
      </c>
      <c r="BA14" s="10">
        <v>72.7</v>
      </c>
      <c r="BB14" s="10">
        <v>67.2</v>
      </c>
      <c r="BC14" s="10">
        <v>64.900000000000006</v>
      </c>
      <c r="BD14" s="10">
        <v>43.9</v>
      </c>
      <c r="BE14" s="10">
        <v>45.8</v>
      </c>
      <c r="BF14" s="10">
        <v>55.4</v>
      </c>
      <c r="BG14" s="1"/>
      <c r="BH14">
        <f>((AF13/AE13)-1)*100</f>
        <v>-61.274382314694407</v>
      </c>
      <c r="BS14">
        <f>P13/P12*100</f>
        <v>98.415941541272062</v>
      </c>
      <c r="BT14">
        <f>R13/R12*100</f>
        <v>97.828775267538646</v>
      </c>
    </row>
    <row r="15" spans="1:93" ht="21" customHeight="1" x14ac:dyDescent="0.2">
      <c r="A15" s="1"/>
      <c r="B15" s="34" t="s">
        <v>162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1"/>
    </row>
    <row r="16" spans="1:93" ht="18.75" customHeight="1" x14ac:dyDescent="0.25">
      <c r="A16" s="1"/>
      <c r="B16" s="3"/>
      <c r="C16" s="3"/>
      <c r="D16" s="3" t="s">
        <v>0</v>
      </c>
      <c r="E16" s="3" t="s">
        <v>1</v>
      </c>
      <c r="F16" s="3" t="s">
        <v>2</v>
      </c>
      <c r="G16" s="3" t="s">
        <v>3</v>
      </c>
      <c r="H16" s="3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3" t="s">
        <v>9</v>
      </c>
      <c r="N16" s="3" t="s">
        <v>10</v>
      </c>
      <c r="O16" s="3" t="s">
        <v>11</v>
      </c>
      <c r="P16" s="3" t="s">
        <v>0</v>
      </c>
      <c r="Q16" s="3" t="s">
        <v>1</v>
      </c>
      <c r="R16" s="3" t="s">
        <v>2</v>
      </c>
      <c r="S16" s="3" t="s">
        <v>3</v>
      </c>
      <c r="T16" s="3" t="s">
        <v>4</v>
      </c>
      <c r="U16" s="3" t="s">
        <v>5</v>
      </c>
      <c r="V16" s="3" t="s">
        <v>27</v>
      </c>
      <c r="W16" s="3" t="s">
        <v>7</v>
      </c>
      <c r="X16" s="3" t="s">
        <v>8</v>
      </c>
      <c r="Y16" s="3" t="s">
        <v>9</v>
      </c>
      <c r="Z16" s="3" t="s">
        <v>10</v>
      </c>
      <c r="AA16" s="3" t="s">
        <v>11</v>
      </c>
      <c r="AB16" s="3" t="s">
        <v>0</v>
      </c>
      <c r="AC16" s="3" t="s">
        <v>1</v>
      </c>
      <c r="AD16" s="3" t="s">
        <v>2</v>
      </c>
      <c r="AE16" s="3" t="s">
        <v>3</v>
      </c>
      <c r="AF16" s="3" t="s">
        <v>4</v>
      </c>
      <c r="AG16" s="3" t="s">
        <v>5</v>
      </c>
      <c r="AH16" s="3" t="s">
        <v>6</v>
      </c>
      <c r="AI16" s="3" t="s">
        <v>7</v>
      </c>
      <c r="AJ16" s="3" t="s">
        <v>8</v>
      </c>
      <c r="AK16" s="3" t="s">
        <v>9</v>
      </c>
      <c r="AL16" s="3" t="s">
        <v>10</v>
      </c>
      <c r="AM16" s="3" t="s">
        <v>11</v>
      </c>
      <c r="AN16" s="3" t="s">
        <v>0</v>
      </c>
      <c r="AO16" s="3" t="s">
        <v>1</v>
      </c>
      <c r="AP16" s="3" t="s">
        <v>2</v>
      </c>
      <c r="AQ16" s="3" t="s">
        <v>3</v>
      </c>
      <c r="AR16" s="19">
        <v>44317</v>
      </c>
      <c r="AS16" s="15" t="s">
        <v>25</v>
      </c>
      <c r="AT16" s="15" t="s">
        <v>6</v>
      </c>
      <c r="AU16" s="15" t="s">
        <v>7</v>
      </c>
      <c r="AV16" s="15" t="s">
        <v>8</v>
      </c>
      <c r="AW16" s="15" t="s">
        <v>9</v>
      </c>
      <c r="AX16" s="19">
        <v>44501</v>
      </c>
      <c r="AY16" s="15" t="s">
        <v>11</v>
      </c>
      <c r="AZ16" s="19">
        <v>44562</v>
      </c>
      <c r="BA16" s="15" t="s">
        <v>1</v>
      </c>
      <c r="BB16" s="15" t="s">
        <v>2</v>
      </c>
      <c r="BC16" s="15" t="s">
        <v>3</v>
      </c>
      <c r="BD16" s="15" t="s">
        <v>4</v>
      </c>
      <c r="BE16" s="15" t="s">
        <v>5</v>
      </c>
      <c r="BF16" s="15" t="s">
        <v>6</v>
      </c>
      <c r="BG16" s="1"/>
    </row>
    <row r="17" spans="1:93" ht="18.75" customHeight="1" x14ac:dyDescent="0.25">
      <c r="A17" s="1"/>
      <c r="B17" s="5" t="s">
        <v>45</v>
      </c>
      <c r="C17" s="5"/>
      <c r="D17" s="5">
        <v>99.22633454517721</v>
      </c>
      <c r="E17" s="5">
        <v>99.576075993694744</v>
      </c>
      <c r="F17" s="5">
        <v>100.22623165755708</v>
      </c>
      <c r="G17" s="5">
        <v>100.21600778840106</v>
      </c>
      <c r="H17" s="5">
        <v>100.45167308155536</v>
      </c>
      <c r="I17" s="5">
        <v>99.451245146841998</v>
      </c>
      <c r="J17" s="5">
        <v>99.37775990351571</v>
      </c>
      <c r="K17" s="5">
        <v>99.01810713473256</v>
      </c>
      <c r="L17" s="5">
        <v>99.529773273544592</v>
      </c>
      <c r="M17" s="5">
        <v>99.26170243256837</v>
      </c>
      <c r="N17" s="5">
        <v>99.081597838315375</v>
      </c>
      <c r="O17" s="5">
        <v>99.999417809380432</v>
      </c>
      <c r="P17" s="5">
        <v>100.3080354049906</v>
      </c>
      <c r="Q17" s="5">
        <v>100.5889379845798</v>
      </c>
      <c r="R17" s="5">
        <v>100.36914265771628</v>
      </c>
      <c r="S17" s="5">
        <v>98.675962135639367</v>
      </c>
      <c r="T17" s="5">
        <v>98.333590380322832</v>
      </c>
      <c r="U17" s="5">
        <v>98.527003581220356</v>
      </c>
      <c r="V17" s="5">
        <v>99.063681315133991</v>
      </c>
      <c r="W17" s="5">
        <v>100.42653983467346</v>
      </c>
      <c r="X17" s="5">
        <v>99.746804574647825</v>
      </c>
      <c r="Y17" s="5">
        <v>99.296979863463861</v>
      </c>
      <c r="Z17" s="5">
        <v>99.372603580483627</v>
      </c>
      <c r="AA17" s="5">
        <v>99.112278592910101</v>
      </c>
      <c r="AB17" s="5">
        <v>100.25</v>
      </c>
      <c r="AC17" s="5">
        <v>100.25305581995573</v>
      </c>
      <c r="AD17" s="5">
        <v>99.13</v>
      </c>
      <c r="AE17" s="5">
        <v>95.928851542873616</v>
      </c>
      <c r="AF17" s="5">
        <v>95.98</v>
      </c>
      <c r="AG17" s="5">
        <v>95.58</v>
      </c>
      <c r="AH17" s="5">
        <v>98.27</v>
      </c>
      <c r="AI17" s="5">
        <v>98.8</v>
      </c>
      <c r="AJ17" s="5">
        <v>98.88</v>
      </c>
      <c r="AK17" s="5">
        <v>98.89643815543414</v>
      </c>
      <c r="AL17" s="5">
        <v>99.02</v>
      </c>
      <c r="AM17" s="5">
        <v>99.053803617897771</v>
      </c>
      <c r="AN17" s="5">
        <v>99.3</v>
      </c>
      <c r="AO17" s="5">
        <v>99.25</v>
      </c>
      <c r="AP17" s="5">
        <v>99.05</v>
      </c>
      <c r="AQ17" s="5">
        <v>99.138737098928999</v>
      </c>
      <c r="AR17" s="12">
        <v>98.61</v>
      </c>
      <c r="AS17" s="12">
        <v>96.47</v>
      </c>
      <c r="AT17" s="12">
        <v>99.17</v>
      </c>
      <c r="AU17" s="12">
        <v>99.25</v>
      </c>
      <c r="AV17" s="12">
        <v>98.95</v>
      </c>
      <c r="AW17" s="12">
        <v>99.04</v>
      </c>
      <c r="AX17" s="12">
        <v>99.15</v>
      </c>
      <c r="AY17" s="12">
        <v>99.08</v>
      </c>
      <c r="AZ17" s="12">
        <v>99.474050677965849</v>
      </c>
      <c r="BA17" s="12">
        <v>99.810756115237481</v>
      </c>
      <c r="BB17" s="12">
        <v>100.09806614298641</v>
      </c>
      <c r="BC17" s="12">
        <v>100.36361932496609</v>
      </c>
      <c r="BD17" s="12">
        <v>101.03104983611776</v>
      </c>
      <c r="BE17" s="12">
        <v>101.48245489146068</v>
      </c>
      <c r="BF17" s="12">
        <v>101.63297130984708</v>
      </c>
      <c r="BG17" s="1"/>
    </row>
    <row r="18" spans="1:93" ht="18.75" customHeight="1" x14ac:dyDescent="0.25">
      <c r="A18" s="1"/>
      <c r="B18" s="7"/>
      <c r="C18" s="8" t="s">
        <v>98</v>
      </c>
      <c r="D18" s="7">
        <v>99.419868006635483</v>
      </c>
      <c r="E18" s="7">
        <v>99.506068928842723</v>
      </c>
      <c r="F18" s="7">
        <v>100.13344896193243</v>
      </c>
      <c r="G18" s="7">
        <v>100.1443092510285</v>
      </c>
      <c r="H18" s="7">
        <v>99.889329683492463</v>
      </c>
      <c r="I18" s="7">
        <v>99.170153602303273</v>
      </c>
      <c r="J18" s="7">
        <v>98.987592420201423</v>
      </c>
      <c r="K18" s="7">
        <v>99.056538883468278</v>
      </c>
      <c r="L18" s="7">
        <v>99.314504249326745</v>
      </c>
      <c r="M18" s="7">
        <v>99.513333715719796</v>
      </c>
      <c r="N18" s="7">
        <v>99.857716655207426</v>
      </c>
      <c r="O18" s="7">
        <v>100.18767521729231</v>
      </c>
      <c r="P18" s="7">
        <v>100.47418308036032</v>
      </c>
      <c r="Q18" s="7">
        <v>100.3974744910297</v>
      </c>
      <c r="R18" s="7">
        <v>100.37393225569002</v>
      </c>
      <c r="S18" s="7">
        <v>98.066565235418906</v>
      </c>
      <c r="T18" s="7">
        <v>98.011434234124636</v>
      </c>
      <c r="U18" s="7">
        <v>98.52328291738462</v>
      </c>
      <c r="V18" s="7">
        <v>98.652167326173924</v>
      </c>
      <c r="W18" s="7">
        <v>99.989853144170169</v>
      </c>
      <c r="X18" s="7">
        <v>99.705214863001885</v>
      </c>
      <c r="Y18" s="7">
        <v>99.112207138623347</v>
      </c>
      <c r="Z18" s="7">
        <v>99.165278847861828</v>
      </c>
      <c r="AA18" s="7">
        <v>99.075322210971379</v>
      </c>
      <c r="AB18" s="7">
        <v>100.23</v>
      </c>
      <c r="AC18" s="7">
        <v>100.08154399619121</v>
      </c>
      <c r="AD18" s="7">
        <v>99.01</v>
      </c>
      <c r="AE18" s="7">
        <v>95.621445839373834</v>
      </c>
      <c r="AF18" s="7">
        <v>95.59</v>
      </c>
      <c r="AG18" s="7">
        <v>95.36</v>
      </c>
      <c r="AH18" s="7">
        <v>98.21</v>
      </c>
      <c r="AI18" s="7">
        <v>98.73</v>
      </c>
      <c r="AJ18" s="7">
        <v>98.8</v>
      </c>
      <c r="AK18" s="7">
        <v>98.821496350642292</v>
      </c>
      <c r="AL18" s="7">
        <v>99.05</v>
      </c>
      <c r="AM18" s="7">
        <v>99.100443819210284</v>
      </c>
      <c r="AN18" s="7">
        <v>99.48</v>
      </c>
      <c r="AO18" s="7">
        <v>99.46</v>
      </c>
      <c r="AP18" s="7">
        <v>99.11</v>
      </c>
      <c r="AQ18" s="7">
        <v>98.975942465727556</v>
      </c>
      <c r="AR18" s="20">
        <v>98.4</v>
      </c>
      <c r="AS18" s="20">
        <v>96.2</v>
      </c>
      <c r="AT18" s="20">
        <v>99.074401072006125</v>
      </c>
      <c r="AU18" s="20">
        <v>99.2</v>
      </c>
      <c r="AV18" s="20">
        <v>98.87</v>
      </c>
      <c r="AW18" s="20">
        <v>98.89</v>
      </c>
      <c r="AX18" s="13">
        <v>99.05</v>
      </c>
      <c r="AY18" s="13">
        <v>99.02</v>
      </c>
      <c r="AZ18" s="13">
        <v>99.46</v>
      </c>
      <c r="BA18" s="13">
        <v>99.8</v>
      </c>
      <c r="BB18" s="13">
        <v>99.81</v>
      </c>
      <c r="BC18" s="13">
        <v>100.24394115803601</v>
      </c>
      <c r="BD18" s="13">
        <v>100.76</v>
      </c>
      <c r="BE18" s="13">
        <v>101.64</v>
      </c>
      <c r="BF18" s="13">
        <v>101.22914876428393</v>
      </c>
      <c r="BG18" s="1"/>
    </row>
    <row r="19" spans="1:93" ht="18.75" customHeight="1" x14ac:dyDescent="0.25">
      <c r="A19" s="1"/>
      <c r="B19" s="7"/>
      <c r="C19" s="8" t="s">
        <v>96</v>
      </c>
      <c r="D19" s="7">
        <v>97.123848024479514</v>
      </c>
      <c r="E19" s="7">
        <v>100.33661067899264</v>
      </c>
      <c r="F19" s="7">
        <v>101.23419361635577</v>
      </c>
      <c r="G19" s="7">
        <v>100.99491809798498</v>
      </c>
      <c r="H19" s="7">
        <v>106.56079449922238</v>
      </c>
      <c r="I19" s="7">
        <v>102.50493508253184</v>
      </c>
      <c r="J19" s="7">
        <v>103.61641645572767</v>
      </c>
      <c r="K19" s="7">
        <v>98.60059673071774</v>
      </c>
      <c r="L19" s="7">
        <v>101.8683880966923</v>
      </c>
      <c r="M19" s="7">
        <v>96.528059490281905</v>
      </c>
      <c r="N19" s="7">
        <v>90.650087655634849</v>
      </c>
      <c r="O19" s="7">
        <v>97.954248671321636</v>
      </c>
      <c r="P19" s="7">
        <v>98.503059431957709</v>
      </c>
      <c r="Q19" s="7">
        <v>102.66893702640583</v>
      </c>
      <c r="R19" s="7">
        <v>100.3171099750803</v>
      </c>
      <c r="S19" s="7">
        <v>105.29625796879199</v>
      </c>
      <c r="T19" s="7">
        <v>101.83339320427662</v>
      </c>
      <c r="U19" s="7">
        <v>98.567423700323559</v>
      </c>
      <c r="V19" s="7">
        <v>103.53423957594987</v>
      </c>
      <c r="W19" s="7">
        <v>105.17056639024783</v>
      </c>
      <c r="X19" s="7">
        <v>100.19862209228168</v>
      </c>
      <c r="Y19" s="7">
        <v>101.30429250305733</v>
      </c>
      <c r="Z19" s="7">
        <v>101.62491412388941</v>
      </c>
      <c r="AA19" s="7">
        <v>99.513761077098138</v>
      </c>
      <c r="AB19" s="7">
        <v>100.8</v>
      </c>
      <c r="AC19" s="7">
        <v>104.26098135174566</v>
      </c>
      <c r="AD19" s="7">
        <v>101.93</v>
      </c>
      <c r="AE19" s="7">
        <v>103.11237475796284</v>
      </c>
      <c r="AF19" s="7">
        <v>105.19</v>
      </c>
      <c r="AG19" s="7">
        <v>100.75</v>
      </c>
      <c r="AH19" s="7">
        <v>99.81</v>
      </c>
      <c r="AI19" s="7">
        <v>100.45</v>
      </c>
      <c r="AJ19" s="7">
        <v>100.66</v>
      </c>
      <c r="AK19" s="7">
        <v>100.64769451916997</v>
      </c>
      <c r="AL19" s="7">
        <v>98.24</v>
      </c>
      <c r="AM19" s="7">
        <v>97.963905268352619</v>
      </c>
      <c r="AN19" s="7">
        <v>95.15</v>
      </c>
      <c r="AO19" s="7">
        <v>94.41</v>
      </c>
      <c r="AP19" s="7">
        <v>97.7</v>
      </c>
      <c r="AQ19" s="7">
        <v>102.94295742919775</v>
      </c>
      <c r="AR19" s="20">
        <v>103.51</v>
      </c>
      <c r="AS19" s="20">
        <v>102.91</v>
      </c>
      <c r="AT19" s="20">
        <v>101.43</v>
      </c>
      <c r="AU19" s="20">
        <v>100.49</v>
      </c>
      <c r="AV19" s="20">
        <v>100.91</v>
      </c>
      <c r="AW19" s="20">
        <v>102.36</v>
      </c>
      <c r="AX19" s="13">
        <v>101.51</v>
      </c>
      <c r="AY19" s="13">
        <v>100.38</v>
      </c>
      <c r="AZ19" s="13">
        <v>99.71</v>
      </c>
      <c r="BA19" s="13">
        <v>100.16</v>
      </c>
      <c r="BB19" s="13">
        <v>101.28</v>
      </c>
      <c r="BC19" s="13">
        <v>103.16028471111051</v>
      </c>
      <c r="BD19" s="13">
        <v>107.32948026351279</v>
      </c>
      <c r="BE19" s="13">
        <v>111.02338727215187</v>
      </c>
      <c r="BF19" s="13">
        <v>111.0695842217193</v>
      </c>
      <c r="BG19" s="1"/>
    </row>
    <row r="20" spans="1:93" ht="18.75" customHeight="1" x14ac:dyDescent="0.25">
      <c r="A20" s="1"/>
      <c r="B20" s="7"/>
      <c r="C20" s="8" t="s">
        <v>99</v>
      </c>
      <c r="D20" s="7">
        <v>101.47596444769036</v>
      </c>
      <c r="E20" s="7">
        <v>102.32312260335196</v>
      </c>
      <c r="F20" s="7">
        <v>102.01710671798969</v>
      </c>
      <c r="G20" s="7">
        <v>101.88549178436112</v>
      </c>
      <c r="H20" s="7">
        <v>103.95448358798542</v>
      </c>
      <c r="I20" s="7">
        <v>101.99739870767854</v>
      </c>
      <c r="J20" s="7">
        <v>101.76829429144097</v>
      </c>
      <c r="K20" s="7">
        <v>100.33830847789744</v>
      </c>
      <c r="L20" s="7">
        <v>101.65577352632624</v>
      </c>
      <c r="M20" s="7">
        <v>100.42328942291094</v>
      </c>
      <c r="N20" s="7">
        <v>99.564508284888277</v>
      </c>
      <c r="O20" s="7">
        <v>102.42246199900717</v>
      </c>
      <c r="P20" s="7">
        <v>102.80452745582895</v>
      </c>
      <c r="Q20" s="7">
        <v>103.44938094155043</v>
      </c>
      <c r="R20" s="7">
        <v>102.3719218899398</v>
      </c>
      <c r="S20" s="7">
        <v>99.94620344614988</v>
      </c>
      <c r="T20" s="7">
        <v>98.973258776173836</v>
      </c>
      <c r="U20" s="7">
        <v>97.603810446093433</v>
      </c>
      <c r="V20" s="7">
        <v>99.254342103384147</v>
      </c>
      <c r="W20" s="7">
        <v>103.77943096787921</v>
      </c>
      <c r="X20" s="7">
        <v>101.0376350828474</v>
      </c>
      <c r="Y20" s="7">
        <v>99.117960545886802</v>
      </c>
      <c r="Z20" s="7">
        <v>99.461914572451192</v>
      </c>
      <c r="AA20" s="7">
        <v>98.808573804297211</v>
      </c>
      <c r="AB20" s="7">
        <v>102.47</v>
      </c>
      <c r="AC20" s="7">
        <v>102.56569068815743</v>
      </c>
      <c r="AD20" s="7">
        <v>101.618955</v>
      </c>
      <c r="AE20" s="7">
        <v>102.4835359313046</v>
      </c>
      <c r="AF20" s="7">
        <v>103.55</v>
      </c>
      <c r="AG20" s="7">
        <v>101.66</v>
      </c>
      <c r="AH20" s="7">
        <v>101.22</v>
      </c>
      <c r="AI20" s="7">
        <v>102.39</v>
      </c>
      <c r="AJ20" s="7">
        <v>103.09</v>
      </c>
      <c r="AK20" s="7">
        <v>103.076285795557</v>
      </c>
      <c r="AL20" s="7">
        <v>102.78</v>
      </c>
      <c r="AM20" s="7">
        <v>102.79573917929575</v>
      </c>
      <c r="AN20" s="7">
        <v>103.22</v>
      </c>
      <c r="AO20" s="7">
        <v>103.9</v>
      </c>
      <c r="AP20" s="7">
        <v>103.38</v>
      </c>
      <c r="AQ20" s="7">
        <v>103.77284770697182</v>
      </c>
      <c r="AR20" s="20">
        <v>103.75</v>
      </c>
      <c r="AS20" s="20">
        <v>104.08</v>
      </c>
      <c r="AT20" s="20">
        <v>104.01</v>
      </c>
      <c r="AU20" s="20">
        <v>104.94</v>
      </c>
      <c r="AV20" s="20">
        <v>104.82</v>
      </c>
      <c r="AW20" s="20">
        <v>105.43</v>
      </c>
      <c r="AX20" s="13">
        <v>105.42</v>
      </c>
      <c r="AY20" s="13">
        <v>105.13</v>
      </c>
      <c r="AZ20" s="13">
        <v>105.22</v>
      </c>
      <c r="BA20" s="13">
        <v>105.63</v>
      </c>
      <c r="BB20" s="13">
        <v>106.34</v>
      </c>
      <c r="BC20" s="13">
        <v>107.57141911746757</v>
      </c>
      <c r="BD20" s="13">
        <v>108.64814478500331</v>
      </c>
      <c r="BE20" s="13">
        <v>109.49431485666204</v>
      </c>
      <c r="BF20" s="13">
        <v>110.2320364844212</v>
      </c>
      <c r="BG20" s="1"/>
    </row>
    <row r="21" spans="1:93" ht="18.75" customHeight="1" x14ac:dyDescent="0.25">
      <c r="A21" s="1"/>
      <c r="B21" s="7"/>
      <c r="C21" s="8" t="s">
        <v>97</v>
      </c>
      <c r="D21" s="7">
        <v>103.28989187052953</v>
      </c>
      <c r="E21" s="7">
        <v>103.15108493362762</v>
      </c>
      <c r="F21" s="7">
        <v>102.34341865605737</v>
      </c>
      <c r="G21" s="7">
        <v>102.256675795699</v>
      </c>
      <c r="H21" s="7">
        <v>102.86819398205395</v>
      </c>
      <c r="I21" s="7">
        <v>101.785861593569</v>
      </c>
      <c r="J21" s="7">
        <v>100.99801170968887</v>
      </c>
      <c r="K21" s="7">
        <v>101.06257287817596</v>
      </c>
      <c r="L21" s="7">
        <v>101.56715746871683</v>
      </c>
      <c r="M21" s="7">
        <v>102.04679019953929</v>
      </c>
      <c r="N21" s="7">
        <v>103.2799677224821</v>
      </c>
      <c r="O21" s="7">
        <v>104.28477768591257</v>
      </c>
      <c r="P21" s="7">
        <v>104.59734502967714</v>
      </c>
      <c r="Q21" s="7">
        <v>103.77466374237774</v>
      </c>
      <c r="R21" s="7">
        <v>103.22835111165401</v>
      </c>
      <c r="S21" s="7">
        <v>97.716343380700252</v>
      </c>
      <c r="T21" s="7">
        <v>97.781177552318454</v>
      </c>
      <c r="U21" s="7">
        <v>97.202184125267692</v>
      </c>
      <c r="V21" s="7">
        <v>97.470514963323552</v>
      </c>
      <c r="W21" s="7">
        <v>103.1996168162955</v>
      </c>
      <c r="X21" s="7">
        <v>101.38732900729958</v>
      </c>
      <c r="Y21" s="7">
        <v>98.20671481923516</v>
      </c>
      <c r="Z21" s="7">
        <v>98.560393606463819</v>
      </c>
      <c r="AA21" s="7">
        <v>98.514657371926802</v>
      </c>
      <c r="AB21" s="7">
        <v>102.86</v>
      </c>
      <c r="AC21" s="7">
        <v>102.17619569512593</v>
      </c>
      <c r="AD21" s="7">
        <v>101.55</v>
      </c>
      <c r="AE21" s="7">
        <v>102.33905948271212</v>
      </c>
      <c r="AF21" s="7">
        <v>103.17</v>
      </c>
      <c r="AG21" s="7">
        <v>101.87</v>
      </c>
      <c r="AH21" s="7">
        <v>101.54</v>
      </c>
      <c r="AI21" s="7">
        <v>102.84</v>
      </c>
      <c r="AJ21" s="7">
        <v>103.65</v>
      </c>
      <c r="AK21" s="7">
        <v>103.63425745350885</v>
      </c>
      <c r="AL21" s="7">
        <v>103.83</v>
      </c>
      <c r="AM21" s="7">
        <v>103.90585861538624</v>
      </c>
      <c r="AN21" s="7">
        <v>105.07</v>
      </c>
      <c r="AO21" s="7">
        <v>106.09</v>
      </c>
      <c r="AP21" s="7">
        <v>104.69</v>
      </c>
      <c r="AQ21" s="7">
        <v>103.9635159592669</v>
      </c>
      <c r="AR21" s="20">
        <v>103.8</v>
      </c>
      <c r="AS21" s="20">
        <v>104.34</v>
      </c>
      <c r="AT21" s="20">
        <v>104.6</v>
      </c>
      <c r="AU21" s="20">
        <v>105.97</v>
      </c>
      <c r="AV21" s="20">
        <v>105.72</v>
      </c>
      <c r="AW21" s="20">
        <v>106.13</v>
      </c>
      <c r="AX21" s="13">
        <v>106.32</v>
      </c>
      <c r="AY21" s="13">
        <v>106.22</v>
      </c>
      <c r="AZ21" s="13">
        <v>106.49</v>
      </c>
      <c r="BA21" s="13">
        <v>106.89</v>
      </c>
      <c r="BB21" s="13">
        <v>107.5</v>
      </c>
      <c r="BC21" s="13">
        <v>108.58488235522789</v>
      </c>
      <c r="BD21" s="13">
        <v>108.95110948577134</v>
      </c>
      <c r="BE21" s="13">
        <v>107.15992115733299</v>
      </c>
      <c r="BF21" s="13">
        <v>110.03960892193352</v>
      </c>
      <c r="BG21" s="1"/>
    </row>
    <row r="22" spans="1:93" ht="18.75" customHeight="1" x14ac:dyDescent="0.25">
      <c r="A22" s="1"/>
      <c r="B22" s="7"/>
      <c r="C22" s="8" t="s">
        <v>100</v>
      </c>
      <c r="D22" s="7">
        <v>87.324863116105462</v>
      </c>
      <c r="E22" s="7">
        <v>87.438098876650542</v>
      </c>
      <c r="F22" s="7">
        <v>87.500108935996664</v>
      </c>
      <c r="G22" s="7">
        <v>87.768191710419771</v>
      </c>
      <c r="H22" s="7">
        <v>88.402173474164186</v>
      </c>
      <c r="I22" s="7">
        <v>88.980532560042406</v>
      </c>
      <c r="J22" s="7">
        <v>89.880344076335945</v>
      </c>
      <c r="K22" s="7">
        <v>90.350289998312135</v>
      </c>
      <c r="L22" s="7">
        <v>91.330887742004336</v>
      </c>
      <c r="M22" s="7">
        <v>91.822492364690362</v>
      </c>
      <c r="N22" s="7">
        <v>92.322042704026188</v>
      </c>
      <c r="O22" s="7">
        <v>93.130776120254609</v>
      </c>
      <c r="P22" s="7">
        <v>93.473754401635603</v>
      </c>
      <c r="Q22" s="7">
        <v>93.780122661872426</v>
      </c>
      <c r="R22" s="7">
        <v>93.998173689846311</v>
      </c>
      <c r="S22" s="7">
        <v>94.082151096742507</v>
      </c>
      <c r="T22" s="7">
        <v>94.36482385514266</v>
      </c>
      <c r="U22" s="7">
        <v>94.530435292486416</v>
      </c>
      <c r="V22" s="7">
        <v>94.876234123395975</v>
      </c>
      <c r="W22" s="7">
        <v>95.127240082637471</v>
      </c>
      <c r="X22" s="7">
        <v>95.638930379102774</v>
      </c>
      <c r="Y22" s="7">
        <v>96.263827521569496</v>
      </c>
      <c r="Z22" s="7">
        <v>96.873700333748999</v>
      </c>
      <c r="AA22" s="7">
        <v>97.31950984036412</v>
      </c>
      <c r="AB22" s="7">
        <v>100.13947693376284</v>
      </c>
      <c r="AC22" s="7">
        <v>100.13947693376284</v>
      </c>
      <c r="AD22" s="7">
        <v>100.06</v>
      </c>
      <c r="AE22" s="7">
        <v>95.043301505239413</v>
      </c>
      <c r="AF22" s="7">
        <v>94.57</v>
      </c>
      <c r="AG22" s="7">
        <v>94.38</v>
      </c>
      <c r="AH22" s="7">
        <v>94.17</v>
      </c>
      <c r="AI22" s="7">
        <v>94.11</v>
      </c>
      <c r="AJ22" s="7">
        <v>93.76</v>
      </c>
      <c r="AK22" s="7">
        <v>93.823584868861587</v>
      </c>
      <c r="AL22" s="7">
        <v>93.9</v>
      </c>
      <c r="AM22" s="7">
        <v>93.903419959032618</v>
      </c>
      <c r="AN22" s="7">
        <v>93.9</v>
      </c>
      <c r="AO22" s="7">
        <v>93.81</v>
      </c>
      <c r="AP22" s="7">
        <v>94.09</v>
      </c>
      <c r="AQ22" s="7">
        <v>94.119831691158168</v>
      </c>
      <c r="AR22" s="20">
        <v>94.12</v>
      </c>
      <c r="AS22" s="20">
        <v>94.1</v>
      </c>
      <c r="AT22" s="20">
        <v>94.047721844786182</v>
      </c>
      <c r="AU22" s="20">
        <v>94.27</v>
      </c>
      <c r="AV22" s="20">
        <v>94.27</v>
      </c>
      <c r="AW22" s="20">
        <v>94.27</v>
      </c>
      <c r="AX22" s="13">
        <v>94.33</v>
      </c>
      <c r="AY22" s="13">
        <v>94.38</v>
      </c>
      <c r="AZ22" s="13">
        <v>94.6</v>
      </c>
      <c r="BA22" s="13">
        <v>94.52</v>
      </c>
      <c r="BB22" s="13">
        <v>94.47</v>
      </c>
      <c r="BC22" s="13">
        <v>94.371583236885854</v>
      </c>
      <c r="BD22" s="13">
        <v>94.236062832517305</v>
      </c>
      <c r="BE22" s="13">
        <v>94.148970516212842</v>
      </c>
      <c r="BF22" s="13">
        <v>94.148970516212842</v>
      </c>
      <c r="BG22" s="1"/>
    </row>
    <row r="23" spans="1:93" ht="18.75" customHeight="1" x14ac:dyDescent="0.25">
      <c r="A23" s="1"/>
      <c r="B23" s="5" t="s">
        <v>46</v>
      </c>
      <c r="C23" s="5"/>
      <c r="D23" s="5">
        <v>96.275202892182037</v>
      </c>
      <c r="E23" s="5">
        <v>96.445348042602546</v>
      </c>
      <c r="F23" s="5">
        <v>96.652908492486276</v>
      </c>
      <c r="G23" s="5">
        <v>96.691433451228306</v>
      </c>
      <c r="H23" s="5">
        <v>96.943581190560877</v>
      </c>
      <c r="I23" s="5">
        <v>96.386814309782238</v>
      </c>
      <c r="J23" s="5">
        <v>96.837776008051065</v>
      </c>
      <c r="K23" s="5">
        <v>96.596512762898996</v>
      </c>
      <c r="L23" s="5">
        <v>97.181807076788971</v>
      </c>
      <c r="M23" s="5">
        <v>97.208845207396962</v>
      </c>
      <c r="N23" s="5">
        <v>97.270894122242197</v>
      </c>
      <c r="O23" s="5">
        <v>98.080613496451718</v>
      </c>
      <c r="P23" s="5">
        <v>98.305640503689204</v>
      </c>
      <c r="Q23" s="5">
        <v>98.764469616412995</v>
      </c>
      <c r="R23" s="5">
        <v>98.436431848860977</v>
      </c>
      <c r="S23" s="5">
        <v>97.179551096290254</v>
      </c>
      <c r="T23" s="5">
        <v>97.276376985585628</v>
      </c>
      <c r="U23" s="5">
        <v>97.505044362531962</v>
      </c>
      <c r="V23" s="5">
        <v>97.602094736078243</v>
      </c>
      <c r="W23" s="5">
        <v>99.088313789530616</v>
      </c>
      <c r="X23" s="5">
        <v>98.593738384410869</v>
      </c>
      <c r="Y23" s="5">
        <v>98.581157389409512</v>
      </c>
      <c r="Z23" s="5">
        <v>98.518803191376477</v>
      </c>
      <c r="AA23" s="5">
        <v>98.610174936837538</v>
      </c>
      <c r="AB23" s="5">
        <v>100.2</v>
      </c>
      <c r="AC23" s="5">
        <v>100.26016493377236</v>
      </c>
      <c r="AD23" s="5">
        <v>99.18</v>
      </c>
      <c r="AE23" s="5">
        <v>95.431492749228184</v>
      </c>
      <c r="AF23" s="5">
        <v>95.37</v>
      </c>
      <c r="AG23" s="5">
        <v>95.24</v>
      </c>
      <c r="AH23" s="5">
        <v>97.94</v>
      </c>
      <c r="AI23" s="5">
        <v>98.28</v>
      </c>
      <c r="AJ23" s="5">
        <v>98.34</v>
      </c>
      <c r="AK23" s="5">
        <v>98.289570271670499</v>
      </c>
      <c r="AL23" s="5">
        <v>98.27</v>
      </c>
      <c r="AM23" s="5">
        <v>98.251623022707449</v>
      </c>
      <c r="AN23" s="5">
        <v>98.564641967132104</v>
      </c>
      <c r="AO23" s="5">
        <v>98.5</v>
      </c>
      <c r="AP23" s="5">
        <v>98.27</v>
      </c>
      <c r="AQ23" s="5">
        <v>98.38103428451457</v>
      </c>
      <c r="AR23" s="12">
        <v>97.94</v>
      </c>
      <c r="AS23" s="12">
        <v>95.862765072231596</v>
      </c>
      <c r="AT23" s="12">
        <v>98.45</v>
      </c>
      <c r="AU23" s="12">
        <v>98.64</v>
      </c>
      <c r="AV23" s="12">
        <v>98.1</v>
      </c>
      <c r="AW23" s="12">
        <v>98.11</v>
      </c>
      <c r="AX23" s="12">
        <v>98.33</v>
      </c>
      <c r="AY23" s="12">
        <v>98.41</v>
      </c>
      <c r="AZ23" s="12">
        <v>99.117221801025337</v>
      </c>
      <c r="BA23" s="12">
        <v>99.527672453604254</v>
      </c>
      <c r="BB23" s="12">
        <v>99.717481995780005</v>
      </c>
      <c r="BC23" s="12">
        <v>99.767027538039457</v>
      </c>
      <c r="BD23" s="12">
        <v>100.63595155219198</v>
      </c>
      <c r="BE23" s="12">
        <v>100.97186573033383</v>
      </c>
      <c r="BF23" s="12">
        <v>100.97186573033383</v>
      </c>
      <c r="BG23" s="1"/>
    </row>
    <row r="24" spans="1:93" ht="18.75" customHeight="1" x14ac:dyDescent="0.25">
      <c r="A24" s="1"/>
      <c r="B24" s="5" t="s">
        <v>47</v>
      </c>
      <c r="C24" s="5"/>
      <c r="D24" s="5">
        <v>101.92129821524833</v>
      </c>
      <c r="E24" s="5">
        <v>102.43504640950339</v>
      </c>
      <c r="F24" s="5">
        <v>103.48937855970075</v>
      </c>
      <c r="G24" s="5">
        <v>103.43463742205535</v>
      </c>
      <c r="H24" s="5">
        <v>103.65525099984509</v>
      </c>
      <c r="I24" s="5">
        <v>102.24967325727209</v>
      </c>
      <c r="J24" s="5">
        <v>101.69726480052557</v>
      </c>
      <c r="K24" s="5">
        <v>101.22949911011827</v>
      </c>
      <c r="L24" s="5">
        <v>101.67392824283901</v>
      </c>
      <c r="M24" s="5">
        <v>101.13636486454263</v>
      </c>
      <c r="N24" s="5">
        <v>100.73512648625878</v>
      </c>
      <c r="O24" s="5">
        <v>101.75166356502834</v>
      </c>
      <c r="P24" s="5">
        <v>102.13661580961822</v>
      </c>
      <c r="Q24" s="5">
        <v>102.25503646731386</v>
      </c>
      <c r="R24" s="5">
        <v>102.13408777947417</v>
      </c>
      <c r="S24" s="5">
        <v>100.04247975014384</v>
      </c>
      <c r="T24" s="5">
        <v>99.299034157606741</v>
      </c>
      <c r="U24" s="5">
        <v>99.460253361474898</v>
      </c>
      <c r="V24" s="5">
        <v>100.39839734761644</v>
      </c>
      <c r="W24" s="5">
        <v>101.6486034353745</v>
      </c>
      <c r="X24" s="5">
        <v>100.79978080792512</v>
      </c>
      <c r="Y24" s="5">
        <v>99.95066658050321</v>
      </c>
      <c r="Z24" s="5">
        <v>100.15229127344082</v>
      </c>
      <c r="AA24" s="5">
        <v>99.570797991850668</v>
      </c>
      <c r="AB24" s="5">
        <v>100.33</v>
      </c>
      <c r="AC24" s="5">
        <v>100.24358992162354</v>
      </c>
      <c r="AD24" s="5">
        <v>99.07</v>
      </c>
      <c r="AE24" s="5">
        <v>96.591092702135128</v>
      </c>
      <c r="AF24" s="5">
        <v>96.79</v>
      </c>
      <c r="AG24" s="5">
        <v>96.04</v>
      </c>
      <c r="AH24" s="5">
        <v>98.72</v>
      </c>
      <c r="AI24" s="5">
        <v>99.5</v>
      </c>
      <c r="AJ24" s="5">
        <v>99.6</v>
      </c>
      <c r="AK24" s="5">
        <v>99.704492413239635</v>
      </c>
      <c r="AL24" s="5">
        <v>100.01</v>
      </c>
      <c r="AM24" s="5">
        <v>100.12191986331926</v>
      </c>
      <c r="AN24" s="5">
        <v>100.28</v>
      </c>
      <c r="AO24" s="5">
        <v>100.25</v>
      </c>
      <c r="AP24" s="5">
        <v>100.1</v>
      </c>
      <c r="AQ24" s="5">
        <v>100.14763047048412</v>
      </c>
      <c r="AR24" s="12">
        <v>99.5</v>
      </c>
      <c r="AS24" s="12">
        <v>97.28</v>
      </c>
      <c r="AT24" s="12">
        <v>100.13</v>
      </c>
      <c r="AU24" s="12">
        <v>100.05</v>
      </c>
      <c r="AV24" s="12">
        <v>100.09</v>
      </c>
      <c r="AW24" s="12">
        <v>100.27</v>
      </c>
      <c r="AX24" s="12">
        <v>100.24</v>
      </c>
      <c r="AY24" s="12">
        <v>99.97</v>
      </c>
      <c r="AZ24" s="12">
        <v>99.949174013759318</v>
      </c>
      <c r="BA24" s="12">
        <v>100.18768652170296</v>
      </c>
      <c r="BB24" s="12">
        <v>100.60481999968439</v>
      </c>
      <c r="BC24" s="12">
        <v>101.15799079608121</v>
      </c>
      <c r="BD24" s="12">
        <v>101.55712949714359</v>
      </c>
      <c r="BE24" s="12">
        <v>102.16231249585246</v>
      </c>
      <c r="BF24" s="12">
        <v>102.29745801612023</v>
      </c>
      <c r="BG24" s="1"/>
    </row>
    <row r="25" spans="1:93" ht="18.75" customHeight="1" x14ac:dyDescent="0.25">
      <c r="A25" s="1"/>
      <c r="B25" s="5" t="s">
        <v>48</v>
      </c>
      <c r="C25" s="5"/>
      <c r="D25" s="5">
        <v>0.48</v>
      </c>
      <c r="E25" s="5">
        <v>0.35</v>
      </c>
      <c r="F25" s="5">
        <v>0.65</v>
      </c>
      <c r="G25" s="5">
        <v>-0.01</v>
      </c>
      <c r="H25" s="5">
        <v>0.24</v>
      </c>
      <c r="I25" s="5">
        <v>-1</v>
      </c>
      <c r="J25" s="5">
        <v>-7.0000000000000007E-2</v>
      </c>
      <c r="K25" s="5">
        <v>-0.36</v>
      </c>
      <c r="L25" s="5">
        <v>0.52</v>
      </c>
      <c r="M25" s="5">
        <v>-0.27</v>
      </c>
      <c r="N25" s="5">
        <v>-0.18</v>
      </c>
      <c r="O25" s="5">
        <v>0.93</v>
      </c>
      <c r="P25" s="5">
        <v>0.31</v>
      </c>
      <c r="Q25" s="5">
        <v>0.28000000000000003</v>
      </c>
      <c r="R25" s="5">
        <v>-0.22</v>
      </c>
      <c r="S25" s="5" t="s">
        <v>139</v>
      </c>
      <c r="T25" s="5" t="s">
        <v>140</v>
      </c>
      <c r="U25" s="5">
        <v>0.2</v>
      </c>
      <c r="V25" s="5">
        <v>0.54470116253075851</v>
      </c>
      <c r="W25" s="5">
        <v>1.375739828609901</v>
      </c>
      <c r="X25" s="5">
        <v>-0.68</v>
      </c>
      <c r="Y25" s="5">
        <v>-0.45096653782761287</v>
      </c>
      <c r="Z25" s="5">
        <v>0.08</v>
      </c>
      <c r="AA25" s="5">
        <v>-0.26196856899567411</v>
      </c>
      <c r="AB25" s="5">
        <v>-0.14000000000000001</v>
      </c>
      <c r="AC25" s="5">
        <v>1.0706320213543969E-3</v>
      </c>
      <c r="AD25" s="5">
        <v>-1.1200000000000001</v>
      </c>
      <c r="AE25" s="5">
        <v>-3.2334997714336162</v>
      </c>
      <c r="AF25" s="5">
        <v>0.05</v>
      </c>
      <c r="AG25" s="5">
        <v>-0.41</v>
      </c>
      <c r="AH25" s="5">
        <v>2.81</v>
      </c>
      <c r="AI25" s="5">
        <v>0.53901179832456658</v>
      </c>
      <c r="AJ25" s="5">
        <v>7.0000000000000007E-2</v>
      </c>
      <c r="AK25" s="5">
        <v>1.8641482090523562E-2</v>
      </c>
      <c r="AL25" s="5">
        <v>0.12497771094945613</v>
      </c>
      <c r="AM25" s="5">
        <v>3.4101136482458307E-2</v>
      </c>
      <c r="AN25" s="5">
        <v>0.25093878688499666</v>
      </c>
      <c r="AO25" s="5">
        <v>-0.05</v>
      </c>
      <c r="AP25" s="5">
        <v>-0.2</v>
      </c>
      <c r="AQ25" s="5">
        <v>8.4802956668667009E-2</v>
      </c>
      <c r="AR25" s="12">
        <v>-0.54</v>
      </c>
      <c r="AS25" s="12">
        <v>-2.1659297143803489</v>
      </c>
      <c r="AT25" s="12">
        <v>2.8</v>
      </c>
      <c r="AU25" s="12">
        <v>0.08</v>
      </c>
      <c r="AV25" s="12">
        <v>-0.3</v>
      </c>
      <c r="AW25" s="12">
        <v>0.08</v>
      </c>
      <c r="AX25" s="12">
        <v>0.12</v>
      </c>
      <c r="AY25" s="12">
        <v>-7.0000000000000007E-2</v>
      </c>
      <c r="AZ25" s="12">
        <v>0.3993782310830491</v>
      </c>
      <c r="BA25" s="12">
        <v>0.33848570051869309</v>
      </c>
      <c r="BB25" s="12">
        <v>0.28785477530819764</v>
      </c>
      <c r="BC25" s="12">
        <v>0.26529301934799671</v>
      </c>
      <c r="BD25" s="12">
        <v>0.6650123975607134</v>
      </c>
      <c r="BE25" s="12">
        <v>0.4467983417722971</v>
      </c>
      <c r="BF25" s="12">
        <v>0.14831767574738461</v>
      </c>
      <c r="BG25" s="1"/>
    </row>
    <row r="26" spans="1:93" ht="18.75" customHeight="1" x14ac:dyDescent="0.25">
      <c r="A26" s="1"/>
      <c r="B26" s="5" t="s">
        <v>49</v>
      </c>
      <c r="C26" s="5"/>
      <c r="D26" s="5">
        <v>0.35</v>
      </c>
      <c r="E26" s="5">
        <v>0.18</v>
      </c>
      <c r="F26" s="5">
        <v>0.22</v>
      </c>
      <c r="G26" s="5">
        <v>0.04</v>
      </c>
      <c r="H26" s="5">
        <v>0.26</v>
      </c>
      <c r="I26" s="5">
        <v>-0.56999999999999995</v>
      </c>
      <c r="J26" s="5">
        <v>0.47</v>
      </c>
      <c r="K26" s="5">
        <v>-0.25</v>
      </c>
      <c r="L26" s="5">
        <v>0.61</v>
      </c>
      <c r="M26" s="5">
        <v>0.03</v>
      </c>
      <c r="N26" s="5">
        <v>0.06</v>
      </c>
      <c r="O26" s="5">
        <v>0.83</v>
      </c>
      <c r="P26" s="5">
        <v>0.23</v>
      </c>
      <c r="Q26" s="5">
        <v>0.47</v>
      </c>
      <c r="R26" s="5">
        <v>-0.3</v>
      </c>
      <c r="S26" s="5" t="s">
        <v>154</v>
      </c>
      <c r="T26" s="5" t="s">
        <v>155</v>
      </c>
      <c r="U26" s="5">
        <v>0.24</v>
      </c>
      <c r="V26" s="5">
        <v>9.953369508293175E-2</v>
      </c>
      <c r="W26" s="5">
        <v>1.5227327420289427</v>
      </c>
      <c r="X26" s="5">
        <v>-0.5</v>
      </c>
      <c r="Y26" s="5">
        <v>-1.2760440173487098E-2</v>
      </c>
      <c r="Z26" s="5">
        <v>-0.06</v>
      </c>
      <c r="AA26" s="5">
        <v>9.2745488679524257E-2</v>
      </c>
      <c r="AB26" s="5">
        <v>-0.11</v>
      </c>
      <c r="AC26" s="5">
        <v>6.3554688981576637E-2</v>
      </c>
      <c r="AD26" s="5">
        <v>-1.08</v>
      </c>
      <c r="AE26" s="5">
        <v>-3.7807618099540559</v>
      </c>
      <c r="AF26" s="5">
        <v>-0.06</v>
      </c>
      <c r="AG26" s="5">
        <v>-0.14000000000000001</v>
      </c>
      <c r="AH26" s="5">
        <v>2.84</v>
      </c>
      <c r="AI26" s="5">
        <v>0.35376242611830255</v>
      </c>
      <c r="AJ26" s="5">
        <v>0.05</v>
      </c>
      <c r="AK26" s="5">
        <v>-4.7394239512184383E-2</v>
      </c>
      <c r="AL26" s="5">
        <v>-1.6259714270355701E-2</v>
      </c>
      <c r="AM26" s="5">
        <v>-2.2351524938645156E-2</v>
      </c>
      <c r="AN26" s="5">
        <v>0.31858908259694796</v>
      </c>
      <c r="AO26" s="5">
        <v>-0.06</v>
      </c>
      <c r="AP26" s="5">
        <v>-0.24</v>
      </c>
      <c r="AQ26" s="5">
        <v>0.11440761687162504</v>
      </c>
      <c r="AR26" s="12">
        <v>-0.45145029112414842</v>
      </c>
      <c r="AS26" s="12">
        <v>-2.1178206566462352</v>
      </c>
      <c r="AT26" s="12">
        <v>2.7</v>
      </c>
      <c r="AU26" s="12">
        <v>0.2</v>
      </c>
      <c r="AV26" s="12">
        <v>-0.55000000000000004</v>
      </c>
      <c r="AW26" s="12">
        <v>0.01</v>
      </c>
      <c r="AX26" s="12">
        <v>0.23</v>
      </c>
      <c r="AY26" s="12">
        <v>0.08</v>
      </c>
      <c r="AZ26" s="12">
        <v>0.71986656208891209</v>
      </c>
      <c r="BA26" s="12">
        <v>0.41410629265102167</v>
      </c>
      <c r="BB26" s="12">
        <v>0.19071031954880008</v>
      </c>
      <c r="BC26" s="12">
        <v>4.9685913911813859E-2</v>
      </c>
      <c r="BD26" s="12">
        <v>0.87095309502051699</v>
      </c>
      <c r="BE26" s="12">
        <v>0.33379142638467157</v>
      </c>
      <c r="BF26" s="12">
        <v>0.16050047774332443</v>
      </c>
      <c r="BG26" s="1"/>
    </row>
    <row r="27" spans="1:93" ht="18.75" customHeight="1" x14ac:dyDescent="0.25">
      <c r="A27" s="1"/>
      <c r="B27" s="5" t="s">
        <v>50</v>
      </c>
      <c r="C27" s="5"/>
      <c r="D27" s="5">
        <v>0.6</v>
      </c>
      <c r="E27" s="5">
        <v>0.5</v>
      </c>
      <c r="F27" s="5">
        <v>1.03</v>
      </c>
      <c r="G27" s="5">
        <v>-0.05</v>
      </c>
      <c r="H27" s="5">
        <v>0.21</v>
      </c>
      <c r="I27" s="5">
        <v>-1.36</v>
      </c>
      <c r="J27" s="5">
        <v>-0.54</v>
      </c>
      <c r="K27" s="5">
        <v>-0.46</v>
      </c>
      <c r="L27" s="5">
        <v>0.44</v>
      </c>
      <c r="M27" s="5">
        <v>-0.53</v>
      </c>
      <c r="N27" s="5">
        <v>-0.4</v>
      </c>
      <c r="O27" s="5">
        <v>1.01</v>
      </c>
      <c r="P27" s="5">
        <v>0.38</v>
      </c>
      <c r="Q27" s="5">
        <v>0.12</v>
      </c>
      <c r="R27" s="5">
        <v>-0.1</v>
      </c>
      <c r="S27" s="5" t="s">
        <v>156</v>
      </c>
      <c r="T27" s="5" t="s">
        <v>157</v>
      </c>
      <c r="U27" s="5">
        <v>0.16</v>
      </c>
      <c r="V27" s="5">
        <v>0.94323506570206384</v>
      </c>
      <c r="W27" s="5">
        <v>1.2452450644504065</v>
      </c>
      <c r="X27" s="5">
        <v>-0.85</v>
      </c>
      <c r="Y27" s="5">
        <v>-0.84237705738655633</v>
      </c>
      <c r="Z27" s="5">
        <v>0.2</v>
      </c>
      <c r="AA27" s="5">
        <v>-0.58060906465188244</v>
      </c>
      <c r="AB27" s="5">
        <v>-0.18</v>
      </c>
      <c r="AC27" s="5">
        <v>-8.2020582617950352E-2</v>
      </c>
      <c r="AD27" s="5">
        <v>-1.17</v>
      </c>
      <c r="AE27" s="5">
        <v>-2.5040066780278614</v>
      </c>
      <c r="AF27" s="5">
        <v>0.2</v>
      </c>
      <c r="AG27" s="5">
        <v>-0.77</v>
      </c>
      <c r="AH27" s="5">
        <v>2.79</v>
      </c>
      <c r="AI27" s="5">
        <v>0.78371471529335435</v>
      </c>
      <c r="AJ27" s="5">
        <v>0.1</v>
      </c>
      <c r="AK27" s="5">
        <v>0.10545385434461244</v>
      </c>
      <c r="AL27" s="5">
        <v>0.31036880589563776</v>
      </c>
      <c r="AM27" s="5">
        <v>0.10796075344468334</v>
      </c>
      <c r="AN27" s="5">
        <v>0.16254400426116858</v>
      </c>
      <c r="AO27" s="5">
        <v>-0.03</v>
      </c>
      <c r="AP27" s="5">
        <v>-0.15</v>
      </c>
      <c r="AQ27" s="5">
        <v>4.610564805474552E-2</v>
      </c>
      <c r="AR27" s="12">
        <v>-0.644405105309099</v>
      </c>
      <c r="AS27" s="12">
        <v>-2.2289799239272332</v>
      </c>
      <c r="AT27" s="12">
        <v>2.93</v>
      </c>
      <c r="AU27" s="12">
        <v>-0.08</v>
      </c>
      <c r="AV27" s="12">
        <v>0.04</v>
      </c>
      <c r="AW27" s="12">
        <v>0.17</v>
      </c>
      <c r="AX27" s="12">
        <v>-0.03</v>
      </c>
      <c r="AY27" s="12">
        <v>-0.27</v>
      </c>
      <c r="AZ27" s="12">
        <v>-2.0693521799226167E-2</v>
      </c>
      <c r="BA27" s="12">
        <v>0.23863379592392112</v>
      </c>
      <c r="BB27" s="12">
        <v>0.41635204131705006</v>
      </c>
      <c r="BC27" s="12">
        <v>0.54984522252368073</v>
      </c>
      <c r="BD27" s="12">
        <v>0.39456962116515887</v>
      </c>
      <c r="BE27" s="12">
        <v>0.59590400172337576</v>
      </c>
      <c r="BF27" s="12">
        <v>0.13228510295639245</v>
      </c>
      <c r="BG27" s="1"/>
    </row>
    <row r="28" spans="1:93" ht="18.75" customHeight="1" x14ac:dyDescent="0.25">
      <c r="A28" s="1"/>
      <c r="B28" s="5" t="s">
        <v>130</v>
      </c>
      <c r="C28" s="5"/>
      <c r="D28" s="5">
        <v>2.91</v>
      </c>
      <c r="E28" s="5">
        <v>3.05</v>
      </c>
      <c r="F28" s="5">
        <v>4.28</v>
      </c>
      <c r="G28" s="5">
        <v>4.46</v>
      </c>
      <c r="H28" s="5">
        <v>6.64</v>
      </c>
      <c r="I28" s="5">
        <v>3.37</v>
      </c>
      <c r="J28" s="5">
        <v>3.03</v>
      </c>
      <c r="K28" s="5">
        <v>2.75</v>
      </c>
      <c r="L28" s="5">
        <v>2.89</v>
      </c>
      <c r="M28" s="5">
        <v>0.69</v>
      </c>
      <c r="N28" s="5">
        <v>0.62</v>
      </c>
      <c r="O28" s="5">
        <v>1.27</v>
      </c>
      <c r="P28" s="5">
        <v>1.0900000000000001</v>
      </c>
      <c r="Q28" s="5">
        <v>1.02</v>
      </c>
      <c r="R28" s="5">
        <v>0.14000000000000001</v>
      </c>
      <c r="S28" s="5" t="s">
        <v>141</v>
      </c>
      <c r="T28" s="5" t="s">
        <v>142</v>
      </c>
      <c r="U28" s="5">
        <v>-0.93</v>
      </c>
      <c r="V28" s="5">
        <v>-0.31604514801567563</v>
      </c>
      <c r="W28" s="5">
        <v>1.4223991355686971</v>
      </c>
      <c r="X28" s="5">
        <v>0.22</v>
      </c>
      <c r="Y28" s="5">
        <v>3.5539820525909427E-2</v>
      </c>
      <c r="Z28" s="5">
        <v>0.28999999999999998</v>
      </c>
      <c r="AA28" s="5">
        <v>-0.88714438134169793</v>
      </c>
      <c r="AB28" s="5">
        <v>1.24</v>
      </c>
      <c r="AC28" s="5">
        <v>0.91424177979161736</v>
      </c>
      <c r="AD28" s="5">
        <v>1.6677136603384572E-3</v>
      </c>
      <c r="AE28" s="5">
        <v>-3.6217777486366889</v>
      </c>
      <c r="AF28" s="5">
        <v>-3.8727859620309384</v>
      </c>
      <c r="AG28" s="5">
        <v>-4.5021590962959497</v>
      </c>
      <c r="AH28" s="5">
        <v>-1.0964004112024588</v>
      </c>
      <c r="AI28" s="5">
        <v>-1.1958626674802844</v>
      </c>
      <c r="AJ28" s="5">
        <v>-0.89063048366341802</v>
      </c>
      <c r="AK28" s="5">
        <v>-1.1458733500277913</v>
      </c>
      <c r="AL28" s="5">
        <v>-0.89251471263491322</v>
      </c>
      <c r="AM28" s="5">
        <v>-1.3312655438254635</v>
      </c>
      <c r="AN28" s="5">
        <v>-0.94722761134691835</v>
      </c>
      <c r="AO28" s="5">
        <v>-1</v>
      </c>
      <c r="AP28" s="5">
        <v>-0.08</v>
      </c>
      <c r="AQ28" s="5">
        <v>3.3461106897759372</v>
      </c>
      <c r="AR28" s="12">
        <v>2.7378242696687449</v>
      </c>
      <c r="AS28" s="12">
        <v>0.93</v>
      </c>
      <c r="AT28" s="12">
        <v>0.91</v>
      </c>
      <c r="AU28" s="12">
        <v>0.45</v>
      </c>
      <c r="AV28" s="12">
        <v>0.08</v>
      </c>
      <c r="AW28" s="12">
        <v>0.14000000000000001</v>
      </c>
      <c r="AX28" s="12">
        <v>0.13</v>
      </c>
      <c r="AY28" s="12">
        <v>0.02</v>
      </c>
      <c r="AZ28" s="12">
        <v>0.17288877426586599</v>
      </c>
      <c r="BA28" s="12">
        <v>0.5634073835609823</v>
      </c>
      <c r="BB28" s="12">
        <v>1.0532867315757883</v>
      </c>
      <c r="BC28" s="12">
        <v>1.2355233301134396</v>
      </c>
      <c r="BD28" s="12">
        <v>2.4569499468976352</v>
      </c>
      <c r="BE28" s="12">
        <v>5.1931352746937547</v>
      </c>
      <c r="BF28" s="12">
        <v>2.4823173873081132</v>
      </c>
      <c r="BG28" s="1"/>
    </row>
    <row r="29" spans="1:93" ht="18.75" customHeight="1" x14ac:dyDescent="0.25">
      <c r="A29" s="1"/>
      <c r="B29" s="5" t="s">
        <v>51</v>
      </c>
      <c r="C29" s="5"/>
      <c r="D29" s="5">
        <v>2.0299999999999998</v>
      </c>
      <c r="E29" s="5">
        <v>2.2000000000000002</v>
      </c>
      <c r="F29" s="5">
        <v>2.76</v>
      </c>
      <c r="G29" s="5">
        <v>2.63</v>
      </c>
      <c r="H29" s="5">
        <v>2.84</v>
      </c>
      <c r="I29" s="5">
        <v>2.17</v>
      </c>
      <c r="J29" s="5">
        <v>2.37</v>
      </c>
      <c r="K29" s="5">
        <v>2.46</v>
      </c>
      <c r="L29" s="5">
        <v>2.4700000000000002</v>
      </c>
      <c r="M29" s="5">
        <v>1.55</v>
      </c>
      <c r="N29" s="5">
        <v>1.56</v>
      </c>
      <c r="O29" s="5">
        <v>2.23</v>
      </c>
      <c r="P29" s="5">
        <v>2.11</v>
      </c>
      <c r="Q29" s="5">
        <v>2.4</v>
      </c>
      <c r="R29" s="5">
        <v>1.9</v>
      </c>
      <c r="S29" s="5" t="s">
        <v>158</v>
      </c>
      <c r="T29" s="5" t="s">
        <v>159</v>
      </c>
      <c r="U29" s="5">
        <v>1.1599999999999999</v>
      </c>
      <c r="V29" s="5">
        <v>0.78927744887864471</v>
      </c>
      <c r="W29" s="5">
        <v>2.5795972912064258</v>
      </c>
      <c r="X29" s="5">
        <v>1.45</v>
      </c>
      <c r="Y29" s="5">
        <v>1.4117153424512807</v>
      </c>
      <c r="Z29" s="5">
        <v>1.28</v>
      </c>
      <c r="AA29" s="5">
        <v>0.53992468185874998</v>
      </c>
      <c r="AB29" s="5">
        <v>1.73</v>
      </c>
      <c r="AC29" s="5">
        <v>1.6347139391777843</v>
      </c>
      <c r="AD29" s="5">
        <v>0.49</v>
      </c>
      <c r="AE29" s="5">
        <v>-3.8353949731113017</v>
      </c>
      <c r="AF29" s="5">
        <v>-4.1055479439080607</v>
      </c>
      <c r="AG29" s="5">
        <v>-4.7489822155639354</v>
      </c>
      <c r="AH29" s="5">
        <v>-1.2719887008636459</v>
      </c>
      <c r="AI29" s="5">
        <v>-1.7154896184941322</v>
      </c>
      <c r="AJ29" s="5">
        <v>-1.4956801573798988</v>
      </c>
      <c r="AK29" s="5">
        <v>-1.977759406197797</v>
      </c>
      <c r="AL29" s="5">
        <v>-1.6998043906722671</v>
      </c>
      <c r="AM29" s="5">
        <v>-2.0440471055419849</v>
      </c>
      <c r="AN29" s="5">
        <v>-1.6286433560834965</v>
      </c>
      <c r="AO29" s="5">
        <v>-1.75</v>
      </c>
      <c r="AP29" s="5">
        <v>-0.92</v>
      </c>
      <c r="AQ29" s="5">
        <v>3.090742322387324</v>
      </c>
      <c r="AR29" s="12">
        <v>2.6868407178352682</v>
      </c>
      <c r="AS29" s="12">
        <v>0.66</v>
      </c>
      <c r="AT29" s="12">
        <v>0.52</v>
      </c>
      <c r="AU29" s="12">
        <v>0.37</v>
      </c>
      <c r="AV29" s="12">
        <v>-0.24</v>
      </c>
      <c r="AW29" s="12">
        <v>-0.18</v>
      </c>
      <c r="AX29" s="12">
        <v>0.06</v>
      </c>
      <c r="AY29" s="12">
        <v>0.16</v>
      </c>
      <c r="AZ29" s="12">
        <v>0.56062683622134957</v>
      </c>
      <c r="BA29" s="12">
        <v>1.041714451382882</v>
      </c>
      <c r="BB29" s="12">
        <v>1.4744021716892204</v>
      </c>
      <c r="BC29" s="12">
        <v>1.4088012629717253</v>
      </c>
      <c r="BD29" s="12">
        <v>2.7559162392039549</v>
      </c>
      <c r="BE29" s="12">
        <v>5.3295986760371266</v>
      </c>
      <c r="BF29" s="12">
        <v>2.7279898004226899</v>
      </c>
      <c r="BG29" s="1"/>
    </row>
    <row r="30" spans="1:93" ht="18.75" customHeight="1" x14ac:dyDescent="0.25">
      <c r="A30" s="1"/>
      <c r="B30" s="5" t="s">
        <v>52</v>
      </c>
      <c r="C30" s="5"/>
      <c r="D30" s="5">
        <v>3.68</v>
      </c>
      <c r="E30" s="5">
        <v>3.8</v>
      </c>
      <c r="F30" s="5">
        <v>5.62</v>
      </c>
      <c r="G30" s="5">
        <v>6.07</v>
      </c>
      <c r="H30" s="5">
        <v>6.23</v>
      </c>
      <c r="I30" s="5">
        <v>4.43</v>
      </c>
      <c r="J30" s="5">
        <v>6.6</v>
      </c>
      <c r="K30" s="5">
        <v>3</v>
      </c>
      <c r="L30" s="5">
        <v>3.26</v>
      </c>
      <c r="M30" s="5">
        <v>-0.05</v>
      </c>
      <c r="N30" s="5">
        <v>-0.2</v>
      </c>
      <c r="O30" s="5">
        <v>0.43</v>
      </c>
      <c r="P30" s="5">
        <v>0.21</v>
      </c>
      <c r="Q30" s="5">
        <v>-0.18</v>
      </c>
      <c r="R30" s="5">
        <v>-1.3</v>
      </c>
      <c r="S30" s="5" t="s">
        <v>160</v>
      </c>
      <c r="T30" s="5" t="s">
        <v>161</v>
      </c>
      <c r="U30" s="5">
        <v>-2.73</v>
      </c>
      <c r="V30" s="5">
        <v>-1.2771901539896713</v>
      </c>
      <c r="W30" s="5">
        <v>0.41401402648526542</v>
      </c>
      <c r="X30" s="5">
        <v>-0.86</v>
      </c>
      <c r="Y30" s="5">
        <v>-1.1723758171726772</v>
      </c>
      <c r="Z30" s="5">
        <v>-0.57999999999999996</v>
      </c>
      <c r="AA30" s="5">
        <v>-2.1433217863645937</v>
      </c>
      <c r="AB30" s="5">
        <v>0.82</v>
      </c>
      <c r="AC30" s="5">
        <v>0.2621127786379433</v>
      </c>
      <c r="AD30" s="5">
        <v>-0.46</v>
      </c>
      <c r="AE30" s="5">
        <v>-3.2193473837646316</v>
      </c>
      <c r="AF30" s="5">
        <v>-3.4087484585032848</v>
      </c>
      <c r="AG30" s="5">
        <v>-4.1327174286476538</v>
      </c>
      <c r="AH30" s="5">
        <v>-0.79515558616545778</v>
      </c>
      <c r="AI30" s="5">
        <v>-0.50397110183470772</v>
      </c>
      <c r="AJ30" s="5">
        <v>-8.3814869314478888E-2</v>
      </c>
      <c r="AK30" s="5">
        <v>-3.2250295217789944E-2</v>
      </c>
      <c r="AL30" s="5">
        <v>0.18393997866767603</v>
      </c>
      <c r="AM30" s="5">
        <v>-0.38413230483918803</v>
      </c>
      <c r="AN30" s="5">
        <v>-4.1081873394551875E-2</v>
      </c>
      <c r="AO30" s="5">
        <v>0.01</v>
      </c>
      <c r="AP30" s="5">
        <v>1.04</v>
      </c>
      <c r="AQ30" s="5">
        <v>3.6820556314820236</v>
      </c>
      <c r="AR30" s="12">
        <v>2.8047184022521368</v>
      </c>
      <c r="AS30" s="12">
        <v>1.29</v>
      </c>
      <c r="AT30" s="12">
        <v>1.43</v>
      </c>
      <c r="AU30" s="12">
        <v>0.56000000000000005</v>
      </c>
      <c r="AV30" s="12">
        <v>0.5</v>
      </c>
      <c r="AW30" s="12">
        <v>0.56999999999999995</v>
      </c>
      <c r="AX30" s="12">
        <v>0.23</v>
      </c>
      <c r="AY30" s="12">
        <v>-0.15</v>
      </c>
      <c r="AZ30" s="12">
        <v>-0.33453573100914991</v>
      </c>
      <c r="BA30" s="12">
        <v>-6.235731684908196E-2</v>
      </c>
      <c r="BB30" s="12">
        <v>0.50283170063005922</v>
      </c>
      <c r="BC30" s="12">
        <v>1.0088709247043726</v>
      </c>
      <c r="BD30" s="12">
        <v>2.0651341794481288</v>
      </c>
      <c r="BE30" s="12">
        <v>5.0140873220926512</v>
      </c>
      <c r="BF30" s="12">
        <v>2.1607071344497761</v>
      </c>
      <c r="BG30" s="1"/>
    </row>
    <row r="31" spans="1:93" ht="21" customHeight="1" x14ac:dyDescent="0.2">
      <c r="A31" s="1"/>
      <c r="B31" s="34" t="s">
        <v>42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1"/>
      <c r="CD31" t="s">
        <v>0</v>
      </c>
      <c r="CE31" t="s">
        <v>1</v>
      </c>
      <c r="CF31" t="s">
        <v>2</v>
      </c>
      <c r="CG31" t="s">
        <v>3</v>
      </c>
      <c r="CH31" t="s">
        <v>4</v>
      </c>
      <c r="CI31" t="s">
        <v>5</v>
      </c>
      <c r="CJ31" t="s">
        <v>6</v>
      </c>
      <c r="CK31" t="s">
        <v>7</v>
      </c>
      <c r="CL31" t="s">
        <v>8</v>
      </c>
      <c r="CM31" t="s">
        <v>9</v>
      </c>
      <c r="CN31" t="s">
        <v>10</v>
      </c>
      <c r="CO31" t="s">
        <v>11</v>
      </c>
    </row>
    <row r="32" spans="1:93" ht="18.75" customHeight="1" x14ac:dyDescent="0.25">
      <c r="A32" s="1"/>
      <c r="B32" s="3"/>
      <c r="C32" s="3"/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3" t="s">
        <v>7</v>
      </c>
      <c r="L32" s="3" t="s">
        <v>8</v>
      </c>
      <c r="M32" s="3" t="s">
        <v>9</v>
      </c>
      <c r="N32" s="3" t="s">
        <v>10</v>
      </c>
      <c r="O32" s="3" t="s">
        <v>11</v>
      </c>
      <c r="P32" s="3" t="s">
        <v>0</v>
      </c>
      <c r="Q32" s="3" t="s">
        <v>1</v>
      </c>
      <c r="R32" s="3" t="s">
        <v>2</v>
      </c>
      <c r="S32" s="3" t="s">
        <v>3</v>
      </c>
      <c r="T32" s="3" t="s">
        <v>4</v>
      </c>
      <c r="U32" s="3" t="s">
        <v>5</v>
      </c>
      <c r="V32" s="3" t="s">
        <v>27</v>
      </c>
      <c r="W32" s="3" t="s">
        <v>7</v>
      </c>
      <c r="X32" s="3" t="s">
        <v>8</v>
      </c>
      <c r="Y32" s="3" t="s">
        <v>9</v>
      </c>
      <c r="Z32" s="3" t="s">
        <v>10</v>
      </c>
      <c r="AA32" s="3" t="s">
        <v>11</v>
      </c>
      <c r="AB32" s="3" t="s">
        <v>0</v>
      </c>
      <c r="AC32" s="3" t="s">
        <v>1</v>
      </c>
      <c r="AD32" s="3" t="s">
        <v>2</v>
      </c>
      <c r="AE32" s="3" t="s">
        <v>3</v>
      </c>
      <c r="AF32" s="3" t="s">
        <v>4</v>
      </c>
      <c r="AG32" s="3" t="s">
        <v>5</v>
      </c>
      <c r="AH32" s="3" t="s">
        <v>6</v>
      </c>
      <c r="AI32" s="3" t="s">
        <v>7</v>
      </c>
      <c r="AJ32" s="3" t="s">
        <v>8</v>
      </c>
      <c r="AK32" s="3" t="s">
        <v>9</v>
      </c>
      <c r="AL32" s="3" t="s">
        <v>10</v>
      </c>
      <c r="AM32" s="3" t="s">
        <v>11</v>
      </c>
      <c r="AN32" s="3" t="s">
        <v>0</v>
      </c>
      <c r="AO32" s="3" t="s">
        <v>1</v>
      </c>
      <c r="AP32" s="3" t="s">
        <v>2</v>
      </c>
      <c r="AQ32" s="3" t="s">
        <v>3</v>
      </c>
      <c r="AR32" s="19">
        <v>44317</v>
      </c>
      <c r="AS32" s="15" t="s">
        <v>25</v>
      </c>
      <c r="AT32" s="15" t="s">
        <v>27</v>
      </c>
      <c r="AU32" s="15" t="s">
        <v>143</v>
      </c>
      <c r="AV32" s="15" t="s">
        <v>8</v>
      </c>
      <c r="AW32" s="15" t="s">
        <v>9</v>
      </c>
      <c r="AX32" s="19">
        <v>44501</v>
      </c>
      <c r="AY32" s="15" t="s">
        <v>11</v>
      </c>
      <c r="AZ32" s="19">
        <v>44562</v>
      </c>
      <c r="BA32" s="15" t="s">
        <v>1</v>
      </c>
      <c r="BB32" s="15" t="s">
        <v>2</v>
      </c>
      <c r="BC32" s="15" t="s">
        <v>3</v>
      </c>
      <c r="BD32" s="15" t="s">
        <v>4</v>
      </c>
      <c r="BE32" s="15" t="s">
        <v>5</v>
      </c>
      <c r="BF32" s="15" t="s">
        <v>6</v>
      </c>
      <c r="BG32" s="1"/>
    </row>
    <row r="33" spans="1:93" ht="18.75" customHeight="1" x14ac:dyDescent="0.25">
      <c r="A33" s="1"/>
      <c r="B33" s="5" t="s">
        <v>53</v>
      </c>
      <c r="C33" s="5"/>
      <c r="D33" s="5">
        <v>2410.7215886399999</v>
      </c>
      <c r="E33" s="5">
        <v>1542.1035126000004</v>
      </c>
      <c r="F33" s="5">
        <v>1702.2691193099997</v>
      </c>
      <c r="G33" s="5">
        <v>1326.7912845799999</v>
      </c>
      <c r="H33" s="5">
        <v>1818.2550226000003</v>
      </c>
      <c r="I33" s="5">
        <v>1331.1244441299998</v>
      </c>
      <c r="J33" s="5">
        <v>2482.6567977200002</v>
      </c>
      <c r="K33" s="5">
        <v>1680.64006133</v>
      </c>
      <c r="L33" s="5">
        <v>1227.8221576999999</v>
      </c>
      <c r="M33" s="5">
        <v>1501.5981247200002</v>
      </c>
      <c r="N33" s="5">
        <v>1251.0538450500003</v>
      </c>
      <c r="O33" s="5">
        <v>1983.6351902500001</v>
      </c>
      <c r="P33" s="5">
        <v>2483.7209659999994</v>
      </c>
      <c r="Q33" s="5">
        <v>1764.4219770099999</v>
      </c>
      <c r="R33" s="5">
        <v>2004.6042887400004</v>
      </c>
      <c r="S33" s="5">
        <v>1523.20349096</v>
      </c>
      <c r="T33" s="5">
        <v>1324.3072860099999</v>
      </c>
      <c r="U33" s="5">
        <v>1854.10839917</v>
      </c>
      <c r="V33" s="5">
        <v>2608.5204234500002</v>
      </c>
      <c r="W33" s="5">
        <v>1518.3503638799998</v>
      </c>
      <c r="X33" s="5">
        <v>1566.3906827399999</v>
      </c>
      <c r="Y33" s="5">
        <v>1529.7287729199998</v>
      </c>
      <c r="Z33" s="5">
        <v>1631.0244491799999</v>
      </c>
      <c r="AA33" s="5">
        <v>1842.8962410600006</v>
      </c>
      <c r="AB33" s="5">
        <v>2258.0274440899998</v>
      </c>
      <c r="AC33" s="5">
        <v>1817.7722710999994</v>
      </c>
      <c r="AD33" s="5">
        <v>1502.5261202100003</v>
      </c>
      <c r="AE33" s="5">
        <v>673.60270771000012</v>
      </c>
      <c r="AF33" s="5">
        <v>291.93508877999994</v>
      </c>
      <c r="AG33" s="5">
        <v>753.97309003999999</v>
      </c>
      <c r="AH33" s="5">
        <v>1416.3676352700004</v>
      </c>
      <c r="AI33" s="5">
        <v>2211.7627215900002</v>
      </c>
      <c r="AJ33" s="5">
        <v>1007.9473604400001</v>
      </c>
      <c r="AK33" s="5">
        <v>905.19263189999992</v>
      </c>
      <c r="AL33" s="5">
        <v>795.90987008000013</v>
      </c>
      <c r="AM33" s="5">
        <v>1466.7328423900001</v>
      </c>
      <c r="AN33" s="5">
        <v>2292.0860411199997</v>
      </c>
      <c r="AO33" s="5">
        <v>1396.3499100000001</v>
      </c>
      <c r="AP33" s="5">
        <v>1970.0702820000001</v>
      </c>
      <c r="AQ33" s="5">
        <v>1849.2521250000002</v>
      </c>
      <c r="AR33" s="10">
        <v>1123.165354</v>
      </c>
      <c r="AS33" s="10">
        <v>1533.1392680000001</v>
      </c>
      <c r="AT33" s="10">
        <v>1104.351545</v>
      </c>
      <c r="AU33" s="10">
        <v>1814.9363849999997</v>
      </c>
      <c r="AV33" s="10">
        <v>2324.0008560000001</v>
      </c>
      <c r="AW33" s="10">
        <v>1522.1020900000003</v>
      </c>
      <c r="AX33" s="18">
        <v>1796.6</v>
      </c>
      <c r="AY33" s="18">
        <v>2784.9</v>
      </c>
      <c r="AZ33" s="18">
        <v>2856.8</v>
      </c>
      <c r="BA33" s="18">
        <v>1871.1</v>
      </c>
      <c r="BB33" s="18">
        <v>2769.3</v>
      </c>
      <c r="BC33" s="18">
        <v>2164.6</v>
      </c>
      <c r="BD33" s="18">
        <v>1744.8</v>
      </c>
      <c r="BE33" s="18">
        <v>2912</v>
      </c>
      <c r="BF33" s="18">
        <v>3049.1</v>
      </c>
      <c r="BG33" s="1"/>
      <c r="CC33" t="s">
        <v>17</v>
      </c>
      <c r="CD33">
        <v>128.05000000000001</v>
      </c>
      <c r="CE33">
        <v>126.6172</v>
      </c>
      <c r="CF33">
        <v>129.79150000000001</v>
      </c>
      <c r="CG33">
        <v>128.3391</v>
      </c>
      <c r="CH33">
        <v>129.64490000000001</v>
      </c>
      <c r="CI33">
        <v>130.1311</v>
      </c>
      <c r="CJ33">
        <v>129.51</v>
      </c>
      <c r="CK33">
        <v>52.387999999999998</v>
      </c>
      <c r="CL33">
        <v>50.396000000000001</v>
      </c>
      <c r="CM33">
        <v>62.432000000000002</v>
      </c>
      <c r="CN33">
        <v>61.985999999999997</v>
      </c>
      <c r="CO33">
        <v>65.594999999999999</v>
      </c>
    </row>
    <row r="34" spans="1:93" ht="18.75" customHeight="1" x14ac:dyDescent="0.25">
      <c r="A34" s="1"/>
      <c r="B34" s="7"/>
      <c r="C34" s="8" t="s">
        <v>54</v>
      </c>
      <c r="D34" s="7">
        <v>405.93190241000013</v>
      </c>
      <c r="E34" s="7">
        <v>433.53294325000007</v>
      </c>
      <c r="F34" s="7">
        <v>477.15546392999977</v>
      </c>
      <c r="G34" s="7">
        <v>384.49427701999997</v>
      </c>
      <c r="H34" s="7">
        <v>412.27569846000006</v>
      </c>
      <c r="I34" s="7">
        <v>153.30845163000004</v>
      </c>
      <c r="J34" s="7">
        <v>298.45116856999994</v>
      </c>
      <c r="K34" s="7">
        <v>270.30991461000008</v>
      </c>
      <c r="L34" s="7">
        <v>285.28700017999995</v>
      </c>
      <c r="M34" s="7">
        <v>310.72213870000002</v>
      </c>
      <c r="N34" s="7">
        <v>374.98015746000004</v>
      </c>
      <c r="O34" s="7">
        <v>392.06339577999984</v>
      </c>
      <c r="P34" s="7">
        <v>518.87172462000001</v>
      </c>
      <c r="Q34" s="7">
        <v>588.79112911999994</v>
      </c>
      <c r="R34" s="7">
        <v>542.96157129000005</v>
      </c>
      <c r="S34" s="7">
        <v>458.60802856000004</v>
      </c>
      <c r="T34" s="7">
        <v>412.98042848999995</v>
      </c>
      <c r="U34" s="7">
        <v>247.11475175999999</v>
      </c>
      <c r="V34" s="7">
        <v>255.57487173000001</v>
      </c>
      <c r="W34" s="7">
        <v>300.39402895000006</v>
      </c>
      <c r="X34" s="7">
        <v>291.77729462000002</v>
      </c>
      <c r="Y34" s="7">
        <v>363.91640007000007</v>
      </c>
      <c r="Z34" s="7">
        <v>392.88408887999998</v>
      </c>
      <c r="AA34" s="7">
        <v>409.46400268000014</v>
      </c>
      <c r="AB34" s="7">
        <v>519.58196447</v>
      </c>
      <c r="AC34" s="7">
        <v>491.52011122999988</v>
      </c>
      <c r="AD34" s="7">
        <v>422.1009537700001</v>
      </c>
      <c r="AE34" s="7">
        <v>130.34287198000004</v>
      </c>
      <c r="AF34" s="7">
        <v>52.769519819999985</v>
      </c>
      <c r="AG34" s="7">
        <v>39.305121980000003</v>
      </c>
      <c r="AH34" s="7">
        <v>48.443091769999995</v>
      </c>
      <c r="AI34" s="7">
        <v>34.546119950000005</v>
      </c>
      <c r="AJ34" s="7">
        <v>67.236050309999982</v>
      </c>
      <c r="AK34" s="7">
        <v>57.965224889999988</v>
      </c>
      <c r="AL34" s="7">
        <v>130.10228945000003</v>
      </c>
      <c r="AM34" s="7">
        <v>226.10297143999995</v>
      </c>
      <c r="AN34" s="7">
        <v>509.88002045999991</v>
      </c>
      <c r="AO34" s="7">
        <v>486.33313900000002</v>
      </c>
      <c r="AP34" s="7">
        <v>594.36450100000002</v>
      </c>
      <c r="AQ34" s="7">
        <v>503.86707200000001</v>
      </c>
      <c r="AR34" s="24">
        <v>364.83888300000001</v>
      </c>
      <c r="AS34" s="24">
        <v>341.372589</v>
      </c>
      <c r="AT34" s="24">
        <v>160.97061099999999</v>
      </c>
      <c r="AU34" s="24">
        <v>359.38972999999999</v>
      </c>
      <c r="AV34" s="24">
        <v>354.25254999999999</v>
      </c>
      <c r="AW34" s="24">
        <v>350.42233199999998</v>
      </c>
      <c r="AX34" s="9">
        <v>483.3</v>
      </c>
      <c r="AY34" s="9">
        <v>738.6</v>
      </c>
      <c r="AZ34" s="9">
        <v>763.9</v>
      </c>
      <c r="BA34" s="9">
        <v>741.7</v>
      </c>
      <c r="BB34" s="9">
        <v>851.8</v>
      </c>
      <c r="BC34" s="9">
        <v>683.7</v>
      </c>
      <c r="BD34" s="9">
        <v>552</v>
      </c>
      <c r="BE34" s="9">
        <v>358.4</v>
      </c>
      <c r="BF34" s="9">
        <v>328.9</v>
      </c>
      <c r="BG34" s="1"/>
      <c r="CC34" t="s">
        <v>14</v>
      </c>
      <c r="CD34">
        <v>1.4075093032777541</v>
      </c>
      <c r="CE34">
        <v>-1.1189379148770162</v>
      </c>
      <c r="CF34">
        <v>2.5070053673592607</v>
      </c>
      <c r="CG34">
        <v>-1.1190255139974625</v>
      </c>
      <c r="CH34">
        <v>1.0174607738405506</v>
      </c>
      <c r="CI34">
        <v>0.37502439355501238</v>
      </c>
      <c r="CJ34">
        <v>-0.48</v>
      </c>
      <c r="CK34">
        <v>1.0882988576721213</v>
      </c>
      <c r="CL34">
        <v>-0.5741117051709449</v>
      </c>
      <c r="CM34">
        <v>10.767702215992767</v>
      </c>
      <c r="CN34">
        <v>6.9443246320801899</v>
      </c>
      <c r="CO34">
        <v>4.821183163412055</v>
      </c>
    </row>
    <row r="35" spans="1:93" ht="18.75" customHeight="1" x14ac:dyDescent="0.25">
      <c r="A35" s="1"/>
      <c r="B35" s="7"/>
      <c r="C35" s="8" t="s">
        <v>55</v>
      </c>
      <c r="D35" s="7">
        <v>211.76720139999992</v>
      </c>
      <c r="E35" s="7">
        <v>312.05270711999998</v>
      </c>
      <c r="F35" s="7">
        <v>166.58959438999995</v>
      </c>
      <c r="G35" s="7">
        <v>192.70925113999985</v>
      </c>
      <c r="H35" s="7">
        <v>241.04300104000006</v>
      </c>
      <c r="I35" s="7">
        <v>190.60393115000008</v>
      </c>
      <c r="J35" s="7">
        <v>251.53745455999982</v>
      </c>
      <c r="K35" s="7">
        <v>232.26618321000007</v>
      </c>
      <c r="L35" s="7">
        <v>206.82566335999994</v>
      </c>
      <c r="M35" s="7">
        <v>272.88225122000017</v>
      </c>
      <c r="N35" s="7">
        <v>244.02378898999996</v>
      </c>
      <c r="O35" s="7">
        <v>277.12039771000019</v>
      </c>
      <c r="P35" s="7">
        <v>247.26458805000007</v>
      </c>
      <c r="Q35" s="7">
        <v>238.57205621000006</v>
      </c>
      <c r="R35" s="7">
        <v>216.84556503000013</v>
      </c>
      <c r="S35" s="7">
        <v>298.74121031000016</v>
      </c>
      <c r="T35" s="7">
        <v>223.99531775999992</v>
      </c>
      <c r="U35" s="7">
        <v>222.87491818000004</v>
      </c>
      <c r="V35" s="7">
        <v>278.00347160000007</v>
      </c>
      <c r="W35" s="7">
        <v>285.34200779999998</v>
      </c>
      <c r="X35" s="7">
        <v>264.67079786999989</v>
      </c>
      <c r="Y35" s="7">
        <v>257.84839079999983</v>
      </c>
      <c r="Z35" s="7">
        <v>261.11614287999993</v>
      </c>
      <c r="AA35" s="7">
        <v>326.27043062000007</v>
      </c>
      <c r="AB35" s="7">
        <v>264.70734382000001</v>
      </c>
      <c r="AC35" s="7">
        <v>289.36407655999972</v>
      </c>
      <c r="AD35" s="7">
        <v>226.57801805999995</v>
      </c>
      <c r="AE35" s="7">
        <v>127.27960016999999</v>
      </c>
      <c r="AF35" s="7">
        <v>50.07487771000001</v>
      </c>
      <c r="AG35" s="7">
        <v>151.91206935000002</v>
      </c>
      <c r="AH35" s="7">
        <v>57.041749770000024</v>
      </c>
      <c r="AI35" s="7">
        <v>174.25892369999997</v>
      </c>
      <c r="AJ35" s="7">
        <v>43.9676197</v>
      </c>
      <c r="AK35" s="7">
        <v>384.97301070999993</v>
      </c>
      <c r="AL35" s="7">
        <v>227.95057543999999</v>
      </c>
      <c r="AM35" s="7">
        <v>192.83689071999993</v>
      </c>
      <c r="AN35" s="7">
        <v>206.60547767000006</v>
      </c>
      <c r="AO35" s="7">
        <v>221.84934000000001</v>
      </c>
      <c r="AP35" s="7">
        <v>240.38637299999999</v>
      </c>
      <c r="AQ35" s="7">
        <v>225.79101900000001</v>
      </c>
      <c r="AR35" s="24">
        <v>207.029291</v>
      </c>
      <c r="AS35" s="24">
        <v>213.257859</v>
      </c>
      <c r="AT35" s="24">
        <v>206.28838300000001</v>
      </c>
      <c r="AU35" s="24">
        <v>243.28157400000001</v>
      </c>
      <c r="AV35" s="24">
        <v>241.92065299999999</v>
      </c>
      <c r="AW35" s="24">
        <v>253.30256600000001</v>
      </c>
      <c r="AX35" s="9">
        <v>274.39999999999998</v>
      </c>
      <c r="AY35" s="9">
        <v>309</v>
      </c>
      <c r="AZ35" s="9">
        <v>267</v>
      </c>
      <c r="BA35" s="9">
        <v>270.3</v>
      </c>
      <c r="BB35" s="9">
        <v>273.60000000000002</v>
      </c>
      <c r="BC35" s="9">
        <v>300.89999999999998</v>
      </c>
      <c r="BD35" s="9">
        <v>255.9</v>
      </c>
      <c r="BE35" s="9">
        <v>338.2</v>
      </c>
      <c r="BF35" s="9">
        <v>269.89999999999998</v>
      </c>
      <c r="BG35" s="1"/>
      <c r="CC35" t="s">
        <v>18</v>
      </c>
      <c r="CD35">
        <v>131.72989999999999</v>
      </c>
      <c r="CE35">
        <v>131.6542</v>
      </c>
      <c r="CF35">
        <v>133.86000000000001</v>
      </c>
      <c r="CG35">
        <v>132.68</v>
      </c>
      <c r="CH35">
        <v>133.22999999999999</v>
      </c>
      <c r="CI35">
        <v>134.5</v>
      </c>
      <c r="CJ35">
        <v>133.69999999999999</v>
      </c>
      <c r="CK35">
        <v>422.125</v>
      </c>
      <c r="CL35">
        <v>379.642</v>
      </c>
      <c r="CM35">
        <v>461.279</v>
      </c>
      <c r="CN35">
        <v>456.69</v>
      </c>
      <c r="CO35">
        <v>471.57499999999999</v>
      </c>
    </row>
    <row r="36" spans="1:93" ht="18.75" customHeight="1" x14ac:dyDescent="0.25">
      <c r="A36" s="1"/>
      <c r="B36" s="7"/>
      <c r="C36" s="8" t="s">
        <v>56</v>
      </c>
      <c r="D36" s="7">
        <v>0</v>
      </c>
      <c r="E36" s="7">
        <v>0</v>
      </c>
      <c r="F36" s="7">
        <v>0</v>
      </c>
      <c r="G36" s="7">
        <v>15.61856</v>
      </c>
      <c r="H36" s="7">
        <v>159.44013375</v>
      </c>
      <c r="I36" s="7">
        <v>24.504308600000002</v>
      </c>
      <c r="J36" s="7">
        <v>134.99388375000001</v>
      </c>
      <c r="K36" s="7">
        <v>281.915054</v>
      </c>
      <c r="L36" s="7">
        <v>15.148999999999999</v>
      </c>
      <c r="M36" s="7">
        <v>5</v>
      </c>
      <c r="N36" s="7">
        <v>25.2</v>
      </c>
      <c r="O36" s="7">
        <v>67.443382999999997</v>
      </c>
      <c r="P36" s="7">
        <v>0</v>
      </c>
      <c r="Q36" s="7">
        <v>77.92992120000001</v>
      </c>
      <c r="R36" s="7">
        <v>68.008254249999993</v>
      </c>
      <c r="S36" s="7">
        <v>3.6</v>
      </c>
      <c r="T36" s="7">
        <v>0</v>
      </c>
      <c r="U36" s="7">
        <v>254.8230835</v>
      </c>
      <c r="V36" s="7">
        <v>0</v>
      </c>
      <c r="W36" s="7">
        <v>0</v>
      </c>
      <c r="X36" s="7">
        <v>60.149000000000001</v>
      </c>
      <c r="Y36" s="7">
        <v>60</v>
      </c>
      <c r="Z36" s="7">
        <v>272.83352120000001</v>
      </c>
      <c r="AA36" s="7">
        <v>0</v>
      </c>
      <c r="AB36" s="7">
        <v>0</v>
      </c>
      <c r="AC36" s="7">
        <v>0</v>
      </c>
      <c r="AD36" s="7">
        <v>21.475519999999999</v>
      </c>
      <c r="AE36" s="7">
        <v>0</v>
      </c>
      <c r="AF36" s="7">
        <v>0</v>
      </c>
      <c r="AG36" s="7">
        <v>226.47558599999999</v>
      </c>
      <c r="AH36" s="7">
        <v>169.27066208000002</v>
      </c>
      <c r="AI36" s="7">
        <v>75</v>
      </c>
      <c r="AJ36" s="7">
        <v>0.87</v>
      </c>
      <c r="AK36" s="7">
        <v>0</v>
      </c>
      <c r="AL36" s="7">
        <v>0</v>
      </c>
      <c r="AM36" s="7">
        <v>0</v>
      </c>
      <c r="AN36" s="7">
        <v>155.44205952000002</v>
      </c>
      <c r="AO36" s="7">
        <v>0</v>
      </c>
      <c r="AP36" s="7">
        <v>81.491947999999994</v>
      </c>
      <c r="AQ36" s="7">
        <v>33.160293000000003</v>
      </c>
      <c r="AR36" s="24">
        <v>0</v>
      </c>
      <c r="AS36" s="24">
        <v>66.793210999999999</v>
      </c>
      <c r="AT36" s="24">
        <v>70.338824000000002</v>
      </c>
      <c r="AU36" s="24">
        <v>86.644658000000007</v>
      </c>
      <c r="AV36" s="24">
        <v>27.322329</v>
      </c>
      <c r="AW36" s="24">
        <v>37.374079000000002</v>
      </c>
      <c r="AX36" s="9" t="s">
        <v>263</v>
      </c>
      <c r="AY36" s="9">
        <v>64.599999999999994</v>
      </c>
      <c r="AZ36" s="9">
        <v>19.399999999999999</v>
      </c>
      <c r="BA36" s="9">
        <v>10.7</v>
      </c>
      <c r="BB36" s="9">
        <v>35.9</v>
      </c>
      <c r="BC36" s="9">
        <v>57.2</v>
      </c>
      <c r="BD36" s="9">
        <v>68.5</v>
      </c>
      <c r="BE36" s="9">
        <v>79.7</v>
      </c>
      <c r="BF36" s="9" t="s">
        <v>264</v>
      </c>
      <c r="BG36" s="1"/>
      <c r="BS36">
        <f>P33-P40</f>
        <v>472.12480937999976</v>
      </c>
      <c r="CC36" t="s">
        <v>16</v>
      </c>
      <c r="CD36">
        <v>-6.0920930246688432E-2</v>
      </c>
      <c r="CE36">
        <v>-5.7466072622835984E-2</v>
      </c>
      <c r="CF36">
        <v>1.6754497767636822</v>
      </c>
      <c r="CG36">
        <v>-0.88</v>
      </c>
      <c r="CH36">
        <v>0.42</v>
      </c>
      <c r="CI36">
        <v>0.96</v>
      </c>
      <c r="CJ36">
        <v>-0.6</v>
      </c>
      <c r="CK36">
        <v>66.919698811644196</v>
      </c>
      <c r="CL36">
        <v>62.7</v>
      </c>
      <c r="CM36">
        <v>73.599999999999994</v>
      </c>
      <c r="CN36">
        <v>75.099999999999994</v>
      </c>
      <c r="CO36">
        <v>74.400000000000006</v>
      </c>
    </row>
    <row r="37" spans="1:93" ht="18.75" customHeight="1" x14ac:dyDescent="0.25">
      <c r="A37" s="1"/>
      <c r="B37" s="7"/>
      <c r="C37" s="8" t="s">
        <v>57</v>
      </c>
      <c r="D37" s="7">
        <v>148.46876359000004</v>
      </c>
      <c r="E37" s="7">
        <v>5.6617653199999998</v>
      </c>
      <c r="F37" s="7">
        <v>260.52903679999997</v>
      </c>
      <c r="G37" s="7">
        <v>79.650844669999998</v>
      </c>
      <c r="H37" s="7">
        <v>7.6855398100000007</v>
      </c>
      <c r="I37" s="7">
        <v>193.92446411999995</v>
      </c>
      <c r="J37" s="7">
        <v>156.99167494999998</v>
      </c>
      <c r="K37" s="7">
        <v>3.7008011299999954</v>
      </c>
      <c r="L37" s="7">
        <v>206.74380587000005</v>
      </c>
      <c r="M37" s="7">
        <v>138.6060501</v>
      </c>
      <c r="N37" s="7">
        <v>3.99523516</v>
      </c>
      <c r="O37" s="7">
        <v>282.64760053000003</v>
      </c>
      <c r="P37" s="7">
        <v>80.189960239999991</v>
      </c>
      <c r="Q37" s="7">
        <v>3.8273366500000003</v>
      </c>
      <c r="R37" s="7">
        <v>311.20774235000005</v>
      </c>
      <c r="S37" s="7">
        <v>55.437669039999996</v>
      </c>
      <c r="T37" s="7">
        <v>3.1290208899999996</v>
      </c>
      <c r="U37" s="7">
        <v>247.11271862999996</v>
      </c>
      <c r="V37" s="7">
        <v>96.290245289999987</v>
      </c>
      <c r="W37" s="7">
        <v>7.2753800000000002</v>
      </c>
      <c r="X37" s="7">
        <v>265.16459338999999</v>
      </c>
      <c r="Y37" s="7">
        <v>107.91283842999999</v>
      </c>
      <c r="Z37" s="7">
        <v>6.2759370699999995</v>
      </c>
      <c r="AA37" s="7">
        <v>342.16219520999999</v>
      </c>
      <c r="AB37" s="7">
        <v>40.118893640000003</v>
      </c>
      <c r="AC37" s="7">
        <v>2.3919983899999999</v>
      </c>
      <c r="AD37" s="7">
        <v>131.63972024000003</v>
      </c>
      <c r="AE37" s="7">
        <v>133.02089606999999</v>
      </c>
      <c r="AF37" s="7">
        <v>11.927220949999999</v>
      </c>
      <c r="AG37" s="7">
        <v>47.512693749999997</v>
      </c>
      <c r="AH37" s="7">
        <v>7.1588901999999992</v>
      </c>
      <c r="AI37" s="7">
        <v>2.7325743999999994</v>
      </c>
      <c r="AJ37" s="7">
        <v>9.9836927600000021</v>
      </c>
      <c r="AK37" s="7">
        <v>-0.81453755999999999</v>
      </c>
      <c r="AL37" s="7">
        <v>3.0179002000000001</v>
      </c>
      <c r="AM37" s="7">
        <v>311.79752936</v>
      </c>
      <c r="AN37" s="7">
        <v>52.330670640000001</v>
      </c>
      <c r="AO37" s="7">
        <v>10.194317</v>
      </c>
      <c r="AP37" s="7">
        <v>354.26673799999998</v>
      </c>
      <c r="AQ37" s="7">
        <v>127.828033</v>
      </c>
      <c r="AR37" s="24">
        <v>15.140718</v>
      </c>
      <c r="AS37" s="24">
        <v>369.531612</v>
      </c>
      <c r="AT37" s="24">
        <v>111.901898</v>
      </c>
      <c r="AU37" s="24">
        <v>32.999619000000003</v>
      </c>
      <c r="AV37" s="24">
        <v>410.13539900000001</v>
      </c>
      <c r="AW37" s="24">
        <v>65.105509999999995</v>
      </c>
      <c r="AX37" s="9">
        <v>37.4</v>
      </c>
      <c r="AY37" s="9">
        <v>485.4</v>
      </c>
      <c r="AZ37" s="9">
        <v>83.8</v>
      </c>
      <c r="BA37" s="9">
        <v>22.3</v>
      </c>
      <c r="BB37" s="9">
        <v>541.29999999999995</v>
      </c>
      <c r="BC37" s="9">
        <v>34.799999999999997</v>
      </c>
      <c r="BD37" s="9">
        <v>46.7</v>
      </c>
      <c r="BE37" s="9">
        <v>418.6</v>
      </c>
      <c r="BF37" s="9">
        <v>3.3</v>
      </c>
      <c r="BG37" s="1"/>
      <c r="CC37" t="s">
        <v>19</v>
      </c>
      <c r="CD37">
        <v>129.93039999999999</v>
      </c>
      <c r="CE37">
        <v>129.19110000000001</v>
      </c>
      <c r="CF37">
        <v>131.87100000000001</v>
      </c>
      <c r="CG37">
        <v>130.54</v>
      </c>
      <c r="CH37">
        <v>131.46</v>
      </c>
      <c r="CI37">
        <v>132.35</v>
      </c>
      <c r="CJ37">
        <v>131.65</v>
      </c>
    </row>
    <row r="38" spans="1:93" ht="18.75" customHeight="1" x14ac:dyDescent="0.25">
      <c r="A38" s="1"/>
      <c r="B38" s="7"/>
      <c r="C38" s="8" t="s">
        <v>58</v>
      </c>
      <c r="D38" s="7">
        <v>360.97585106000002</v>
      </c>
      <c r="E38" s="7">
        <v>146.79560450000002</v>
      </c>
      <c r="F38" s="7">
        <v>250.80636696000005</v>
      </c>
      <c r="G38" s="7">
        <v>174.46313236</v>
      </c>
      <c r="H38" s="7">
        <v>285.58177358999995</v>
      </c>
      <c r="I38" s="7">
        <v>86.819777219999992</v>
      </c>
      <c r="J38" s="7">
        <v>331.84558104000001</v>
      </c>
      <c r="K38" s="7">
        <v>205.42947844999998</v>
      </c>
      <c r="L38" s="7">
        <v>162.16067835999999</v>
      </c>
      <c r="M38" s="7">
        <v>256.99037059</v>
      </c>
      <c r="N38" s="7">
        <v>214.73270739</v>
      </c>
      <c r="O38" s="7">
        <v>206.41691198000001</v>
      </c>
      <c r="P38" s="7">
        <v>301.19290389999998</v>
      </c>
      <c r="Q38" s="7">
        <v>199.89356764999999</v>
      </c>
      <c r="R38" s="7">
        <v>255.24360693</v>
      </c>
      <c r="S38" s="7">
        <v>263.21986900000002</v>
      </c>
      <c r="T38" s="7">
        <v>233.72005796000002</v>
      </c>
      <c r="U38" s="7">
        <v>182.29469997000004</v>
      </c>
      <c r="V38" s="7">
        <v>270.95802669</v>
      </c>
      <c r="W38" s="7">
        <v>234.79920499000002</v>
      </c>
      <c r="X38" s="7">
        <v>197.83112710000003</v>
      </c>
      <c r="Y38" s="7">
        <v>295.74913346</v>
      </c>
      <c r="Z38" s="7">
        <v>236.12514593</v>
      </c>
      <c r="AA38" s="7">
        <v>231.77999207999997</v>
      </c>
      <c r="AB38" s="7">
        <v>287.60175173000005</v>
      </c>
      <c r="AC38" s="7">
        <v>132.21049123</v>
      </c>
      <c r="AD38" s="7">
        <v>215.38648047999999</v>
      </c>
      <c r="AE38" s="7">
        <v>107.210272</v>
      </c>
      <c r="AF38" s="7">
        <v>58.870033909999997</v>
      </c>
      <c r="AG38" s="7">
        <v>92.949189000000004</v>
      </c>
      <c r="AH38" s="7">
        <v>238.72154057</v>
      </c>
      <c r="AI38" s="7">
        <v>257.16071679999999</v>
      </c>
      <c r="AJ38" s="7">
        <v>149.87813085000002</v>
      </c>
      <c r="AK38" s="7">
        <v>189.50391038000001</v>
      </c>
      <c r="AL38" s="7">
        <v>178.53306535000002</v>
      </c>
      <c r="AM38" s="7">
        <v>178.42592086000002</v>
      </c>
      <c r="AN38" s="7">
        <v>224.47474484</v>
      </c>
      <c r="AO38" s="7">
        <v>239.84267</v>
      </c>
      <c r="AP38" s="7">
        <v>191.86208300000001</v>
      </c>
      <c r="AQ38" s="7">
        <v>236.42756399999999</v>
      </c>
      <c r="AR38" s="24">
        <v>131.35426000000001</v>
      </c>
      <c r="AS38" s="24">
        <v>161.543948</v>
      </c>
      <c r="AT38" s="24">
        <v>131.054496</v>
      </c>
      <c r="AU38" s="24">
        <v>326.04771699999998</v>
      </c>
      <c r="AV38" s="24">
        <v>186.910596</v>
      </c>
      <c r="AW38" s="24">
        <v>234.55951999999999</v>
      </c>
      <c r="AX38" s="9">
        <v>207.8</v>
      </c>
      <c r="AY38" s="9">
        <v>213.8</v>
      </c>
      <c r="AZ38" s="9">
        <v>288.8</v>
      </c>
      <c r="BA38" s="9">
        <v>213.2</v>
      </c>
      <c r="BB38" s="9">
        <v>252.1</v>
      </c>
      <c r="BC38" s="9">
        <v>294.10000000000002</v>
      </c>
      <c r="BD38" s="9">
        <v>277.5</v>
      </c>
      <c r="BE38" s="9">
        <v>248.8</v>
      </c>
      <c r="BF38" s="9">
        <v>249</v>
      </c>
      <c r="BG38" s="1"/>
      <c r="CC38" t="s">
        <v>15</v>
      </c>
      <c r="CD38">
        <v>3.4231104702459936</v>
      </c>
      <c r="CE38">
        <v>1.1857736202019353</v>
      </c>
      <c r="CF38">
        <v>0.82878178572964867</v>
      </c>
      <c r="CG38">
        <v>-0.3029315521839604</v>
      </c>
      <c r="CH38">
        <v>0.75965858228270733</v>
      </c>
      <c r="CI38">
        <v>-9.0943691034139906E-2</v>
      </c>
      <c r="CJ38">
        <v>-1.9861394321378456</v>
      </c>
    </row>
    <row r="39" spans="1:93" ht="18.75" customHeight="1" x14ac:dyDescent="0.25">
      <c r="A39" s="1"/>
      <c r="B39" s="7"/>
      <c r="C39" s="8" t="s">
        <v>59</v>
      </c>
      <c r="D39" s="7">
        <v>690.06368988999998</v>
      </c>
      <c r="E39" s="7">
        <v>274.19645216999987</v>
      </c>
      <c r="F39" s="7">
        <v>17.961396580000002</v>
      </c>
      <c r="G39" s="7">
        <v>18.790844329999999</v>
      </c>
      <c r="H39" s="7">
        <v>21.092312270000001</v>
      </c>
      <c r="I39" s="7">
        <v>27.117471499999997</v>
      </c>
      <c r="J39" s="7">
        <v>815.21178498999996</v>
      </c>
      <c r="K39" s="7">
        <v>123.46110210000009</v>
      </c>
      <c r="L39" s="7">
        <v>23.33373418</v>
      </c>
      <c r="M39" s="7">
        <v>44.039548149999995</v>
      </c>
      <c r="N39" s="7">
        <v>20.256433580000003</v>
      </c>
      <c r="O39" s="7">
        <v>31.055442849999999</v>
      </c>
      <c r="P39" s="7">
        <v>744.89540249999993</v>
      </c>
      <c r="Q39" s="7">
        <v>80.635295790000001</v>
      </c>
      <c r="R39" s="7">
        <v>66.281215829999994</v>
      </c>
      <c r="S39" s="7">
        <v>7.0277748499999992</v>
      </c>
      <c r="T39" s="7">
        <v>8.0160728399999996</v>
      </c>
      <c r="U39" s="7">
        <v>117.41663763</v>
      </c>
      <c r="V39" s="7">
        <v>778.21735577999993</v>
      </c>
      <c r="W39" s="7">
        <v>191.26326982999998</v>
      </c>
      <c r="X39" s="7">
        <v>13.60713164</v>
      </c>
      <c r="Y39" s="7">
        <v>16.952576829999998</v>
      </c>
      <c r="Z39" s="7">
        <v>13.185791140000001</v>
      </c>
      <c r="AA39" s="7">
        <v>40.192411069999991</v>
      </c>
      <c r="AB39" s="7">
        <v>567.33494379000001</v>
      </c>
      <c r="AC39" s="7">
        <v>350.69673445000006</v>
      </c>
      <c r="AD39" s="7">
        <v>11.397360969999999</v>
      </c>
      <c r="AE39" s="7">
        <v>2.3353609999999998</v>
      </c>
      <c r="AF39" s="7">
        <v>1.4951458400000002</v>
      </c>
      <c r="AG39" s="7">
        <v>12.85635967</v>
      </c>
      <c r="AH39" s="7">
        <v>23.584089760000001</v>
      </c>
      <c r="AI39" s="7">
        <v>771.41050901000006</v>
      </c>
      <c r="AJ39" s="7">
        <v>189.57283953000004</v>
      </c>
      <c r="AK39" s="7">
        <v>34.432746380000012</v>
      </c>
      <c r="AL39" s="7">
        <v>19.961952920000005</v>
      </c>
      <c r="AM39" s="7">
        <v>148.70165587</v>
      </c>
      <c r="AN39" s="7">
        <v>397.89780168999999</v>
      </c>
      <c r="AO39" s="7">
        <v>50.045385000000003</v>
      </c>
      <c r="AP39" s="7">
        <v>57.415484999999997</v>
      </c>
      <c r="AQ39" s="7">
        <v>16.902453000000001</v>
      </c>
      <c r="AR39" s="24">
        <v>16.951294999999998</v>
      </c>
      <c r="AS39" s="24">
        <v>9.9150329999999993</v>
      </c>
      <c r="AT39" s="24">
        <v>19.723637</v>
      </c>
      <c r="AU39" s="24">
        <v>119.97769599999999</v>
      </c>
      <c r="AV39" s="24">
        <v>344.039109</v>
      </c>
      <c r="AW39" s="24">
        <v>39.321672</v>
      </c>
      <c r="AX39" s="9">
        <v>23.5</v>
      </c>
      <c r="AY39" s="9">
        <v>10</v>
      </c>
      <c r="AZ39" s="9">
        <v>370.2</v>
      </c>
      <c r="BA39" s="9">
        <v>29.8</v>
      </c>
      <c r="BB39" s="9">
        <v>72.3</v>
      </c>
      <c r="BC39" s="9">
        <v>12.4</v>
      </c>
      <c r="BD39" s="9">
        <v>12.2</v>
      </c>
      <c r="BE39" s="9">
        <v>542.29999999999995</v>
      </c>
      <c r="BF39" s="9">
        <v>804.6</v>
      </c>
      <c r="BG39" s="1"/>
      <c r="CK39" t="s">
        <v>7</v>
      </c>
      <c r="CL39" t="s">
        <v>8</v>
      </c>
      <c r="CM39" t="s">
        <v>9</v>
      </c>
      <c r="CN39" t="s">
        <v>10</v>
      </c>
      <c r="CO39" t="s">
        <v>11</v>
      </c>
    </row>
    <row r="40" spans="1:93" ht="18.75" customHeight="1" x14ac:dyDescent="0.25">
      <c r="A40" s="1"/>
      <c r="B40" s="5" t="s">
        <v>60</v>
      </c>
      <c r="C40" s="5"/>
      <c r="D40" s="5">
        <v>1162.07400635</v>
      </c>
      <c r="E40" s="5">
        <v>1134.1683858299998</v>
      </c>
      <c r="F40" s="5">
        <v>1535.2881782600002</v>
      </c>
      <c r="G40" s="5">
        <v>1857.4996288599996</v>
      </c>
      <c r="H40" s="5">
        <v>1593.27193465</v>
      </c>
      <c r="I40" s="5">
        <v>1595.7387004999996</v>
      </c>
      <c r="J40" s="5">
        <v>2167.1750372199995</v>
      </c>
      <c r="K40" s="5">
        <v>2150.7544455299999</v>
      </c>
      <c r="L40" s="5">
        <v>1778.2905352200003</v>
      </c>
      <c r="M40" s="5">
        <v>1693.5887164800001</v>
      </c>
      <c r="N40" s="5">
        <v>2234.4311055799999</v>
      </c>
      <c r="O40" s="5">
        <v>3595.2664531699997</v>
      </c>
      <c r="P40" s="5">
        <v>2011.5961566199996</v>
      </c>
      <c r="Q40" s="5">
        <v>1632.7453371200002</v>
      </c>
      <c r="R40" s="5">
        <v>2441.2750837599997</v>
      </c>
      <c r="S40" s="5">
        <v>2232.1098779699996</v>
      </c>
      <c r="T40" s="5">
        <v>2191.9646183099999</v>
      </c>
      <c r="U40" s="5">
        <v>2272.6883656299997</v>
      </c>
      <c r="V40" s="5">
        <v>2142.8608808199997</v>
      </c>
      <c r="W40" s="5">
        <v>1981.8580898800003</v>
      </c>
      <c r="X40" s="5">
        <v>2019.6251495700003</v>
      </c>
      <c r="Y40" s="5">
        <v>2289.2866334999999</v>
      </c>
      <c r="Z40" s="5">
        <v>2006.2496642799997</v>
      </c>
      <c r="AA40" s="5">
        <v>2273.57424279</v>
      </c>
      <c r="AB40" s="5">
        <v>1632.2183004700003</v>
      </c>
      <c r="AC40" s="5">
        <v>2522.0855987799996</v>
      </c>
      <c r="AD40" s="5">
        <v>2537.75038989</v>
      </c>
      <c r="AE40" s="5">
        <v>2134.3902935000006</v>
      </c>
      <c r="AF40" s="5">
        <v>2126.0102720100003</v>
      </c>
      <c r="AG40" s="5">
        <v>2282.4551855299997</v>
      </c>
      <c r="AH40" s="5">
        <v>2260.6317490800002</v>
      </c>
      <c r="AI40" s="5">
        <v>2598.1429050400002</v>
      </c>
      <c r="AJ40" s="5">
        <v>2387.2205890700002</v>
      </c>
      <c r="AK40" s="5">
        <v>2224.0846431800001</v>
      </c>
      <c r="AL40" s="5">
        <v>2136.3300343699993</v>
      </c>
      <c r="AM40" s="5">
        <v>2809.4378465300006</v>
      </c>
      <c r="AN40" s="5">
        <v>1973.9168652999997</v>
      </c>
      <c r="AO40" s="5">
        <v>2010.826462</v>
      </c>
      <c r="AP40" s="5">
        <v>2996.9481759999999</v>
      </c>
      <c r="AQ40" s="5">
        <v>2569.7573649999999</v>
      </c>
      <c r="AR40" s="10">
        <v>2445.434201</v>
      </c>
      <c r="AS40" s="10">
        <v>2501.0259270000001</v>
      </c>
      <c r="AT40" s="10">
        <v>2408.0214209999999</v>
      </c>
      <c r="AU40" s="10">
        <v>3249.2756860000004</v>
      </c>
      <c r="AV40" s="10">
        <v>2956.3775479999999</v>
      </c>
      <c r="AW40" s="10">
        <v>2989.1853709999996</v>
      </c>
      <c r="AX40" s="18">
        <v>3025.2</v>
      </c>
      <c r="AY40" s="18">
        <v>3688.6</v>
      </c>
      <c r="AZ40" s="18">
        <v>2535.8000000000002</v>
      </c>
      <c r="BA40" s="18">
        <v>3010.4</v>
      </c>
      <c r="BB40" s="18">
        <v>4138.3999999999996</v>
      </c>
      <c r="BC40" s="18">
        <v>2712.8</v>
      </c>
      <c r="BD40" s="18">
        <v>3096.5</v>
      </c>
      <c r="BE40" s="18">
        <v>3389.6</v>
      </c>
      <c r="BF40" s="18">
        <v>2762.9</v>
      </c>
      <c r="BG40" s="1"/>
      <c r="CC40" t="s">
        <v>20</v>
      </c>
      <c r="CK40">
        <v>8.2857462625999982</v>
      </c>
      <c r="CL40">
        <v>7.7843200000000001</v>
      </c>
      <c r="CM40">
        <v>9.6</v>
      </c>
      <c r="CN40">
        <v>7.2122799999999998</v>
      </c>
      <c r="CO40">
        <v>8.5</v>
      </c>
    </row>
    <row r="41" spans="1:93" ht="18.75" customHeight="1" x14ac:dyDescent="0.25">
      <c r="A41" s="1"/>
      <c r="B41" s="7"/>
      <c r="C41" s="8" t="s">
        <v>61</v>
      </c>
      <c r="D41" s="7">
        <v>1036.8630250199999</v>
      </c>
      <c r="E41" s="7">
        <v>988.26015590999987</v>
      </c>
      <c r="F41" s="7">
        <v>1134.5429682900003</v>
      </c>
      <c r="G41" s="7">
        <v>1197.4221802299996</v>
      </c>
      <c r="H41" s="7">
        <v>1307.8775407400001</v>
      </c>
      <c r="I41" s="7">
        <v>1084.9618143699997</v>
      </c>
      <c r="J41" s="7">
        <v>1362.5032673399996</v>
      </c>
      <c r="K41" s="7">
        <v>1397.7057189900002</v>
      </c>
      <c r="L41" s="7">
        <v>1256.5713208600002</v>
      </c>
      <c r="M41" s="7">
        <v>1360.04865505</v>
      </c>
      <c r="N41" s="7">
        <v>1162.9769108200001</v>
      </c>
      <c r="O41" s="7">
        <v>1661.6197428099999</v>
      </c>
      <c r="P41" s="7">
        <v>1161.2973741399999</v>
      </c>
      <c r="Q41" s="7">
        <v>1371.5426036200001</v>
      </c>
      <c r="R41" s="7">
        <v>1413.3538089799997</v>
      </c>
      <c r="S41" s="7">
        <v>1366.52492889</v>
      </c>
      <c r="T41" s="7">
        <v>1667.85844896</v>
      </c>
      <c r="U41" s="7">
        <v>1380.4640604099998</v>
      </c>
      <c r="V41" s="7">
        <v>1538.5431241200001</v>
      </c>
      <c r="W41" s="7">
        <v>1516.9132348800003</v>
      </c>
      <c r="X41" s="7">
        <v>1515.4627475100001</v>
      </c>
      <c r="Y41" s="7">
        <v>1560.9571104200002</v>
      </c>
      <c r="Z41" s="7">
        <v>1631.1024926099997</v>
      </c>
      <c r="AA41" s="7">
        <v>1860.7994958599998</v>
      </c>
      <c r="AB41" s="7">
        <v>1380.2150666900002</v>
      </c>
      <c r="AC41" s="7">
        <v>1571.2250449599999</v>
      </c>
      <c r="AD41" s="7">
        <v>2025.5660707599998</v>
      </c>
      <c r="AE41" s="7">
        <v>1536.1646130300005</v>
      </c>
      <c r="AF41" s="7">
        <v>1462.96585308</v>
      </c>
      <c r="AG41" s="7">
        <v>1439.2392189099996</v>
      </c>
      <c r="AH41" s="7">
        <v>1433.70971396</v>
      </c>
      <c r="AI41" s="7">
        <v>1603.2122749300001</v>
      </c>
      <c r="AJ41" s="7">
        <v>1553.8068245600002</v>
      </c>
      <c r="AK41" s="7">
        <v>1677.4717112500002</v>
      </c>
      <c r="AL41" s="7">
        <v>1733.1628823799997</v>
      </c>
      <c r="AM41" s="7">
        <v>2073.0631552100003</v>
      </c>
      <c r="AN41" s="7">
        <v>1492.7726282699998</v>
      </c>
      <c r="AO41" s="7">
        <v>1604.8562429999999</v>
      </c>
      <c r="AP41" s="7">
        <v>2244.1764289999996</v>
      </c>
      <c r="AQ41" s="7">
        <v>2189.321524</v>
      </c>
      <c r="AR41" s="24">
        <v>1807.619717</v>
      </c>
      <c r="AS41" s="24">
        <v>1925.9352000000001</v>
      </c>
      <c r="AT41" s="24">
        <v>1721.0495020000001</v>
      </c>
      <c r="AU41" s="24">
        <v>2086.4389910000004</v>
      </c>
      <c r="AV41" s="24">
        <v>1977.9212379999999</v>
      </c>
      <c r="AW41" s="24">
        <v>2362.8586249999998</v>
      </c>
      <c r="AX41" s="9">
        <v>2074.4</v>
      </c>
      <c r="AY41" s="9">
        <v>2503.6</v>
      </c>
      <c r="AZ41" s="9">
        <v>1924.4</v>
      </c>
      <c r="BA41" s="9">
        <v>2194.6999999999998</v>
      </c>
      <c r="BB41" s="9">
        <v>2858</v>
      </c>
      <c r="BC41" s="9">
        <v>2086.1</v>
      </c>
      <c r="BD41" s="9">
        <v>2260.1999999999998</v>
      </c>
      <c r="BE41" s="9">
        <v>2393.6</v>
      </c>
      <c r="BF41" s="9">
        <v>2059.8000000000002</v>
      </c>
      <c r="BG41" s="1"/>
      <c r="CD41">
        <v>2016</v>
      </c>
      <c r="CK41">
        <v>8.9866000000000001E-2</v>
      </c>
      <c r="CL41">
        <v>2.8119999999999998</v>
      </c>
      <c r="CM41">
        <v>0.250913</v>
      </c>
      <c r="CN41">
        <v>1.528586</v>
      </c>
      <c r="CO41">
        <v>3.4923539999999997</v>
      </c>
    </row>
    <row r="42" spans="1:93" ht="18.75" customHeight="1" x14ac:dyDescent="0.25">
      <c r="A42" s="1"/>
      <c r="B42" s="7"/>
      <c r="C42" s="8" t="s">
        <v>62</v>
      </c>
      <c r="D42" s="7">
        <v>125.21098133000002</v>
      </c>
      <c r="E42" s="7">
        <v>145.90822992</v>
      </c>
      <c r="F42" s="7">
        <v>400.74520997000002</v>
      </c>
      <c r="G42" s="7">
        <v>660.07744862999994</v>
      </c>
      <c r="H42" s="7">
        <v>285.39439391000002</v>
      </c>
      <c r="I42" s="7">
        <v>510.77688612999992</v>
      </c>
      <c r="J42" s="7">
        <v>804.67176988000006</v>
      </c>
      <c r="K42" s="7">
        <v>753.04872653999985</v>
      </c>
      <c r="L42" s="7">
        <v>521.71921436000002</v>
      </c>
      <c r="M42" s="7">
        <v>333.54006143000015</v>
      </c>
      <c r="N42" s="7">
        <v>1071.4541947600001</v>
      </c>
      <c r="O42" s="7">
        <v>1933.6467103599998</v>
      </c>
      <c r="P42" s="7">
        <v>850.29878247999977</v>
      </c>
      <c r="Q42" s="7">
        <v>261.20273349999997</v>
      </c>
      <c r="R42" s="7">
        <v>1027.92127478</v>
      </c>
      <c r="S42" s="7">
        <v>865.58494907999977</v>
      </c>
      <c r="T42" s="7">
        <v>524.10616934999996</v>
      </c>
      <c r="U42" s="7">
        <v>892.22430522000013</v>
      </c>
      <c r="V42" s="7">
        <v>604.31775669999979</v>
      </c>
      <c r="W42" s="7">
        <v>464.9448549999999</v>
      </c>
      <c r="X42" s="7">
        <v>504.16240206000015</v>
      </c>
      <c r="Y42" s="7">
        <v>728.32952307999994</v>
      </c>
      <c r="Z42" s="7">
        <v>375.14717167000003</v>
      </c>
      <c r="AA42" s="7">
        <v>412.77474693000005</v>
      </c>
      <c r="AB42" s="7">
        <v>252.00323377999999</v>
      </c>
      <c r="AC42" s="7">
        <v>950.86055381999995</v>
      </c>
      <c r="AD42" s="7">
        <v>512.18431913000018</v>
      </c>
      <c r="AE42" s="7">
        <v>598.22568047000004</v>
      </c>
      <c r="AF42" s="7">
        <v>663.04441893000012</v>
      </c>
      <c r="AG42" s="7">
        <v>843.21596662000002</v>
      </c>
      <c r="AH42" s="7">
        <v>826.92203511999992</v>
      </c>
      <c r="AI42" s="7">
        <v>994.93063011000015</v>
      </c>
      <c r="AJ42" s="7">
        <v>833.41376450999996</v>
      </c>
      <c r="AK42" s="7">
        <v>546.61293193000006</v>
      </c>
      <c r="AL42" s="7">
        <v>403.16715198999987</v>
      </c>
      <c r="AM42" s="7">
        <v>736.37469132000001</v>
      </c>
      <c r="AN42" s="7">
        <v>481.14423703</v>
      </c>
      <c r="AO42" s="7">
        <v>405.97021899999999</v>
      </c>
      <c r="AP42" s="7">
        <v>752.771747</v>
      </c>
      <c r="AQ42" s="7">
        <v>380.43584100000004</v>
      </c>
      <c r="AR42" s="24">
        <v>637.81448399999999</v>
      </c>
      <c r="AS42" s="24">
        <v>575.09072700000002</v>
      </c>
      <c r="AT42" s="24">
        <v>686.97191899999996</v>
      </c>
      <c r="AU42" s="24">
        <v>1162.836695</v>
      </c>
      <c r="AV42" s="24">
        <v>978.45631000000003</v>
      </c>
      <c r="AW42" s="24">
        <v>626.32674599999996</v>
      </c>
      <c r="AX42" s="9">
        <v>950.7</v>
      </c>
      <c r="AY42" s="9">
        <v>1185</v>
      </c>
      <c r="AZ42" s="9">
        <v>611.4</v>
      </c>
      <c r="BA42" s="9">
        <v>815.7</v>
      </c>
      <c r="BB42" s="9">
        <v>1280.4000000000001</v>
      </c>
      <c r="BC42" s="9">
        <v>626.79999999999995</v>
      </c>
      <c r="BD42" s="9">
        <v>836.3</v>
      </c>
      <c r="BE42" s="9">
        <v>996</v>
      </c>
      <c r="BF42" s="9">
        <v>703.1</v>
      </c>
      <c r="BG42" s="1"/>
      <c r="CD42" t="s">
        <v>11</v>
      </c>
      <c r="CE42" t="s">
        <v>0</v>
      </c>
      <c r="CF42" t="s">
        <v>1</v>
      </c>
      <c r="CG42" t="s">
        <v>2</v>
      </c>
      <c r="CH42" t="s">
        <v>3</v>
      </c>
      <c r="CI42" t="s">
        <v>4</v>
      </c>
      <c r="CJ42" t="s">
        <v>5</v>
      </c>
      <c r="CK42">
        <v>4.0711311900000009</v>
      </c>
      <c r="CL42">
        <v>3.7228473799999997</v>
      </c>
      <c r="CM42">
        <v>2.52196541</v>
      </c>
      <c r="CN42">
        <v>2.6551186499999999</v>
      </c>
      <c r="CO42">
        <v>5.9981307100000008</v>
      </c>
    </row>
    <row r="43" spans="1:93" ht="18.75" customHeight="1" x14ac:dyDescent="0.25">
      <c r="A43" s="1"/>
      <c r="B43" s="7"/>
      <c r="C43" s="8" t="s">
        <v>36</v>
      </c>
      <c r="D43" s="7">
        <v>710.98621966999997</v>
      </c>
      <c r="E43" s="7">
        <v>737.57007915999986</v>
      </c>
      <c r="F43" s="7">
        <v>707.35691844000019</v>
      </c>
      <c r="G43" s="7">
        <v>702.48945922999985</v>
      </c>
      <c r="H43" s="7">
        <v>790.80182690000015</v>
      </c>
      <c r="I43" s="7">
        <v>691.76104616999987</v>
      </c>
      <c r="J43" s="7">
        <v>726.45717707999961</v>
      </c>
      <c r="K43" s="7">
        <v>704.38905278000004</v>
      </c>
      <c r="L43" s="7">
        <v>685.1021533200003</v>
      </c>
      <c r="M43" s="7">
        <v>690.50075377999997</v>
      </c>
      <c r="N43" s="7">
        <v>687.3386269099999</v>
      </c>
      <c r="O43" s="7">
        <v>599.05737697999984</v>
      </c>
      <c r="P43" s="7">
        <v>714.45875956999987</v>
      </c>
      <c r="Q43" s="7">
        <v>715.55971268999997</v>
      </c>
      <c r="R43" s="7">
        <v>760.49148311999977</v>
      </c>
      <c r="S43" s="7">
        <v>739.09234987999992</v>
      </c>
      <c r="T43" s="7">
        <v>866.5577066799998</v>
      </c>
      <c r="U43" s="7">
        <v>762.61741281000002</v>
      </c>
      <c r="V43" s="7">
        <v>778.03040020000026</v>
      </c>
      <c r="W43" s="7">
        <v>762.70544929000016</v>
      </c>
      <c r="X43" s="7">
        <v>784.34657814000002</v>
      </c>
      <c r="Y43" s="7">
        <v>786.30203860000017</v>
      </c>
      <c r="Z43" s="7">
        <v>768.6255825799999</v>
      </c>
      <c r="AA43" s="7">
        <v>752.01638439999954</v>
      </c>
      <c r="AB43" s="7">
        <v>832.09897936000016</v>
      </c>
      <c r="AC43" s="7">
        <v>801.34199298999988</v>
      </c>
      <c r="AD43" s="7">
        <v>823.31363482999996</v>
      </c>
      <c r="AE43" s="7">
        <v>898.68956469000022</v>
      </c>
      <c r="AF43" s="7">
        <v>766.54404609999995</v>
      </c>
      <c r="AG43" s="7">
        <v>817.63793683999984</v>
      </c>
      <c r="AH43" s="7">
        <v>782.84331996999992</v>
      </c>
      <c r="AI43" s="7">
        <v>809.27658636000012</v>
      </c>
      <c r="AJ43" s="7">
        <v>871.83736482000018</v>
      </c>
      <c r="AK43" s="7">
        <v>805.84806346000028</v>
      </c>
      <c r="AL43" s="7">
        <v>823.2163820699999</v>
      </c>
      <c r="AM43" s="7">
        <v>812.35092112999996</v>
      </c>
      <c r="AN43" s="7">
        <v>826.60483193999983</v>
      </c>
      <c r="AO43" s="7">
        <v>824.20365900000002</v>
      </c>
      <c r="AP43" s="7">
        <v>841.01505999999995</v>
      </c>
      <c r="AQ43" s="7">
        <v>979.15917300000001</v>
      </c>
      <c r="AR43" s="24">
        <v>850.94375700000001</v>
      </c>
      <c r="AS43" s="24">
        <v>851.74509000000012</v>
      </c>
      <c r="AT43" s="24">
        <v>799.605459</v>
      </c>
      <c r="AU43" s="24">
        <v>873.27533700000004</v>
      </c>
      <c r="AV43" s="24">
        <v>851.114642</v>
      </c>
      <c r="AW43" s="24">
        <v>856.47096199999987</v>
      </c>
      <c r="AX43" s="9">
        <v>856.9</v>
      </c>
      <c r="AY43" s="9">
        <v>926.7</v>
      </c>
      <c r="AZ43" s="9">
        <v>837.8</v>
      </c>
      <c r="BA43" s="9">
        <v>927.8</v>
      </c>
      <c r="BB43" s="9">
        <v>1005.9</v>
      </c>
      <c r="BC43" s="9">
        <v>889.7</v>
      </c>
      <c r="BD43" s="9">
        <v>924.2</v>
      </c>
      <c r="BE43" s="9">
        <v>951.9</v>
      </c>
      <c r="BF43" s="9">
        <v>910.3</v>
      </c>
      <c r="BG43" s="1"/>
      <c r="CC43" t="s">
        <v>13</v>
      </c>
      <c r="CD43">
        <v>119.53</v>
      </c>
      <c r="CE43">
        <v>125.336</v>
      </c>
      <c r="CF43">
        <v>121.05200000000001</v>
      </c>
      <c r="CG43">
        <v>112.66500000000001</v>
      </c>
      <c r="CH43">
        <v>119.774</v>
      </c>
      <c r="CI43">
        <v>93.491</v>
      </c>
      <c r="CJ43">
        <v>85.221999999999994</v>
      </c>
      <c r="CK43" t="s">
        <v>5</v>
      </c>
      <c r="CL43" t="s">
        <v>6</v>
      </c>
      <c r="CM43" t="s">
        <v>7</v>
      </c>
      <c r="CN43" t="s">
        <v>8</v>
      </c>
      <c r="CO43" t="s">
        <v>9</v>
      </c>
    </row>
    <row r="44" spans="1:93" ht="18.75" customHeight="1" x14ac:dyDescent="0.25">
      <c r="A44" s="1"/>
      <c r="B44" s="7"/>
      <c r="C44" s="8" t="s">
        <v>31</v>
      </c>
      <c r="D44" s="7">
        <v>324.93936790999999</v>
      </c>
      <c r="E44" s="7">
        <v>250.62141674999998</v>
      </c>
      <c r="F44" s="7">
        <v>427.14287735000011</v>
      </c>
      <c r="G44" s="7">
        <v>494.50528601999986</v>
      </c>
      <c r="H44" s="7">
        <v>516.67864906</v>
      </c>
      <c r="I44" s="7">
        <v>392.30136445999995</v>
      </c>
      <c r="J44" s="7">
        <v>614.49131736999982</v>
      </c>
      <c r="K44" s="7">
        <v>676.83962091000001</v>
      </c>
      <c r="L44" s="7">
        <v>570.4298210899999</v>
      </c>
      <c r="M44" s="7">
        <v>669.01783691999992</v>
      </c>
      <c r="N44" s="7">
        <v>474.92992242000008</v>
      </c>
      <c r="O44" s="7">
        <v>1061.9600695600002</v>
      </c>
      <c r="P44" s="7">
        <v>446.68011209999997</v>
      </c>
      <c r="Q44" s="7">
        <v>655.48419164000006</v>
      </c>
      <c r="R44" s="7">
        <v>651.75209754000002</v>
      </c>
      <c r="S44" s="7">
        <v>622.89306033000014</v>
      </c>
      <c r="T44" s="7">
        <v>798.55916832000014</v>
      </c>
      <c r="U44" s="7">
        <v>569.56209852999996</v>
      </c>
      <c r="V44" s="7">
        <v>743.94775031999984</v>
      </c>
      <c r="W44" s="7">
        <v>731.33657684000013</v>
      </c>
      <c r="X44" s="7">
        <v>714.83084971000017</v>
      </c>
      <c r="Y44" s="7">
        <v>773.82630032999998</v>
      </c>
      <c r="Z44" s="7">
        <v>860.43956536999997</v>
      </c>
      <c r="AA44" s="7">
        <v>1107.8610018900001</v>
      </c>
      <c r="AB44" s="7">
        <v>547.34565911999994</v>
      </c>
      <c r="AC44" s="7">
        <v>768.87525068000002</v>
      </c>
      <c r="AD44" s="7">
        <v>1126.7380726699998</v>
      </c>
      <c r="AE44" s="7">
        <v>635.67939399000034</v>
      </c>
      <c r="AF44" s="7">
        <v>695.70765319999987</v>
      </c>
      <c r="AG44" s="7">
        <v>620.31681220999985</v>
      </c>
      <c r="AH44" s="7">
        <v>650.44975030000001</v>
      </c>
      <c r="AI44" s="7">
        <v>700.76957989000005</v>
      </c>
      <c r="AJ44" s="7">
        <v>681.71550167999999</v>
      </c>
      <c r="AK44" s="7">
        <v>868.72214336000002</v>
      </c>
      <c r="AL44" s="7">
        <v>909.26546422000001</v>
      </c>
      <c r="AM44" s="7">
        <v>1253.0229315900001</v>
      </c>
      <c r="AN44" s="7">
        <v>666.10363899000004</v>
      </c>
      <c r="AO44" s="7">
        <v>777.61900300000002</v>
      </c>
      <c r="AP44" s="7">
        <v>1218.71623</v>
      </c>
      <c r="AQ44" s="7">
        <v>1203.407784</v>
      </c>
      <c r="AR44" s="24">
        <v>935.847533</v>
      </c>
      <c r="AS44" s="24">
        <v>1072.126839</v>
      </c>
      <c r="AT44" s="24">
        <v>919.17438800000002</v>
      </c>
      <c r="AU44" s="24">
        <v>1210.724637</v>
      </c>
      <c r="AV44" s="24">
        <v>1124.0600509999999</v>
      </c>
      <c r="AW44" s="24">
        <v>1505.5177880000001</v>
      </c>
      <c r="AX44" s="9">
        <v>1213.8</v>
      </c>
      <c r="AY44" s="9">
        <v>1576.4</v>
      </c>
      <c r="AZ44" s="9">
        <v>1084.5</v>
      </c>
      <c r="BA44" s="9">
        <v>1265</v>
      </c>
      <c r="BB44" s="9">
        <v>1851.4</v>
      </c>
      <c r="BC44" s="9">
        <v>1194.5999999999999</v>
      </c>
      <c r="BD44" s="9">
        <v>1307.5</v>
      </c>
      <c r="BE44" s="9">
        <v>1439.1</v>
      </c>
      <c r="BF44" s="9">
        <v>1147.9000000000001</v>
      </c>
      <c r="BG44" s="1"/>
      <c r="CC44" t="s">
        <v>33</v>
      </c>
      <c r="CD44">
        <v>685.95500000000004</v>
      </c>
      <c r="CE44">
        <v>810.22</v>
      </c>
      <c r="CF44">
        <v>776.87900000000002</v>
      </c>
      <c r="CG44">
        <v>753.15099999999995</v>
      </c>
      <c r="CH44">
        <v>733.81399999999996</v>
      </c>
      <c r="CI44">
        <v>604.803</v>
      </c>
      <c r="CJ44">
        <v>482.47199999999998</v>
      </c>
      <c r="CK44">
        <v>131.13999999999999</v>
      </c>
      <c r="CL44">
        <v>131.38999999999999</v>
      </c>
      <c r="CM44">
        <v>130.81</v>
      </c>
      <c r="CN44">
        <v>134.02000000000001</v>
      </c>
      <c r="CO44">
        <v>133.11000000000001</v>
      </c>
    </row>
    <row r="45" spans="1:93" ht="18.75" customHeight="1" x14ac:dyDescent="0.25">
      <c r="A45" s="1"/>
      <c r="B45" s="7"/>
      <c r="C45" s="8" t="s">
        <v>35</v>
      </c>
      <c r="D45" s="7">
        <v>1.712E-2</v>
      </c>
      <c r="E45" s="7">
        <v>14.487865019999999</v>
      </c>
      <c r="F45" s="7">
        <v>11.633796670000001</v>
      </c>
      <c r="G45" s="7">
        <v>34.368924640000003</v>
      </c>
      <c r="H45" s="7">
        <v>24.271442910000001</v>
      </c>
      <c r="I45" s="7">
        <v>20.17668063</v>
      </c>
      <c r="J45" s="7">
        <v>45.618475029999999</v>
      </c>
      <c r="K45" s="7">
        <v>16.76571006</v>
      </c>
      <c r="L45" s="7">
        <v>52.117200140000001</v>
      </c>
      <c r="M45" s="7">
        <v>36.839323780000001</v>
      </c>
      <c r="N45" s="7">
        <v>31.980584579999999</v>
      </c>
      <c r="O45" s="7">
        <v>46.525843049999999</v>
      </c>
      <c r="P45" s="7">
        <v>51.317672409999993</v>
      </c>
      <c r="Q45" s="7">
        <v>58.518770109999991</v>
      </c>
      <c r="R45" s="7">
        <v>46.322503269999999</v>
      </c>
      <c r="S45" s="7">
        <v>47.706613730000001</v>
      </c>
      <c r="T45" s="7">
        <v>82.341619609999995</v>
      </c>
      <c r="U45" s="7">
        <v>107.69506026000001</v>
      </c>
      <c r="V45" s="7">
        <v>126.23668287999999</v>
      </c>
      <c r="W45" s="7">
        <v>82.740127220000005</v>
      </c>
      <c r="X45" s="7">
        <v>129.62154132000001</v>
      </c>
      <c r="Y45" s="7">
        <v>114.56186676</v>
      </c>
      <c r="Z45" s="7">
        <v>100.36555895000001</v>
      </c>
      <c r="AA45" s="7">
        <v>195.20709023000001</v>
      </c>
      <c r="AB45" s="7">
        <v>130.85779356</v>
      </c>
      <c r="AC45" s="7">
        <v>104.31435112</v>
      </c>
      <c r="AD45" s="7">
        <v>140.96537867000001</v>
      </c>
      <c r="AE45" s="7">
        <v>130.4143684</v>
      </c>
      <c r="AF45" s="7">
        <v>91.585176750000002</v>
      </c>
      <c r="AG45" s="7">
        <v>15.798303669999997</v>
      </c>
      <c r="AH45" s="7">
        <v>60.20306308</v>
      </c>
      <c r="AI45" s="7">
        <v>98.690783139999994</v>
      </c>
      <c r="AJ45" s="7">
        <v>94.211588969999994</v>
      </c>
      <c r="AK45" s="7">
        <v>131.27621822999998</v>
      </c>
      <c r="AL45" s="7">
        <v>107.00619990000001</v>
      </c>
      <c r="AM45" s="7">
        <v>139.80672325999998</v>
      </c>
      <c r="AN45" s="7">
        <v>46.892540459999999</v>
      </c>
      <c r="AO45" s="7">
        <v>47.483536999999998</v>
      </c>
      <c r="AP45" s="7">
        <v>86.435875999999993</v>
      </c>
      <c r="AQ45" s="7">
        <v>101.041726</v>
      </c>
      <c r="AR45" s="24">
        <v>93.535352000000003</v>
      </c>
      <c r="AS45" s="24">
        <v>125.67779</v>
      </c>
      <c r="AT45" s="24">
        <v>142.99639199999999</v>
      </c>
      <c r="AU45" s="24">
        <v>73.120144999999994</v>
      </c>
      <c r="AV45" s="24">
        <v>107.835787</v>
      </c>
      <c r="AW45" s="24">
        <v>127.683166</v>
      </c>
      <c r="AX45" s="9">
        <v>88.7</v>
      </c>
      <c r="AY45" s="9">
        <v>73.599999999999994</v>
      </c>
      <c r="AZ45" s="9">
        <v>168.7</v>
      </c>
      <c r="BA45" s="9">
        <v>280.7</v>
      </c>
      <c r="BB45" s="9">
        <v>339.4</v>
      </c>
      <c r="BC45" s="9">
        <v>212.3</v>
      </c>
      <c r="BD45" s="9">
        <v>337.8</v>
      </c>
      <c r="BE45" s="9">
        <v>384.4</v>
      </c>
      <c r="BF45" s="9">
        <v>400.6</v>
      </c>
      <c r="BG45" s="1"/>
      <c r="CK45">
        <v>1.26</v>
      </c>
      <c r="CL45">
        <v>0.2</v>
      </c>
      <c r="CM45">
        <v>-0.44</v>
      </c>
      <c r="CN45">
        <v>2.4500000000000002</v>
      </c>
      <c r="CO45">
        <v>-0.68</v>
      </c>
    </row>
    <row r="46" spans="1:93" ht="18.75" customHeight="1" x14ac:dyDescent="0.25">
      <c r="A46" s="1"/>
      <c r="B46" s="7"/>
      <c r="C46" s="8" t="s">
        <v>37</v>
      </c>
      <c r="D46" s="7">
        <v>29.999957500000001</v>
      </c>
      <c r="E46" s="7">
        <v>7.4999999999999997E-3</v>
      </c>
      <c r="F46" s="7">
        <v>0</v>
      </c>
      <c r="G46" s="7">
        <v>25.656770159999997</v>
      </c>
      <c r="H46" s="7">
        <v>111.56124844000003</v>
      </c>
      <c r="I46" s="7">
        <v>38.007535410000003</v>
      </c>
      <c r="J46" s="7">
        <v>65.695447850000008</v>
      </c>
      <c r="K46" s="7">
        <v>89.488998629999998</v>
      </c>
      <c r="L46" s="7">
        <v>169.92053220000003</v>
      </c>
      <c r="M46" s="7">
        <v>106.49945652</v>
      </c>
      <c r="N46" s="7">
        <v>28.055471499999996</v>
      </c>
      <c r="O46" s="7">
        <v>263.28267764000003</v>
      </c>
      <c r="P46" s="7">
        <v>0</v>
      </c>
      <c r="Q46" s="7">
        <v>156.66538239000002</v>
      </c>
      <c r="R46" s="7">
        <v>116.56062335999998</v>
      </c>
      <c r="S46" s="7">
        <v>127.18288959000002</v>
      </c>
      <c r="T46" s="7">
        <v>162.53437959000001</v>
      </c>
      <c r="U46" s="7">
        <v>105.33006318999996</v>
      </c>
      <c r="V46" s="7">
        <v>97.676723950000053</v>
      </c>
      <c r="W46" s="7">
        <v>192.39167801000008</v>
      </c>
      <c r="X46" s="7">
        <v>54.854931789999995</v>
      </c>
      <c r="Y46" s="7">
        <v>118.25208232000003</v>
      </c>
      <c r="Z46" s="7">
        <v>175.86493018999997</v>
      </c>
      <c r="AA46" s="7">
        <v>180.27130683999991</v>
      </c>
      <c r="AB46" s="7">
        <v>0</v>
      </c>
      <c r="AC46" s="7">
        <v>98.28804432999992</v>
      </c>
      <c r="AD46" s="7">
        <v>237.25351681999976</v>
      </c>
      <c r="AE46" s="7">
        <v>83.812053369999958</v>
      </c>
      <c r="AF46" s="7">
        <v>51.932435960000021</v>
      </c>
      <c r="AG46" s="7">
        <v>76.411634320000005</v>
      </c>
      <c r="AH46" s="7">
        <v>98.261978999999982</v>
      </c>
      <c r="AI46" s="7">
        <v>63.917907490000012</v>
      </c>
      <c r="AJ46" s="7">
        <v>91.276207289999945</v>
      </c>
      <c r="AK46" s="7">
        <v>104.42474668999999</v>
      </c>
      <c r="AL46" s="7">
        <v>124.01247608999995</v>
      </c>
      <c r="AM46" s="7">
        <v>176.90837778999986</v>
      </c>
      <c r="AN46" s="7">
        <v>48.601948059999998</v>
      </c>
      <c r="AO46" s="7">
        <v>136.18644800000001</v>
      </c>
      <c r="AP46" s="7">
        <v>153.38270199999999</v>
      </c>
      <c r="AQ46" s="7">
        <v>195.77788899999999</v>
      </c>
      <c r="AR46" s="24">
        <v>98.463228000000001</v>
      </c>
      <c r="AS46" s="24">
        <v>125.398079</v>
      </c>
      <c r="AT46" s="24">
        <v>84.940307000000004</v>
      </c>
      <c r="AU46" s="24">
        <v>154.73569000000001</v>
      </c>
      <c r="AV46" s="24">
        <v>114.369595</v>
      </c>
      <c r="AW46" s="24">
        <v>125.70886</v>
      </c>
      <c r="AX46" s="9">
        <v>171.1</v>
      </c>
      <c r="AY46" s="9">
        <v>153.80000000000001</v>
      </c>
      <c r="AZ46" s="9">
        <v>68.5</v>
      </c>
      <c r="BA46" s="9">
        <v>189.7</v>
      </c>
      <c r="BB46" s="9">
        <v>190.4</v>
      </c>
      <c r="BC46" s="9">
        <v>119.2</v>
      </c>
      <c r="BD46" s="9">
        <v>198.1</v>
      </c>
      <c r="BE46" s="9">
        <v>105.5</v>
      </c>
      <c r="BF46" s="9">
        <v>59.5</v>
      </c>
      <c r="BG46" s="1"/>
      <c r="CK46">
        <v>135.19</v>
      </c>
      <c r="CL46">
        <v>134.65</v>
      </c>
      <c r="CM46">
        <v>133.53</v>
      </c>
      <c r="CN46">
        <v>136.61000000000001</v>
      </c>
      <c r="CO46">
        <v>135.4</v>
      </c>
    </row>
    <row r="47" spans="1:93" ht="18.75" customHeight="1" x14ac:dyDescent="0.25">
      <c r="A47" s="1"/>
      <c r="B47" s="5" t="s">
        <v>63</v>
      </c>
      <c r="C47" s="5"/>
      <c r="D47" s="5">
        <v>1377.9298213</v>
      </c>
      <c r="E47" s="5">
        <v>472.05623709000059</v>
      </c>
      <c r="F47" s="5">
        <v>253.87345884999951</v>
      </c>
      <c r="G47" s="5">
        <v>-462.12572530999967</v>
      </c>
      <c r="H47" s="5">
        <v>307.60662910000025</v>
      </c>
      <c r="I47" s="5">
        <v>-202.93389749999977</v>
      </c>
      <c r="J47" s="5">
        <v>430.86038879000074</v>
      </c>
      <c r="K47" s="5">
        <v>-329.25566161999996</v>
      </c>
      <c r="L47" s="5">
        <v>-470.04450733000033</v>
      </c>
      <c r="M47" s="5">
        <v>-88.637111039999922</v>
      </c>
      <c r="N47" s="5">
        <v>-899.48149183999965</v>
      </c>
      <c r="O47" s="5">
        <v>-1531.7774606799996</v>
      </c>
      <c r="P47" s="5">
        <v>612.23289858999976</v>
      </c>
      <c r="Q47" s="5">
        <v>223.50084010999967</v>
      </c>
      <c r="R47" s="5">
        <v>-328.46329221999935</v>
      </c>
      <c r="S47" s="5">
        <v>-637.8748736499997</v>
      </c>
      <c r="T47" s="5">
        <v>-652.76407220999999</v>
      </c>
      <c r="U47" s="5">
        <v>-365.29409167999972</v>
      </c>
      <c r="V47" s="5">
        <v>562.7144550000005</v>
      </c>
      <c r="W47" s="5">
        <v>-350.95661222000052</v>
      </c>
      <c r="X47" s="5">
        <v>-355.99720152000043</v>
      </c>
      <c r="Y47" s="5">
        <v>-614.82011226000009</v>
      </c>
      <c r="Z47" s="5">
        <v>-149.95865767999976</v>
      </c>
      <c r="AA47" s="5">
        <v>-346.5310179599993</v>
      </c>
      <c r="AB47" s="5">
        <v>758.46437238999954</v>
      </c>
      <c r="AC47" s="5">
        <v>-614.39080658000012</v>
      </c>
      <c r="AD47" s="5">
        <v>-857.87703113999964</v>
      </c>
      <c r="AE47" s="5">
        <v>-1410.4001420800003</v>
      </c>
      <c r="AF47" s="5">
        <v>-1624.6890182700004</v>
      </c>
      <c r="AG47" s="5">
        <v>-1436.3038453699996</v>
      </c>
      <c r="AH47" s="5">
        <v>-743.26379688999975</v>
      </c>
      <c r="AI47" s="5">
        <v>-269.13348710000002</v>
      </c>
      <c r="AJ47" s="5">
        <v>-1281.3457374100001</v>
      </c>
      <c r="AK47" s="5">
        <v>-1148.6224083800003</v>
      </c>
      <c r="AL47" s="5">
        <v>-1078.0772272699992</v>
      </c>
      <c r="AM47" s="5">
        <v>-1253.2672581900006</v>
      </c>
      <c r="AN47" s="5">
        <v>446.84778936999999</v>
      </c>
      <c r="AO47" s="5">
        <v>-514.82873199999983</v>
      </c>
      <c r="AP47" s="5">
        <v>-832.28815699999973</v>
      </c>
      <c r="AQ47" s="5">
        <v>-449.68949799999973</v>
      </c>
      <c r="AR47" s="10">
        <v>-1149.2312690000001</v>
      </c>
      <c r="AS47" s="10">
        <v>-864.79998000000001</v>
      </c>
      <c r="AT47" s="10">
        <v>-1189.2783319999999</v>
      </c>
      <c r="AU47" s="10">
        <v>-1327.2582080000006</v>
      </c>
      <c r="AV47" s="10">
        <v>-447.89671099999981</v>
      </c>
      <c r="AW47" s="10">
        <v>-929.09903999999926</v>
      </c>
      <c r="AX47" s="18">
        <v>-1085.5</v>
      </c>
      <c r="AY47" s="18">
        <v>-856.2</v>
      </c>
      <c r="AZ47" s="18">
        <v>756</v>
      </c>
      <c r="BA47" s="18">
        <v>-951.1</v>
      </c>
      <c r="BB47" s="18">
        <v>-746.2</v>
      </c>
      <c r="BC47" s="18">
        <v>-319.5</v>
      </c>
      <c r="BD47" s="18">
        <v>-1175.5</v>
      </c>
      <c r="BE47" s="18">
        <v>-293.39999999999998</v>
      </c>
      <c r="BF47" s="18">
        <v>448.4</v>
      </c>
      <c r="BG47" s="1"/>
      <c r="BS47">
        <f>-P40</f>
        <v>-2011.5961566199996</v>
      </c>
      <c r="CK47">
        <v>1.1100000000000001</v>
      </c>
      <c r="CL47">
        <v>-0.4</v>
      </c>
      <c r="CM47">
        <v>-0.83</v>
      </c>
      <c r="CN47">
        <v>2.2999999999999998</v>
      </c>
      <c r="CO47">
        <v>-0.8</v>
      </c>
    </row>
    <row r="48" spans="1:93" ht="18.75" customHeight="1" x14ac:dyDescent="0.25">
      <c r="A48" s="1"/>
      <c r="B48" s="5" t="s">
        <v>64</v>
      </c>
      <c r="C48" s="5"/>
      <c r="D48" s="5">
        <v>1248.6475822899999</v>
      </c>
      <c r="E48" s="5">
        <v>407.93512677000058</v>
      </c>
      <c r="F48" s="5">
        <v>166.9809410499995</v>
      </c>
      <c r="G48" s="5">
        <v>-530.70834427999966</v>
      </c>
      <c r="H48" s="5">
        <v>224.98308795000025</v>
      </c>
      <c r="I48" s="5">
        <v>-264.61425636999979</v>
      </c>
      <c r="J48" s="5">
        <v>315.48176050000075</v>
      </c>
      <c r="K48" s="5">
        <v>-470.1143841999999</v>
      </c>
      <c r="L48" s="5">
        <v>-550.46837752000033</v>
      </c>
      <c r="M48" s="5">
        <v>-191.99059175999992</v>
      </c>
      <c r="N48" s="5">
        <v>-983.3772605299996</v>
      </c>
      <c r="O48" s="5">
        <v>-1611.6312629199997</v>
      </c>
      <c r="P48" s="5">
        <v>472.12480937999976</v>
      </c>
      <c r="Q48" s="5">
        <v>131.67663988999971</v>
      </c>
      <c r="R48" s="5">
        <v>-436.67079501999933</v>
      </c>
      <c r="S48" s="5">
        <v>-708.90638700999966</v>
      </c>
      <c r="T48" s="5">
        <v>-867.65733230000001</v>
      </c>
      <c r="U48" s="5">
        <v>-418.5799664599997</v>
      </c>
      <c r="V48" s="5">
        <v>465.65954263000049</v>
      </c>
      <c r="W48" s="5">
        <v>-463.5077260000005</v>
      </c>
      <c r="X48" s="5">
        <v>-453.23446683000043</v>
      </c>
      <c r="Y48" s="5">
        <v>-759.55786058000012</v>
      </c>
      <c r="Z48" s="5">
        <v>-375.22521509999979</v>
      </c>
      <c r="AA48" s="5">
        <v>-430.67800172999932</v>
      </c>
      <c r="AB48" s="5">
        <v>625.80914361999953</v>
      </c>
      <c r="AC48" s="5">
        <v>-704.31332768000016</v>
      </c>
      <c r="AD48" s="5">
        <v>-1035.2242696799997</v>
      </c>
      <c r="AE48" s="5">
        <v>-1460.7875857900003</v>
      </c>
      <c r="AF48" s="5">
        <v>-1834.0751832300004</v>
      </c>
      <c r="AG48" s="5">
        <v>-1528.4820954899997</v>
      </c>
      <c r="AH48" s="5">
        <v>-844.2641138099998</v>
      </c>
      <c r="AI48" s="5">
        <v>-386.38018345</v>
      </c>
      <c r="AJ48" s="5">
        <v>-1379.2732286300002</v>
      </c>
      <c r="AK48" s="5">
        <v>-1318.8920112800001</v>
      </c>
      <c r="AL48" s="5">
        <v>-1340.4201642899993</v>
      </c>
      <c r="AM48" s="5">
        <v>-1342.7050041400005</v>
      </c>
      <c r="AN48" s="5">
        <v>318.16917581999996</v>
      </c>
      <c r="AO48" s="5">
        <v>-614.47655199999986</v>
      </c>
      <c r="AP48" s="5">
        <v>-1026.8778939999997</v>
      </c>
      <c r="AQ48" s="5">
        <v>-720.50523999999973</v>
      </c>
      <c r="AR48" s="10">
        <v>-1322.2688470000001</v>
      </c>
      <c r="AS48" s="10">
        <v>-967.88665900000001</v>
      </c>
      <c r="AT48" s="10">
        <v>-1303.6698759999999</v>
      </c>
      <c r="AU48" s="10">
        <v>-1434.3393010000007</v>
      </c>
      <c r="AV48" s="10">
        <v>-632.37669199999982</v>
      </c>
      <c r="AW48" s="10">
        <v>-1467.0832809999993</v>
      </c>
      <c r="AX48" s="18">
        <v>-1228.5</v>
      </c>
      <c r="AY48" s="18">
        <v>-903.8</v>
      </c>
      <c r="AZ48" s="18">
        <v>321.10000000000002</v>
      </c>
      <c r="BA48" s="18">
        <v>-1139.4000000000001</v>
      </c>
      <c r="BB48" s="18">
        <v>-1369</v>
      </c>
      <c r="BC48" s="18">
        <v>-548.20000000000005</v>
      </c>
      <c r="BD48" s="18">
        <v>-1351.7</v>
      </c>
      <c r="BE48" s="18">
        <v>-477.6</v>
      </c>
      <c r="BF48" s="18">
        <v>286.2</v>
      </c>
      <c r="BG48" s="1"/>
      <c r="CK48">
        <v>133.21</v>
      </c>
      <c r="CL48">
        <v>133.06</v>
      </c>
      <c r="CM48">
        <v>132.19999999999999</v>
      </c>
      <c r="CN48">
        <v>135.34</v>
      </c>
      <c r="CO48">
        <v>134.28</v>
      </c>
    </row>
    <row r="49" spans="1:94" ht="21" customHeight="1" x14ac:dyDescent="0.2">
      <c r="A49" s="1"/>
      <c r="B49" s="34" t="s">
        <v>65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1"/>
      <c r="CD49" t="s">
        <v>0</v>
      </c>
      <c r="CE49" t="s">
        <v>1</v>
      </c>
      <c r="CF49" t="s">
        <v>2</v>
      </c>
      <c r="CG49" t="s">
        <v>3</v>
      </c>
      <c r="CH49" t="s">
        <v>4</v>
      </c>
      <c r="CI49" t="s">
        <v>5</v>
      </c>
      <c r="CJ49" t="s">
        <v>6</v>
      </c>
    </row>
    <row r="50" spans="1:94" ht="18.75" customHeight="1" x14ac:dyDescent="0.25">
      <c r="A50" s="1"/>
      <c r="B50" s="3"/>
      <c r="C50" s="3"/>
      <c r="D50" s="3" t="s">
        <v>0</v>
      </c>
      <c r="E50" s="3" t="s">
        <v>1</v>
      </c>
      <c r="F50" s="3" t="s">
        <v>2</v>
      </c>
      <c r="G50" s="3" t="s">
        <v>3</v>
      </c>
      <c r="H50" s="3" t="s">
        <v>4</v>
      </c>
      <c r="I50" s="3" t="s">
        <v>5</v>
      </c>
      <c r="J50" s="3" t="s">
        <v>6</v>
      </c>
      <c r="K50" s="3" t="s">
        <v>7</v>
      </c>
      <c r="L50" s="3" t="s">
        <v>8</v>
      </c>
      <c r="M50" s="3" t="s">
        <v>9</v>
      </c>
      <c r="N50" s="3" t="s">
        <v>10</v>
      </c>
      <c r="O50" s="3" t="s">
        <v>11</v>
      </c>
      <c r="P50" s="3" t="s">
        <v>0</v>
      </c>
      <c r="Q50" s="3" t="s">
        <v>1</v>
      </c>
      <c r="R50" s="3" t="s">
        <v>2</v>
      </c>
      <c r="S50" s="3" t="s">
        <v>3</v>
      </c>
      <c r="T50" s="3" t="s">
        <v>4</v>
      </c>
      <c r="U50" s="3" t="s">
        <v>5</v>
      </c>
      <c r="V50" s="3" t="s">
        <v>27</v>
      </c>
      <c r="W50" s="3" t="s">
        <v>7</v>
      </c>
      <c r="X50" s="3" t="s">
        <v>8</v>
      </c>
      <c r="Y50" s="3" t="s">
        <v>9</v>
      </c>
      <c r="Z50" s="3" t="s">
        <v>10</v>
      </c>
      <c r="AA50" s="3" t="s">
        <v>11</v>
      </c>
      <c r="AB50" s="3" t="s">
        <v>0</v>
      </c>
      <c r="AC50" s="3" t="s">
        <v>1</v>
      </c>
      <c r="AD50" s="3" t="s">
        <v>2</v>
      </c>
      <c r="AE50" s="3" t="s">
        <v>3</v>
      </c>
      <c r="AF50" s="3" t="s">
        <v>4</v>
      </c>
      <c r="AG50" s="3" t="s">
        <v>5</v>
      </c>
      <c r="AH50" s="3" t="s">
        <v>6</v>
      </c>
      <c r="AI50" s="3" t="s">
        <v>7</v>
      </c>
      <c r="AJ50" s="3" t="s">
        <v>8</v>
      </c>
      <c r="AK50" s="3" t="s">
        <v>9</v>
      </c>
      <c r="AL50" s="3" t="s">
        <v>10</v>
      </c>
      <c r="AM50" s="3" t="s">
        <v>11</v>
      </c>
      <c r="AN50" s="3" t="s">
        <v>0</v>
      </c>
      <c r="AO50" s="3" t="s">
        <v>1</v>
      </c>
      <c r="AP50" s="3" t="s">
        <v>2</v>
      </c>
      <c r="AQ50" s="3" t="s">
        <v>3</v>
      </c>
      <c r="AR50" s="19">
        <v>44317</v>
      </c>
      <c r="AS50" s="15" t="s">
        <v>25</v>
      </c>
      <c r="AT50" s="15" t="s">
        <v>27</v>
      </c>
      <c r="AU50" s="15" t="s">
        <v>7</v>
      </c>
      <c r="AV50" s="15" t="s">
        <v>8</v>
      </c>
      <c r="AW50" s="15" t="s">
        <v>9</v>
      </c>
      <c r="AX50" s="19">
        <v>44501</v>
      </c>
      <c r="AY50" s="15" t="s">
        <v>11</v>
      </c>
      <c r="AZ50" s="19">
        <v>44562</v>
      </c>
      <c r="BA50" s="15" t="s">
        <v>1</v>
      </c>
      <c r="BB50" s="15" t="s">
        <v>2</v>
      </c>
      <c r="BC50" s="15" t="s">
        <v>3</v>
      </c>
      <c r="BD50" s="15" t="s">
        <v>4</v>
      </c>
      <c r="BE50" s="15" t="s">
        <v>5</v>
      </c>
      <c r="BF50" s="15" t="s">
        <v>6</v>
      </c>
      <c r="BG50" s="1"/>
    </row>
    <row r="51" spans="1:94" ht="18.75" customHeight="1" x14ac:dyDescent="0.25">
      <c r="A51" s="1"/>
      <c r="B51" s="5" t="s">
        <v>66</v>
      </c>
      <c r="C51" s="5"/>
      <c r="D51" s="5">
        <v>364.13457242000004</v>
      </c>
      <c r="E51" s="5">
        <v>299.90333039999996</v>
      </c>
      <c r="F51" s="5">
        <v>165.56572918999996</v>
      </c>
      <c r="G51" s="5">
        <v>208.20237541</v>
      </c>
      <c r="H51" s="5">
        <v>323.31866945999991</v>
      </c>
      <c r="I51" s="5">
        <v>259.87774595000002</v>
      </c>
      <c r="J51" s="5">
        <v>184.00777454000001</v>
      </c>
      <c r="K51" s="5">
        <v>234.14711959000002</v>
      </c>
      <c r="L51" s="5">
        <v>133.42531253999999</v>
      </c>
      <c r="M51" s="5">
        <v>234.66191243999998</v>
      </c>
      <c r="N51" s="5">
        <v>282.85464598000004</v>
      </c>
      <c r="O51" s="5">
        <v>389.90904871999999</v>
      </c>
      <c r="P51" s="5">
        <v>268.46753932000001</v>
      </c>
      <c r="Q51" s="5">
        <v>227.94628670000009</v>
      </c>
      <c r="R51" s="5">
        <v>246.21766106999993</v>
      </c>
      <c r="S51" s="5">
        <v>368.51344881000006</v>
      </c>
      <c r="T51" s="5">
        <v>204.62714987999999</v>
      </c>
      <c r="U51" s="5">
        <v>112.63772370000001</v>
      </c>
      <c r="V51" s="5">
        <v>196.01509752999991</v>
      </c>
      <c r="W51" s="5">
        <v>152.41035979999992</v>
      </c>
      <c r="X51" s="5">
        <v>135.50793255000011</v>
      </c>
      <c r="Y51" s="5">
        <v>165.70416972999999</v>
      </c>
      <c r="Z51" s="5">
        <v>336.67887270000006</v>
      </c>
      <c r="AA51" s="5">
        <v>375.27515719000007</v>
      </c>
      <c r="AB51" s="5">
        <v>248.66394336000002</v>
      </c>
      <c r="AC51" s="5">
        <v>208.22071155</v>
      </c>
      <c r="AD51" s="5">
        <v>185.50115638</v>
      </c>
      <c r="AE51" s="5">
        <v>220.14484385</v>
      </c>
      <c r="AF51" s="5">
        <v>126.26904820999999</v>
      </c>
      <c r="AG51" s="5">
        <v>166.50359044000001</v>
      </c>
      <c r="AH51" s="5">
        <v>140.65179856</v>
      </c>
      <c r="AI51" s="5">
        <v>222.54693550999991</v>
      </c>
      <c r="AJ51" s="5">
        <v>128.60166871999991</v>
      </c>
      <c r="AK51" s="5">
        <v>286.91137138999994</v>
      </c>
      <c r="AL51" s="5">
        <v>173.8530169899999</v>
      </c>
      <c r="AM51" s="5">
        <v>393.12923576999992</v>
      </c>
      <c r="AN51" s="5">
        <v>171.10882802000017</v>
      </c>
      <c r="AO51" s="5">
        <v>174.19454101999992</v>
      </c>
      <c r="AP51" s="5">
        <v>196.39202967</v>
      </c>
      <c r="AQ51" s="5">
        <v>138.42234665000001</v>
      </c>
      <c r="AR51" s="10">
        <v>291.90599229000003</v>
      </c>
      <c r="AS51" s="10">
        <v>154.27960796000002</v>
      </c>
      <c r="AT51" s="10">
        <v>162.45868797999998</v>
      </c>
      <c r="AU51" s="10">
        <v>247.11120880999999</v>
      </c>
      <c r="AV51" s="10">
        <v>171.9700799900001</v>
      </c>
      <c r="AW51" s="10">
        <v>219.38256852000001</v>
      </c>
      <c r="AX51" s="10">
        <v>176.45115301999999</v>
      </c>
      <c r="AY51" s="10">
        <v>221.69354572</v>
      </c>
      <c r="AZ51" s="10">
        <v>307.34171104000001</v>
      </c>
      <c r="BA51" s="10">
        <v>257.87623729000001</v>
      </c>
      <c r="BB51" s="10">
        <v>230.18433483999999</v>
      </c>
      <c r="BC51" s="10">
        <v>187.30075424</v>
      </c>
      <c r="BD51" s="10">
        <v>209.70742815</v>
      </c>
      <c r="BE51" s="10">
        <v>245.53500131999999</v>
      </c>
      <c r="BF51" s="10">
        <v>79.040871620000004</v>
      </c>
      <c r="BG51" s="1"/>
      <c r="BH51">
        <v>188.79492493000001</v>
      </c>
      <c r="BU51">
        <f>((R51/P51)-1)*100</f>
        <v>-8.2877350112258164</v>
      </c>
      <c r="CC51" t="s">
        <v>30</v>
      </c>
      <c r="CD51">
        <v>1.3652171624401983</v>
      </c>
      <c r="CE51">
        <v>1.3496536554170446</v>
      </c>
      <c r="CF51">
        <v>1.4395346104989319</v>
      </c>
      <c r="CG51">
        <v>0.60160649209577244</v>
      </c>
      <c r="CH51">
        <v>0.82201042472550334</v>
      </c>
      <c r="CI51">
        <v>-0.1706778152251304</v>
      </c>
      <c r="CJ51">
        <v>9.2189949097625193E-2</v>
      </c>
    </row>
    <row r="52" spans="1:94" ht="18.75" hidden="1" customHeight="1" x14ac:dyDescent="0.25">
      <c r="A52" s="1"/>
      <c r="B52" s="7"/>
      <c r="C52" s="8" t="s">
        <v>145</v>
      </c>
      <c r="D52" s="7">
        <f>SUM(D54:D57)</f>
        <v>356.01777447000001</v>
      </c>
      <c r="E52" s="7">
        <f>SUM(E54:E57)</f>
        <v>288.64624888999998</v>
      </c>
      <c r="F52" s="7">
        <f t="shared" ref="F52:O52" si="0">SUM(F54:F57)</f>
        <v>157.40364351999997</v>
      </c>
      <c r="G52" s="7">
        <f t="shared" si="0"/>
        <v>200.28320682</v>
      </c>
      <c r="H52" s="7">
        <f t="shared" si="0"/>
        <v>312.62683719</v>
      </c>
      <c r="I52" s="7">
        <f t="shared" si="0"/>
        <v>250.82649632000002</v>
      </c>
      <c r="J52" s="7">
        <f t="shared" si="0"/>
        <v>176.72702877</v>
      </c>
      <c r="K52" s="7">
        <f t="shared" si="0"/>
        <v>225.91233957</v>
      </c>
      <c r="L52" s="7">
        <f t="shared" si="0"/>
        <v>126.51075782000001</v>
      </c>
      <c r="M52" s="7">
        <f t="shared" si="0"/>
        <v>226.07937569999999</v>
      </c>
      <c r="N52" s="7">
        <f t="shared" si="0"/>
        <v>263.74294416999999</v>
      </c>
      <c r="O52" s="7">
        <f t="shared" si="0"/>
        <v>377.74023318000002</v>
      </c>
      <c r="P52" s="7">
        <v>265.41244111999993</v>
      </c>
      <c r="Q52" s="7">
        <v>223.33703343000008</v>
      </c>
      <c r="R52" s="7">
        <v>239.69026902999994</v>
      </c>
      <c r="S52" s="7">
        <v>359.28700044000004</v>
      </c>
      <c r="T52" s="7">
        <v>198.90546727</v>
      </c>
      <c r="U52" s="7">
        <v>110.73999756000001</v>
      </c>
      <c r="V52" s="7">
        <v>192.90834610999991</v>
      </c>
      <c r="W52" s="7">
        <v>149.99893041999994</v>
      </c>
      <c r="X52" s="7">
        <v>131.08301359000009</v>
      </c>
      <c r="Y52" s="7">
        <v>161.76200767</v>
      </c>
      <c r="Z52" s="7">
        <v>320.42318712000014</v>
      </c>
      <c r="AA52" s="7">
        <v>363.61581045000008</v>
      </c>
      <c r="AB52" s="7">
        <v>235.91584932000001</v>
      </c>
      <c r="AC52" s="7">
        <v>198.53705490999999</v>
      </c>
      <c r="AD52" s="7">
        <v>175.54569103</v>
      </c>
      <c r="AE52" s="7">
        <v>213.89855618999999</v>
      </c>
      <c r="AF52" s="7">
        <v>118.59291218</v>
      </c>
      <c r="AG52" s="7">
        <v>157.11855171000002</v>
      </c>
      <c r="AH52" s="7">
        <v>126.39319408999999</v>
      </c>
      <c r="AI52" s="7">
        <v>208.03841927999989</v>
      </c>
      <c r="AJ52" s="7">
        <v>115.4054656299999</v>
      </c>
      <c r="AK52" s="7">
        <v>268.93941875000002</v>
      </c>
      <c r="AL52" s="7">
        <v>154.86544743999991</v>
      </c>
      <c r="AM52" s="7">
        <v>368.54451585999999</v>
      </c>
      <c r="AN52" s="7">
        <v>146.99163251000022</v>
      </c>
      <c r="AO52" s="7">
        <v>156.41968940000001</v>
      </c>
      <c r="AP52" s="7">
        <v>172.53173633</v>
      </c>
      <c r="AQ52" s="7">
        <v>120.82446139</v>
      </c>
      <c r="AR52" s="24">
        <v>284.42589701000003</v>
      </c>
      <c r="AS52" s="24">
        <v>140.65357635000001</v>
      </c>
      <c r="AT52" s="24">
        <v>149.28651164999999</v>
      </c>
      <c r="AU52" s="24">
        <v>226.94138400000003</v>
      </c>
      <c r="AV52" s="24">
        <v>155.27121648000011</v>
      </c>
      <c r="AW52" s="24">
        <v>206.6436794</v>
      </c>
      <c r="AX52" s="9">
        <v>168.81127825999999</v>
      </c>
      <c r="AY52" s="9">
        <v>211.65889569000001</v>
      </c>
      <c r="AZ52" s="9">
        <v>24.117195509999998</v>
      </c>
      <c r="BA52" s="9">
        <v>17.77485162</v>
      </c>
      <c r="BB52" s="9">
        <v>19.736431280000001</v>
      </c>
      <c r="BC52" s="9">
        <v>18.910245889999999</v>
      </c>
      <c r="BD52" s="9">
        <v>16.408633429999998</v>
      </c>
      <c r="BE52" s="9">
        <v>15.65488886</v>
      </c>
      <c r="BF52" s="9">
        <v>12.39982751</v>
      </c>
      <c r="BG52" s="1"/>
      <c r="BH52">
        <v>177.65763015000002</v>
      </c>
      <c r="BS52">
        <f>SUM(BS54:BS57)</f>
        <v>95.288370391670512</v>
      </c>
      <c r="BT52">
        <f>SUM(BT54:BT57)</f>
        <v>94.312039572914998</v>
      </c>
      <c r="BU52">
        <f>((R52/P52)-1)*100</f>
        <v>-9.6913965228820338</v>
      </c>
      <c r="CC52" t="s">
        <v>28</v>
      </c>
      <c r="CD52">
        <v>0.75796459544947359</v>
      </c>
      <c r="CE52">
        <v>0.95105753916933411</v>
      </c>
      <c r="CF52">
        <v>3.1169649641410199E-3</v>
      </c>
      <c r="CG52">
        <v>-0.86664744409465522</v>
      </c>
      <c r="CH52">
        <v>-1.0028155561550665</v>
      </c>
      <c r="CI52">
        <v>-1.2854902045740833</v>
      </c>
      <c r="CJ52">
        <v>-0.79916557851400638</v>
      </c>
    </row>
    <row r="53" spans="1:94" ht="18.75" customHeight="1" x14ac:dyDescent="0.25">
      <c r="A53" s="1"/>
      <c r="B53" s="7"/>
      <c r="C53" s="8" t="s">
        <v>144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1.0915527700000003</v>
      </c>
      <c r="Q53" s="7">
        <v>1.0999342099999998</v>
      </c>
      <c r="R53" s="7">
        <v>1.2018688199999998</v>
      </c>
      <c r="S53" s="7">
        <v>0.9741049100000001</v>
      </c>
      <c r="T53" s="7">
        <v>1.1062000299999997</v>
      </c>
      <c r="U53" s="7">
        <v>0.82487207000000007</v>
      </c>
      <c r="V53" s="7">
        <v>1.1303081500000001</v>
      </c>
      <c r="W53" s="7">
        <v>1.3465926399999999</v>
      </c>
      <c r="X53" s="7">
        <v>1.4435066800000012</v>
      </c>
      <c r="Y53" s="7">
        <v>1.3655039600000003</v>
      </c>
      <c r="Z53" s="7">
        <v>1.7980536499999995</v>
      </c>
      <c r="AA53" s="7">
        <v>1.4654165700000004</v>
      </c>
      <c r="AB53" s="7">
        <v>1.31825367</v>
      </c>
      <c r="AC53" s="7">
        <v>0.93013270000000003</v>
      </c>
      <c r="AD53" s="7">
        <v>0.55932713999999994</v>
      </c>
      <c r="AE53" s="7">
        <v>4.6555260000000001E-2</v>
      </c>
      <c r="AF53" s="7">
        <v>0.24151011</v>
      </c>
      <c r="AG53" s="7">
        <v>0.68829158999999995</v>
      </c>
      <c r="AH53" s="7">
        <v>0.61651078000000004</v>
      </c>
      <c r="AI53" s="7">
        <v>0.81147583000000001</v>
      </c>
      <c r="AJ53" s="7">
        <v>0.92542177000000003</v>
      </c>
      <c r="AK53" s="7">
        <v>0.87110474999999998</v>
      </c>
      <c r="AL53" s="7">
        <v>0.91926874000000003</v>
      </c>
      <c r="AM53" s="7">
        <v>0.97980590999999995</v>
      </c>
      <c r="AN53" s="7">
        <v>0.88371158999999999</v>
      </c>
      <c r="AO53" s="7">
        <v>0.90035153999999995</v>
      </c>
      <c r="AP53" s="7">
        <v>1.0664629000000001</v>
      </c>
      <c r="AQ53" s="7">
        <v>0.73541016000000003</v>
      </c>
      <c r="AR53" s="24">
        <v>0.58952450999999995</v>
      </c>
      <c r="AS53" s="24">
        <v>0.88131841</v>
      </c>
      <c r="AT53" s="24">
        <v>0.85450358999999998</v>
      </c>
      <c r="AU53" s="24">
        <v>0.98519273000000096</v>
      </c>
      <c r="AV53" s="24">
        <v>1.1391611100000001</v>
      </c>
      <c r="AW53" s="24">
        <v>0.94594230000000001</v>
      </c>
      <c r="AX53" s="9">
        <v>0.98393715000000004</v>
      </c>
      <c r="AY53" s="9">
        <v>0.95388189999999995</v>
      </c>
      <c r="AZ53" s="9">
        <v>0.88371158999999999</v>
      </c>
      <c r="BA53" s="9">
        <v>0.90035154000000095</v>
      </c>
      <c r="BB53" s="9">
        <v>0.81102481000000104</v>
      </c>
      <c r="BC53" s="9">
        <v>0.84395249000000006</v>
      </c>
      <c r="BD53" s="9">
        <v>0.97468654000000299</v>
      </c>
      <c r="BE53" s="9">
        <v>0.97723970999999998</v>
      </c>
      <c r="BF53" s="9">
        <v>0.80122051000000105</v>
      </c>
      <c r="BG53" s="1"/>
      <c r="BH53">
        <v>0.84395249000000006</v>
      </c>
    </row>
    <row r="54" spans="1:94" ht="18.75" customHeight="1" x14ac:dyDescent="0.25">
      <c r="A54" s="1"/>
      <c r="B54" s="7"/>
      <c r="C54" s="8" t="s">
        <v>68</v>
      </c>
      <c r="D54" s="7">
        <v>70.253108330000018</v>
      </c>
      <c r="E54" s="7">
        <v>71.76560090000001</v>
      </c>
      <c r="F54" s="7">
        <v>85.583443149999994</v>
      </c>
      <c r="G54" s="7">
        <v>113.82706711000002</v>
      </c>
      <c r="H54" s="7">
        <v>80.02535915</v>
      </c>
      <c r="I54" s="7">
        <v>41.88355645</v>
      </c>
      <c r="J54" s="7">
        <v>57.840153590000007</v>
      </c>
      <c r="K54" s="7">
        <v>72.339883569999984</v>
      </c>
      <c r="L54" s="7">
        <v>48.563211719999998</v>
      </c>
      <c r="M54" s="7">
        <v>93.664462679999957</v>
      </c>
      <c r="N54" s="7">
        <v>115.67410024999998</v>
      </c>
      <c r="O54" s="7">
        <v>102.40587928000001</v>
      </c>
      <c r="P54" s="7">
        <v>74.498711589999914</v>
      </c>
      <c r="Q54" s="7">
        <v>59.394454020000104</v>
      </c>
      <c r="R54" s="7">
        <v>70.742670779999926</v>
      </c>
      <c r="S54" s="7">
        <v>95.436930850000152</v>
      </c>
      <c r="T54" s="7">
        <v>56.23141756000004</v>
      </c>
      <c r="U54" s="7">
        <v>30.187085200000023</v>
      </c>
      <c r="V54" s="7">
        <v>46.937437149999916</v>
      </c>
      <c r="W54" s="7">
        <v>50.146799589999944</v>
      </c>
      <c r="X54" s="7">
        <v>50.092503080000107</v>
      </c>
      <c r="Y54" s="7">
        <v>71.475210890000028</v>
      </c>
      <c r="Z54" s="7">
        <v>84.545879660000026</v>
      </c>
      <c r="AA54" s="7">
        <v>46.577443319999958</v>
      </c>
      <c r="AB54" s="7">
        <v>50.126389039999999</v>
      </c>
      <c r="AC54" s="7">
        <v>42.465388830000002</v>
      </c>
      <c r="AD54" s="7">
        <v>26.728316790000001</v>
      </c>
      <c r="AE54" s="7">
        <v>10.88612189</v>
      </c>
      <c r="AF54" s="7">
        <v>6.5798302399999997</v>
      </c>
      <c r="AG54" s="7">
        <v>11.682139169999999</v>
      </c>
      <c r="AH54" s="7">
        <v>32.805361320000003</v>
      </c>
      <c r="AI54" s="7">
        <v>30.194320809999901</v>
      </c>
      <c r="AJ54" s="7">
        <v>37.247902279999899</v>
      </c>
      <c r="AK54" s="7">
        <v>35.996469529999999</v>
      </c>
      <c r="AL54" s="7">
        <v>60.940585909999903</v>
      </c>
      <c r="AM54" s="7">
        <v>34.652564269999999</v>
      </c>
      <c r="AN54" s="7">
        <v>28.6221727100001</v>
      </c>
      <c r="AO54" s="7">
        <v>24.088607939999999</v>
      </c>
      <c r="AP54" s="7">
        <v>22.5696385</v>
      </c>
      <c r="AQ54" s="7">
        <v>6.93343621</v>
      </c>
      <c r="AR54" s="24">
        <v>4.0620602300000002</v>
      </c>
      <c r="AS54" s="24">
        <v>13.77730994</v>
      </c>
      <c r="AT54" s="24">
        <v>25.915604600000002</v>
      </c>
      <c r="AU54" s="24">
        <v>36.711341169999997</v>
      </c>
      <c r="AV54" s="24">
        <v>41.779926170000103</v>
      </c>
      <c r="AW54" s="24">
        <v>29.571432250000001</v>
      </c>
      <c r="AX54" s="9">
        <v>24.821480399999999</v>
      </c>
      <c r="AY54" s="9">
        <v>35.709355199999997</v>
      </c>
      <c r="AZ54" s="9">
        <v>28.6221727100001</v>
      </c>
      <c r="BA54" s="9">
        <v>24.088607939999999</v>
      </c>
      <c r="BB54" s="9">
        <v>24.558831269999999</v>
      </c>
      <c r="BC54" s="9">
        <v>18.05600587</v>
      </c>
      <c r="BD54" s="9">
        <v>5.7492441300000099</v>
      </c>
      <c r="BE54" s="9">
        <v>19.684191479999999</v>
      </c>
      <c r="BF54" s="9">
        <v>8.8287214100000106</v>
      </c>
      <c r="BG54" s="1"/>
      <c r="BH54">
        <v>18.05825716</v>
      </c>
      <c r="BS54">
        <f>P54/$P$52*100</f>
        <v>28.069035225186408</v>
      </c>
      <c r="BT54">
        <f>R54/$R$52*100</f>
        <v>29.514202252051241</v>
      </c>
      <c r="BU54">
        <f>((R54/P54)-1)*100</f>
        <v>-5.0417527093235881</v>
      </c>
      <c r="CC54" t="s">
        <v>29</v>
      </c>
      <c r="CD54">
        <v>1.0407081213697935</v>
      </c>
      <c r="CE54">
        <v>1.1364771380392213</v>
      </c>
      <c r="CF54">
        <v>0.66900523456529437</v>
      </c>
      <c r="CG54">
        <v>-0.18380611745640346</v>
      </c>
      <c r="CH54">
        <v>-0.1558200057307331</v>
      </c>
      <c r="CI54">
        <v>-0.76683599519887891</v>
      </c>
      <c r="CJ54">
        <v>-0.38391995634919474</v>
      </c>
      <c r="CP54">
        <v>2017</v>
      </c>
    </row>
    <row r="55" spans="1:94" ht="18.75" customHeight="1" x14ac:dyDescent="0.25">
      <c r="A55" s="1"/>
      <c r="B55" s="7"/>
      <c r="C55" s="8" t="s">
        <v>69</v>
      </c>
      <c r="D55" s="7">
        <v>252.25186547999999</v>
      </c>
      <c r="E55" s="7">
        <v>177.24373180999999</v>
      </c>
      <c r="F55" s="7">
        <v>36.948382359999997</v>
      </c>
      <c r="G55" s="7">
        <v>57.16594954</v>
      </c>
      <c r="H55" s="7">
        <v>209.96986888000001</v>
      </c>
      <c r="I55" s="7">
        <v>176.24661935</v>
      </c>
      <c r="J55" s="7">
        <v>80.557317580000017</v>
      </c>
      <c r="K55" s="7">
        <v>97.951233820000013</v>
      </c>
      <c r="L55" s="7">
        <v>42.38489718000001</v>
      </c>
      <c r="M55" s="7">
        <v>82.089214600000005</v>
      </c>
      <c r="N55" s="7">
        <v>114.90146094000001</v>
      </c>
      <c r="O55" s="7">
        <v>239.52226975000002</v>
      </c>
      <c r="P55" s="7">
        <v>123.20198873000004</v>
      </c>
      <c r="Q55" s="7">
        <v>113.52516642999998</v>
      </c>
      <c r="R55" s="7">
        <v>97.985672010000044</v>
      </c>
      <c r="S55" s="7">
        <v>199.71661154999993</v>
      </c>
      <c r="T55" s="7">
        <v>88.403630849999971</v>
      </c>
      <c r="U55" s="7">
        <v>24.248072009999987</v>
      </c>
      <c r="V55" s="7">
        <v>59.712460489999998</v>
      </c>
      <c r="W55" s="7">
        <v>29.158064540000005</v>
      </c>
      <c r="X55" s="7">
        <v>25.549502429999993</v>
      </c>
      <c r="Y55" s="7">
        <v>12.42535923</v>
      </c>
      <c r="Z55" s="7">
        <v>156.94236605000003</v>
      </c>
      <c r="AA55" s="7">
        <v>251.05108904000014</v>
      </c>
      <c r="AB55" s="7">
        <v>143.07673926000001</v>
      </c>
      <c r="AC55" s="7">
        <v>111.40153671</v>
      </c>
      <c r="AD55" s="7">
        <v>82.32656772</v>
      </c>
      <c r="AE55" s="7">
        <v>162.36803406999999</v>
      </c>
      <c r="AF55" s="7">
        <v>74.173146590000002</v>
      </c>
      <c r="AG55" s="7">
        <v>77.44484885</v>
      </c>
      <c r="AH55" s="7">
        <v>30.761185260000001</v>
      </c>
      <c r="AI55" s="7">
        <v>117.02224556</v>
      </c>
      <c r="AJ55" s="7">
        <v>19.754571559999999</v>
      </c>
      <c r="AK55" s="7">
        <v>184.09133084000001</v>
      </c>
      <c r="AL55" s="7">
        <v>35.694426540000002</v>
      </c>
      <c r="AM55" s="7">
        <v>296.03290215999999</v>
      </c>
      <c r="AN55" s="7">
        <v>70.621484930000094</v>
      </c>
      <c r="AO55" s="7">
        <v>87.823158070000005</v>
      </c>
      <c r="AP55" s="7">
        <v>100.37493223</v>
      </c>
      <c r="AQ55" s="7">
        <v>82.000037489999997</v>
      </c>
      <c r="AR55" s="24">
        <v>239.16787009000001</v>
      </c>
      <c r="AS55" s="24">
        <v>77.501612230000006</v>
      </c>
      <c r="AT55" s="24">
        <v>70.842684219999995</v>
      </c>
      <c r="AU55" s="24">
        <v>142.52308833000001</v>
      </c>
      <c r="AV55" s="24">
        <v>74.288488180000002</v>
      </c>
      <c r="AW55" s="24">
        <v>126.70947319</v>
      </c>
      <c r="AX55" s="9">
        <v>84.24903424</v>
      </c>
      <c r="AY55" s="9">
        <v>113.60099829000001</v>
      </c>
      <c r="AZ55" s="9">
        <v>70.621484929999994</v>
      </c>
      <c r="BA55" s="9">
        <v>87.823158070000005</v>
      </c>
      <c r="BB55" s="9">
        <v>139.81390841999999</v>
      </c>
      <c r="BC55" s="9">
        <v>120.41244699000001</v>
      </c>
      <c r="BD55" s="9">
        <v>130.87594838999999</v>
      </c>
      <c r="BE55" s="9">
        <v>153.74183410000001</v>
      </c>
      <c r="BF55" s="9">
        <v>15.20862893</v>
      </c>
      <c r="BG55" s="1"/>
      <c r="BH55">
        <v>123.04191873000001</v>
      </c>
      <c r="BS55">
        <f>P55/$P$52*100</f>
        <v>46.419070715037506</v>
      </c>
      <c r="BT55">
        <f>R55/$R$52*100</f>
        <v>40.880121002215589</v>
      </c>
      <c r="BU55">
        <f>((R55/P55)-1)*100</f>
        <v>-20.46745915381457</v>
      </c>
      <c r="CK55" t="s">
        <v>7</v>
      </c>
      <c r="CL55" t="s">
        <v>8</v>
      </c>
      <c r="CM55" t="s">
        <v>9</v>
      </c>
      <c r="CN55" t="s">
        <v>10</v>
      </c>
      <c r="CO55" t="s">
        <v>11</v>
      </c>
      <c r="CP55" t="s">
        <v>0</v>
      </c>
    </row>
    <row r="56" spans="1:94" ht="18.75" customHeight="1" x14ac:dyDescent="0.25">
      <c r="A56" s="1"/>
      <c r="B56" s="7"/>
      <c r="C56" s="8" t="s">
        <v>70</v>
      </c>
      <c r="D56" s="7">
        <v>23.024402930000001</v>
      </c>
      <c r="E56" s="7">
        <v>32.08890194</v>
      </c>
      <c r="F56" s="7">
        <v>27.907749260000003</v>
      </c>
      <c r="G56" s="7">
        <v>23.997602059999995</v>
      </c>
      <c r="H56" s="7">
        <v>18.282260259999997</v>
      </c>
      <c r="I56" s="7">
        <v>26.055951780000001</v>
      </c>
      <c r="J56" s="7">
        <v>32.69000716</v>
      </c>
      <c r="K56" s="7">
        <v>46.913506069999997</v>
      </c>
      <c r="L56" s="7">
        <v>32.113347419999997</v>
      </c>
      <c r="M56" s="7">
        <v>46.627928449999999</v>
      </c>
      <c r="N56" s="7">
        <v>25.486363230000002</v>
      </c>
      <c r="O56" s="7">
        <v>28.99975062</v>
      </c>
      <c r="P56" s="7">
        <v>46.821382299999996</v>
      </c>
      <c r="Q56" s="7">
        <v>34.982956299999998</v>
      </c>
      <c r="R56" s="7">
        <v>52.601838150000013</v>
      </c>
      <c r="S56" s="7">
        <v>47.430490579999997</v>
      </c>
      <c r="T56" s="7">
        <v>41.403503929999999</v>
      </c>
      <c r="U56" s="7">
        <v>47.226013430000002</v>
      </c>
      <c r="V56" s="7">
        <v>71.590606310000013</v>
      </c>
      <c r="W56" s="7">
        <v>51.136456759999987</v>
      </c>
      <c r="X56" s="7">
        <v>41.718900009999999</v>
      </c>
      <c r="Y56" s="7">
        <v>62.367599780000013</v>
      </c>
      <c r="Z56" s="7">
        <v>69.423772340000014</v>
      </c>
      <c r="AA56" s="7">
        <v>56.653785580000005</v>
      </c>
      <c r="AB56" s="7">
        <v>35.210644690000002</v>
      </c>
      <c r="AC56" s="7">
        <v>39.491718919999997</v>
      </c>
      <c r="AD56" s="7">
        <v>58.882059390000002</v>
      </c>
      <c r="AE56" s="7">
        <v>34.435116800000003</v>
      </c>
      <c r="AF56" s="7">
        <v>35.091591289999997</v>
      </c>
      <c r="AG56" s="7">
        <v>63.148701129999999</v>
      </c>
      <c r="AH56" s="7">
        <v>53.800355439999997</v>
      </c>
      <c r="AI56" s="7">
        <v>49.75102416</v>
      </c>
      <c r="AJ56" s="7">
        <v>49.813555579999999</v>
      </c>
      <c r="AK56" s="7">
        <v>41.19402942</v>
      </c>
      <c r="AL56" s="7">
        <v>47.79358715</v>
      </c>
      <c r="AM56" s="7">
        <v>29.713896819999999</v>
      </c>
      <c r="AN56" s="7">
        <v>38.603592519999999</v>
      </c>
      <c r="AO56" s="7">
        <v>38.080121329999997</v>
      </c>
      <c r="AP56" s="7">
        <v>43.11200762</v>
      </c>
      <c r="AQ56" s="7">
        <v>26.790263039999999</v>
      </c>
      <c r="AR56" s="24">
        <v>37.660853629999998</v>
      </c>
      <c r="AS56" s="24">
        <v>43.568501740000002</v>
      </c>
      <c r="AT56" s="24">
        <v>45.946378410000001</v>
      </c>
      <c r="AU56" s="24">
        <v>42.179341460000003</v>
      </c>
      <c r="AV56" s="24">
        <v>35.550792029999997</v>
      </c>
      <c r="AW56" s="24">
        <v>46.164480439999998</v>
      </c>
      <c r="AX56" s="9">
        <v>49.492490459999999</v>
      </c>
      <c r="AY56" s="9">
        <v>46.516877540000003</v>
      </c>
      <c r="AZ56" s="9">
        <v>38.603592519999999</v>
      </c>
      <c r="BA56" s="9">
        <v>38.080121329999997</v>
      </c>
      <c r="BB56" s="9">
        <v>39.590006260000003</v>
      </c>
      <c r="BC56" s="9">
        <v>26.71738895</v>
      </c>
      <c r="BD56" s="9">
        <v>55.40581263</v>
      </c>
      <c r="BE56" s="9">
        <v>53.409522510000002</v>
      </c>
      <c r="BF56" s="9">
        <v>39.428805519999997</v>
      </c>
      <c r="BG56" s="1"/>
      <c r="BH56">
        <v>26.173928230000001</v>
      </c>
      <c r="BS56">
        <f>P56/$P$52*100</f>
        <v>17.64099003890734</v>
      </c>
      <c r="BT56">
        <f>R56/$R$52*100</f>
        <v>21.945754561865964</v>
      </c>
      <c r="BU56">
        <f>((R56/P56)-1)*100</f>
        <v>12.345760774346083</v>
      </c>
      <c r="CK56">
        <v>-21.95537199965505</v>
      </c>
      <c r="CL56">
        <v>-50.48436850570296</v>
      </c>
      <c r="CM56">
        <v>306.60269103695583</v>
      </c>
      <c r="CN56">
        <v>-34.956109736592914</v>
      </c>
      <c r="CO56">
        <v>181.14384954557704</v>
      </c>
      <c r="CP56" t="s">
        <v>12</v>
      </c>
    </row>
    <row r="57" spans="1:94" ht="18.75" customHeight="1" x14ac:dyDescent="0.25">
      <c r="A57" s="1"/>
      <c r="B57" s="7"/>
      <c r="C57" s="8" t="s">
        <v>71</v>
      </c>
      <c r="D57" s="7">
        <v>10.488397730000001</v>
      </c>
      <c r="E57" s="7">
        <v>7.5480142399999997</v>
      </c>
      <c r="F57" s="7">
        <v>6.96406875</v>
      </c>
      <c r="G57" s="7">
        <v>5.2925881099999996</v>
      </c>
      <c r="H57" s="7">
        <v>4.3493489000000007</v>
      </c>
      <c r="I57" s="7">
        <v>6.6403687400000004</v>
      </c>
      <c r="J57" s="7">
        <v>5.6395504400000007</v>
      </c>
      <c r="K57" s="7">
        <v>8.7077161100000016</v>
      </c>
      <c r="L57" s="7">
        <v>3.4493014999999998</v>
      </c>
      <c r="M57" s="7">
        <v>3.6977699699999995</v>
      </c>
      <c r="N57" s="7">
        <v>7.681019749999999</v>
      </c>
      <c r="O57" s="7">
        <v>6.8123335300000001</v>
      </c>
      <c r="P57" s="7">
        <v>8.3851073399999976</v>
      </c>
      <c r="Q57" s="7">
        <v>5.8835651700000025</v>
      </c>
      <c r="R57" s="7">
        <v>4.7266004400000003</v>
      </c>
      <c r="S57" s="7">
        <v>5.1174436499999985</v>
      </c>
      <c r="T57" s="7">
        <v>4.6522098000000005</v>
      </c>
      <c r="U57" s="7">
        <v>2.6326658799999993</v>
      </c>
      <c r="V57" s="7">
        <v>8.7651619400000005</v>
      </c>
      <c r="W57" s="7">
        <v>6.0987561899999987</v>
      </c>
      <c r="X57" s="7">
        <v>4.8076927399999976</v>
      </c>
      <c r="Y57" s="7">
        <v>4.8482127400000001</v>
      </c>
      <c r="Z57" s="7">
        <v>7.7131154199999994</v>
      </c>
      <c r="AA57" s="7">
        <v>7.8680759399999998</v>
      </c>
      <c r="AB57" s="7">
        <v>6.1838226599999997</v>
      </c>
      <c r="AC57" s="7">
        <v>4.2482777499999997</v>
      </c>
      <c r="AD57" s="7">
        <v>7.0494199899999996</v>
      </c>
      <c r="AE57" s="7">
        <v>6.1627281700000003</v>
      </c>
      <c r="AF57" s="7">
        <v>2.5068339499999999</v>
      </c>
      <c r="AG57" s="7">
        <v>4.15457097</v>
      </c>
      <c r="AH57" s="7">
        <v>8.4097812899999997</v>
      </c>
      <c r="AI57" s="7">
        <v>10.25935292</v>
      </c>
      <c r="AJ57" s="7">
        <v>7.6640144399999999</v>
      </c>
      <c r="AK57" s="7">
        <v>6.7864842100000002</v>
      </c>
      <c r="AL57" s="7">
        <v>9.5175791000000007</v>
      </c>
      <c r="AM57" s="7">
        <v>7.1653466999999997</v>
      </c>
      <c r="AN57" s="7">
        <v>8.26067076</v>
      </c>
      <c r="AO57" s="7">
        <v>5.5274505200000004</v>
      </c>
      <c r="AP57" s="7">
        <v>5.4086950800000002</v>
      </c>
      <c r="AQ57" s="7">
        <v>4.3653144900000003</v>
      </c>
      <c r="AR57" s="24">
        <v>2.9455885500000001</v>
      </c>
      <c r="AS57" s="24">
        <v>4.9248340300000004</v>
      </c>
      <c r="AT57" s="24">
        <v>5.7273408300000002</v>
      </c>
      <c r="AU57" s="24">
        <v>4.5424203099999998</v>
      </c>
      <c r="AV57" s="24">
        <v>2.5128489900000002</v>
      </c>
      <c r="AW57" s="24">
        <v>3.25235122</v>
      </c>
      <c r="AX57" s="9">
        <v>2.6378408200000001</v>
      </c>
      <c r="AY57" s="9">
        <v>6.3765484399999997</v>
      </c>
      <c r="AZ57" s="9">
        <v>8.26067076</v>
      </c>
      <c r="BA57" s="9">
        <v>5.5274505200000004</v>
      </c>
      <c r="BB57" s="9">
        <v>5.6741327999999998</v>
      </c>
      <c r="BC57" s="9">
        <v>2.3607140499999999</v>
      </c>
      <c r="BD57" s="9">
        <v>0.29310302999999999</v>
      </c>
      <c r="BE57" s="9">
        <v>2.0673246600000001</v>
      </c>
      <c r="BF57" s="9">
        <v>2.3736677400000001</v>
      </c>
      <c r="BG57" s="1"/>
      <c r="BH57">
        <v>2.3607140499999999</v>
      </c>
      <c r="BS57">
        <f>P57/$P$52*100</f>
        <v>3.159274412539264</v>
      </c>
      <c r="BT57">
        <f>R57/$R$52*100</f>
        <v>1.9719617567822134</v>
      </c>
      <c r="BU57">
        <f>((R57/P57)-1)*100</f>
        <v>-43.631008544727798</v>
      </c>
      <c r="CK57">
        <v>8.0960629043011298</v>
      </c>
      <c r="CL57">
        <v>37.872554453179511</v>
      </c>
      <c r="CM57">
        <v>48.263502315582215</v>
      </c>
      <c r="CN57">
        <v>37.782696794467</v>
      </c>
      <c r="CO57">
        <v>88.39595802527684</v>
      </c>
      <c r="CP57">
        <v>86.941953709801567</v>
      </c>
    </row>
    <row r="58" spans="1:94" ht="18.75" customHeight="1" x14ac:dyDescent="0.25">
      <c r="A58" s="1"/>
      <c r="B58" s="7"/>
      <c r="C58" s="8" t="s">
        <v>72</v>
      </c>
      <c r="D58" s="7" t="e">
        <f>((D51/#REF!)-1)*100</f>
        <v>#REF!</v>
      </c>
      <c r="E58" s="7">
        <f>((E51/D51)-1)*100</f>
        <v>-17.63942423624486</v>
      </c>
      <c r="F58" s="7">
        <f t="shared" ref="F58:P58" si="1">((F51/E51)-1)*100</f>
        <v>-44.79363434571583</v>
      </c>
      <c r="G58" s="7">
        <f t="shared" si="1"/>
        <v>25.752096420311155</v>
      </c>
      <c r="H58" s="7">
        <f t="shared" si="1"/>
        <v>55.290576691696501</v>
      </c>
      <c r="I58" s="7">
        <f t="shared" si="1"/>
        <v>-19.621794069596287</v>
      </c>
      <c r="J58" s="7">
        <f t="shared" si="1"/>
        <v>-29.194485711984452</v>
      </c>
      <c r="K58" s="7">
        <f t="shared" si="1"/>
        <v>27.248492720127217</v>
      </c>
      <c r="L58" s="7">
        <f t="shared" si="1"/>
        <v>-43.01646213985785</v>
      </c>
      <c r="M58" s="7">
        <f t="shared" si="1"/>
        <v>75.87510793324914</v>
      </c>
      <c r="N58" s="7">
        <f t="shared" si="1"/>
        <v>20.537092295419825</v>
      </c>
      <c r="O58" s="7">
        <f t="shared" si="1"/>
        <v>37.847850216174095</v>
      </c>
      <c r="P58" s="7">
        <f t="shared" si="1"/>
        <v>-31.146112099390923</v>
      </c>
      <c r="Q58" s="7">
        <f t="shared" ref="Q58:Y58" si="2">((Q51/P51)-1)*100</f>
        <v>-15.093538951724295</v>
      </c>
      <c r="R58" s="7">
        <f t="shared" si="2"/>
        <v>8.0156490524659461</v>
      </c>
      <c r="S58" s="7">
        <f t="shared" si="2"/>
        <v>49.669786971630494</v>
      </c>
      <c r="T58" s="7">
        <f t="shared" si="2"/>
        <v>-44.472270811070821</v>
      </c>
      <c r="U58" s="7">
        <f t="shared" si="2"/>
        <v>-44.954653492435185</v>
      </c>
      <c r="V58" s="7">
        <f t="shared" si="2"/>
        <v>74.022601923373117</v>
      </c>
      <c r="W58" s="7">
        <f t="shared" si="2"/>
        <v>-22.245601629398127</v>
      </c>
      <c r="X58" s="7">
        <f t="shared" si="2"/>
        <v>-11.090077651007435</v>
      </c>
      <c r="Y58" s="7">
        <f t="shared" si="2"/>
        <v>22.283741336587791</v>
      </c>
      <c r="Z58" s="7">
        <f>((Z51/Y51)-1)*100</f>
        <v>103.18068836082274</v>
      </c>
      <c r="AA58" s="7">
        <f>((AA51/Z51)-1)*100</f>
        <v>11.46382729052069</v>
      </c>
      <c r="AB58" s="7" t="e">
        <f>((AB51/#REF!)-1)*100</f>
        <v>#REF!</v>
      </c>
      <c r="AC58" s="7">
        <f t="shared" ref="AC58:AT58" si="3">((AC51/AB51)-1)*100</f>
        <v>-16.26421235967004</v>
      </c>
      <c r="AD58" s="7">
        <f t="shared" si="3"/>
        <v>-10.91128495377578</v>
      </c>
      <c r="AE58" s="7">
        <f t="shared" si="3"/>
        <v>18.675725880129956</v>
      </c>
      <c r="AF58" s="7">
        <f t="shared" si="3"/>
        <v>-42.642741023707153</v>
      </c>
      <c r="AG58" s="7">
        <f t="shared" si="3"/>
        <v>31.864136778068787</v>
      </c>
      <c r="AH58" s="7">
        <f t="shared" si="3"/>
        <v>-15.526266918139386</v>
      </c>
      <c r="AI58" s="7">
        <f t="shared" si="3"/>
        <v>58.225445951240104</v>
      </c>
      <c r="AJ58" s="7">
        <f t="shared" si="3"/>
        <v>-42.213687002568804</v>
      </c>
      <c r="AK58" s="7">
        <f t="shared" si="3"/>
        <v>123.10081528932754</v>
      </c>
      <c r="AL58" s="7">
        <f t="shared" si="3"/>
        <v>-39.405323620414926</v>
      </c>
      <c r="AM58" s="7">
        <f t="shared" si="3"/>
        <v>126.12735894747971</v>
      </c>
      <c r="AN58" s="7">
        <f t="shared" si="3"/>
        <v>-56.475170897717895</v>
      </c>
      <c r="AO58" s="7">
        <f t="shared" si="3"/>
        <v>1.8033628280354153</v>
      </c>
      <c r="AP58" s="7">
        <f t="shared" si="3"/>
        <v>12.742930128591979</v>
      </c>
      <c r="AQ58" s="7">
        <f t="shared" si="3"/>
        <v>-29.517329759974054</v>
      </c>
      <c r="AR58" s="24">
        <f t="shared" si="3"/>
        <v>110.88068462535344</v>
      </c>
      <c r="AS58" s="24">
        <f t="shared" si="3"/>
        <v>-47.147502266165276</v>
      </c>
      <c r="AT58" s="24">
        <f t="shared" si="3"/>
        <v>5.3014653901120479</v>
      </c>
      <c r="AU58" s="24">
        <f>((AU51/AT51)-1)*100</f>
        <v>52.107106048044315</v>
      </c>
      <c r="AV58" s="24">
        <f>((AV51/AU51)-1)*100</f>
        <v>-30.407818885210812</v>
      </c>
      <c r="AW58" s="24">
        <f>((AW51/AV51)-1)*100</f>
        <v>27.570196241553703</v>
      </c>
      <c r="AX58" s="9">
        <f>((AX51/AW51)-1)*100</f>
        <v>-19.569200866606764</v>
      </c>
      <c r="AY58" s="9">
        <f>((AY51/AX51)-1)*100</f>
        <v>25.640179690337295</v>
      </c>
      <c r="AZ58" s="9">
        <f t="shared" ref="AZ58:BF58" si="4">((AZ51/AY51)-1)*100</f>
        <v>38.63358540359765</v>
      </c>
      <c r="BA58" s="9">
        <f t="shared" si="4"/>
        <v>-16.094617805899492</v>
      </c>
      <c r="BB58" s="9">
        <f t="shared" si="4"/>
        <v>-10.738446760745358</v>
      </c>
      <c r="BC58" s="9">
        <f t="shared" si="4"/>
        <v>-18.630103838216517</v>
      </c>
      <c r="BD58" s="9">
        <f t="shared" si="4"/>
        <v>11.962938430717118</v>
      </c>
      <c r="BE58" s="9">
        <f t="shared" si="4"/>
        <v>17.084551313257812</v>
      </c>
      <c r="BF58" s="9">
        <f t="shared" si="4"/>
        <v>-67.808715174995399</v>
      </c>
      <c r="BG58" s="1"/>
      <c r="BI58">
        <f>((AJ51/AI51)-1)*100</f>
        <v>-42.213687002568804</v>
      </c>
      <c r="BT58">
        <f>R58/$R$52*100</f>
        <v>3.3441695755544822</v>
      </c>
      <c r="BU58">
        <f>((R58/P58)-1)*100</f>
        <v>-125.73563283560742</v>
      </c>
      <c r="CD58">
        <v>2016</v>
      </c>
      <c r="CE58">
        <v>2017</v>
      </c>
    </row>
    <row r="59" spans="1:94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"/>
      <c r="BF59" s="2"/>
      <c r="BG59" s="1"/>
    </row>
    <row r="60" spans="1:94" ht="18.75" customHeight="1" x14ac:dyDescent="0.25">
      <c r="A60" s="1"/>
      <c r="B60" s="5" t="s">
        <v>67</v>
      </c>
      <c r="C60" s="5"/>
      <c r="D60" s="5">
        <v>2998.4404606699982</v>
      </c>
      <c r="E60" s="5">
        <v>2886.2183393399987</v>
      </c>
      <c r="F60" s="5">
        <v>2869.6823077299996</v>
      </c>
      <c r="G60" s="5">
        <v>3095.8164059600012</v>
      </c>
      <c r="H60" s="5">
        <v>3342.640669020002</v>
      </c>
      <c r="I60" s="5">
        <v>2842.3888030199964</v>
      </c>
      <c r="J60" s="5">
        <v>2879.0795438099967</v>
      </c>
      <c r="K60" s="5">
        <v>3003.1381460100015</v>
      </c>
      <c r="L60" s="5">
        <v>2944.9763339699975</v>
      </c>
      <c r="M60" s="5">
        <v>3093.1967532900026</v>
      </c>
      <c r="N60" s="5">
        <v>2987.3149978400002</v>
      </c>
      <c r="O60" s="5">
        <v>3389.5409984747193</v>
      </c>
      <c r="P60" s="5">
        <v>3699.0109091599898</v>
      </c>
      <c r="Q60" s="5">
        <v>3563.8676530300004</v>
      </c>
      <c r="R60" s="5">
        <v>4379.3618875699703</v>
      </c>
      <c r="S60" s="5">
        <v>3575.8669452200197</v>
      </c>
      <c r="T60" s="5">
        <v>3411.03972664001</v>
      </c>
      <c r="U60" s="5">
        <v>3555.3272474699897</v>
      </c>
      <c r="V60" s="5">
        <v>4010.81427063001</v>
      </c>
      <c r="W60" s="5">
        <v>3982.13499039</v>
      </c>
      <c r="X60" s="5">
        <v>3649.0061304799747</v>
      </c>
      <c r="Y60" s="5">
        <v>3733.3867863500209</v>
      </c>
      <c r="Z60" s="5">
        <v>3974.6261123099948</v>
      </c>
      <c r="AA60" s="5">
        <v>4107.8316214500001</v>
      </c>
      <c r="AB60" s="5">
        <v>3703.4142058199973</v>
      </c>
      <c r="AC60" s="5">
        <v>3466.8671147800014</v>
      </c>
      <c r="AD60" s="5">
        <v>3101.8982951300013</v>
      </c>
      <c r="AE60" s="5">
        <v>1788.4761621599998</v>
      </c>
      <c r="AF60" s="5">
        <v>1535.8872804500011</v>
      </c>
      <c r="AG60" s="5">
        <v>2077.8326274600013</v>
      </c>
      <c r="AH60" s="5">
        <v>1896.7073857200012</v>
      </c>
      <c r="AI60" s="5">
        <v>2128.4944540099982</v>
      </c>
      <c r="AJ60" s="5">
        <v>1922.3506428499968</v>
      </c>
      <c r="AK60" s="5">
        <v>2021.6092507899998</v>
      </c>
      <c r="AL60" s="5">
        <v>2079.16349451</v>
      </c>
      <c r="AM60" s="5">
        <v>2520.7421580999962</v>
      </c>
      <c r="AN60" s="5">
        <v>2784.2046901099989</v>
      </c>
      <c r="AO60" s="5">
        <v>2757.4819840700006</v>
      </c>
      <c r="AP60" s="5">
        <v>2236.4850662100062</v>
      </c>
      <c r="AQ60" s="5">
        <v>2907.2454998000071</v>
      </c>
      <c r="AR60" s="10">
        <v>2931.4625060700009</v>
      </c>
      <c r="AS60" s="10">
        <v>2736.9068426900003</v>
      </c>
      <c r="AT60" s="10">
        <v>3273.743166149995</v>
      </c>
      <c r="AU60" s="10">
        <v>3466.3300304100044</v>
      </c>
      <c r="AV60" s="10">
        <v>3466.3300304100044</v>
      </c>
      <c r="AW60" s="10">
        <v>3800.4154045400142</v>
      </c>
      <c r="AX60" s="10">
        <v>4028.9784124099879</v>
      </c>
      <c r="AY60" s="10">
        <v>4492.59</v>
      </c>
      <c r="AZ60" s="10">
        <v>4138.2368348599884</v>
      </c>
      <c r="BA60" s="10">
        <v>3779.224828219988</v>
      </c>
      <c r="BB60" s="10">
        <v>3945.4906266000025</v>
      </c>
      <c r="BC60" s="10">
        <v>4715.4311259700007</v>
      </c>
      <c r="BD60" s="10">
        <v>4441.0415097800087</v>
      </c>
      <c r="BE60" s="10">
        <v>5239.1270300099823</v>
      </c>
      <c r="BF60" s="10">
        <v>4264.6062753600227</v>
      </c>
      <c r="BG60" s="1"/>
      <c r="BT60">
        <f>((P60/O60)-1)*100</f>
        <v>9.1301421291121834</v>
      </c>
      <c r="BU60">
        <f>((R60/P60)-1)*100</f>
        <v>18.392781073589259</v>
      </c>
      <c r="CD60" t="s">
        <v>11</v>
      </c>
      <c r="CE60" t="s">
        <v>0</v>
      </c>
      <c r="CF60" t="s">
        <v>1</v>
      </c>
      <c r="CG60" t="s">
        <v>2</v>
      </c>
      <c r="CH60" t="s">
        <v>3</v>
      </c>
      <c r="CI60" t="s">
        <v>4</v>
      </c>
      <c r="CJ60" t="s">
        <v>5</v>
      </c>
    </row>
    <row r="61" spans="1:94" ht="18.75" customHeight="1" x14ac:dyDescent="0.25">
      <c r="A61" s="1"/>
      <c r="B61" s="7"/>
      <c r="C61" s="8" t="s">
        <v>73</v>
      </c>
      <c r="D61" s="7">
        <v>582.203333549999</v>
      </c>
      <c r="E61" s="7">
        <v>537.50873682999963</v>
      </c>
      <c r="F61" s="7">
        <v>700.26381605999904</v>
      </c>
      <c r="G61" s="7">
        <v>601.20551441000043</v>
      </c>
      <c r="H61" s="7">
        <v>601.9521685800006</v>
      </c>
      <c r="I61" s="7">
        <v>500.63401395000028</v>
      </c>
      <c r="J61" s="7">
        <v>600.86734314000012</v>
      </c>
      <c r="K61" s="7">
        <v>582.00386359000083</v>
      </c>
      <c r="L61" s="7">
        <v>603.9503280299997</v>
      </c>
      <c r="M61" s="7">
        <v>633.09805127000152</v>
      </c>
      <c r="N61" s="7">
        <v>612.13484257000016</v>
      </c>
      <c r="O61" s="7">
        <v>699.41730832469602</v>
      </c>
      <c r="P61" s="7">
        <v>666.08331638999903</v>
      </c>
      <c r="Q61" s="7">
        <v>555.49603046999903</v>
      </c>
      <c r="R61" s="7">
        <v>610.88556753</v>
      </c>
      <c r="S61" s="7">
        <v>638.80243507999899</v>
      </c>
      <c r="T61" s="7">
        <v>633.18123098999797</v>
      </c>
      <c r="U61" s="7">
        <v>523.42118876000097</v>
      </c>
      <c r="V61" s="7">
        <v>518.08971385999996</v>
      </c>
      <c r="W61" s="7">
        <v>607.67481659999896</v>
      </c>
      <c r="X61" s="7">
        <v>534.94648179999672</v>
      </c>
      <c r="Y61" s="7">
        <v>593.64447672000642</v>
      </c>
      <c r="Z61" s="7">
        <v>627.94001320999996</v>
      </c>
      <c r="AA61" s="7">
        <v>718.62981075998368</v>
      </c>
      <c r="AB61" s="7">
        <v>785.364965539997</v>
      </c>
      <c r="AC61" s="7">
        <v>675.05103002000101</v>
      </c>
      <c r="AD61" s="7">
        <v>679.52441012000202</v>
      </c>
      <c r="AE61" s="7">
        <v>456.80586374000001</v>
      </c>
      <c r="AF61" s="7">
        <v>379.491371149999</v>
      </c>
      <c r="AG61" s="7">
        <v>303.68254935000101</v>
      </c>
      <c r="AH61" s="7">
        <v>252.67767613999999</v>
      </c>
      <c r="AI61" s="7">
        <v>356.48471727999998</v>
      </c>
      <c r="AJ61" s="7">
        <v>339.44440018</v>
      </c>
      <c r="AK61" s="7">
        <v>368.34534328000001</v>
      </c>
      <c r="AL61" s="7">
        <v>435.92781917999997</v>
      </c>
      <c r="AM61" s="7">
        <v>686.21990695999796</v>
      </c>
      <c r="AN61" s="7">
        <v>687.91217791999895</v>
      </c>
      <c r="AO61" s="7">
        <v>679.028769729999</v>
      </c>
      <c r="AP61" s="7">
        <v>837.27714308000395</v>
      </c>
      <c r="AQ61" s="7">
        <v>816.384938869998</v>
      </c>
      <c r="AR61" s="24">
        <v>638.65673155000104</v>
      </c>
      <c r="AS61" s="24">
        <v>560.24098526000205</v>
      </c>
      <c r="AT61" s="24">
        <v>649.76252625999496</v>
      </c>
      <c r="AU61" s="24">
        <v>649.76252625999496</v>
      </c>
      <c r="AV61" s="24">
        <v>588.25626718000399</v>
      </c>
      <c r="AW61" s="24">
        <v>794.44354195999995</v>
      </c>
      <c r="AX61" s="9">
        <v>885.04910975999701</v>
      </c>
      <c r="AY61" s="9">
        <v>988.11</v>
      </c>
      <c r="AZ61" s="9">
        <v>687.91217791999895</v>
      </c>
      <c r="BA61" s="9">
        <v>679.028769729999</v>
      </c>
      <c r="BB61" s="9">
        <v>909.35995040999205</v>
      </c>
      <c r="BC61" s="9">
        <v>859.72721715999899</v>
      </c>
      <c r="BD61" s="9">
        <v>913.12580011999898</v>
      </c>
      <c r="BE61" s="9">
        <v>801.04034712999601</v>
      </c>
      <c r="BF61" s="9">
        <v>743.81983334000404</v>
      </c>
      <c r="BG61" s="1"/>
      <c r="BU61">
        <f>((R61/P61)-1)*100</f>
        <v>-8.2869135890021539</v>
      </c>
      <c r="CC61" t="s">
        <v>22</v>
      </c>
      <c r="CD61">
        <v>62.566489470325202</v>
      </c>
      <c r="CE61">
        <v>39.523000377911288</v>
      </c>
      <c r="CF61">
        <v>29.102907613935255</v>
      </c>
      <c r="CG61">
        <v>20.998286369269557</v>
      </c>
      <c r="CH61">
        <v>22.62519142848004</v>
      </c>
      <c r="CI61">
        <v>32.2441601680598</v>
      </c>
      <c r="CJ61">
        <v>30.74434755186811</v>
      </c>
    </row>
    <row r="62" spans="1:94" ht="18.75" customHeight="1" x14ac:dyDescent="0.25">
      <c r="A62" s="1"/>
      <c r="B62" s="7"/>
      <c r="C62" s="8" t="s">
        <v>74</v>
      </c>
      <c r="D62" s="7">
        <v>362.93389248</v>
      </c>
      <c r="E62" s="7">
        <v>304.13602250999998</v>
      </c>
      <c r="F62" s="7">
        <v>443.05555062999991</v>
      </c>
      <c r="G62" s="7">
        <v>432.85223347999988</v>
      </c>
      <c r="H62" s="7">
        <v>470.38389242</v>
      </c>
      <c r="I62" s="7">
        <v>464.94352320000002</v>
      </c>
      <c r="J62" s="7">
        <v>218.18455998999997</v>
      </c>
      <c r="K62" s="7">
        <v>406.40594412000002</v>
      </c>
      <c r="L62" s="7">
        <v>488.66836686999994</v>
      </c>
      <c r="M62" s="7">
        <v>395.29824296999993</v>
      </c>
      <c r="N62" s="7">
        <v>482.62373256000018</v>
      </c>
      <c r="O62" s="7">
        <v>377.53644668999999</v>
      </c>
      <c r="P62" s="7">
        <v>608.81744399000002</v>
      </c>
      <c r="Q62" s="7">
        <v>703.94585211000003</v>
      </c>
      <c r="R62" s="7">
        <v>507.47374167999999</v>
      </c>
      <c r="S62" s="7">
        <v>622.25623312000005</v>
      </c>
      <c r="T62" s="7">
        <v>489.98211967999998</v>
      </c>
      <c r="U62" s="7">
        <v>599.28292353000097</v>
      </c>
      <c r="V62" s="7">
        <v>697.19070736000003</v>
      </c>
      <c r="W62" s="7">
        <v>685.16729619</v>
      </c>
      <c r="X62" s="7">
        <v>557.19322057000056</v>
      </c>
      <c r="Y62" s="7">
        <v>593.4188805499997</v>
      </c>
      <c r="Z62" s="7">
        <v>611.32893284999989</v>
      </c>
      <c r="AA62" s="7">
        <v>563.7449019300002</v>
      </c>
      <c r="AB62" s="7">
        <v>630.14062620000004</v>
      </c>
      <c r="AC62" s="7">
        <v>682.73143210000001</v>
      </c>
      <c r="AD62" s="7">
        <v>419.51704603000002</v>
      </c>
      <c r="AE62" s="7">
        <v>294.58642000999998</v>
      </c>
      <c r="AF62" s="7">
        <v>113.18634777</v>
      </c>
      <c r="AG62" s="7">
        <v>216.53707032</v>
      </c>
      <c r="AH62" s="7">
        <v>357.37483827</v>
      </c>
      <c r="AI62" s="7">
        <v>246.68108269000001</v>
      </c>
      <c r="AJ62" s="7">
        <v>213.82340556</v>
      </c>
      <c r="AK62" s="7">
        <v>330.63781548999998</v>
      </c>
      <c r="AL62" s="7">
        <v>314.17382108999999</v>
      </c>
      <c r="AM62" s="7">
        <v>257.87884788999997</v>
      </c>
      <c r="AN62" s="7">
        <v>523.25275166999995</v>
      </c>
      <c r="AO62" s="7">
        <v>470.98401515</v>
      </c>
      <c r="AP62" s="7">
        <v>583.04844563999995</v>
      </c>
      <c r="AQ62" s="7">
        <v>449.11755090000003</v>
      </c>
      <c r="AR62" s="24">
        <v>529.55504446999998</v>
      </c>
      <c r="AS62" s="24">
        <v>443.59844466999999</v>
      </c>
      <c r="AT62" s="24">
        <v>536.58303876000002</v>
      </c>
      <c r="AU62" s="24">
        <v>536.58303876000002</v>
      </c>
      <c r="AV62" s="24">
        <v>726.64836369</v>
      </c>
      <c r="AW62" s="24">
        <v>660.63460419</v>
      </c>
      <c r="AX62" s="9">
        <v>609.95017513000005</v>
      </c>
      <c r="AY62" s="9">
        <v>869.87</v>
      </c>
      <c r="AZ62" s="9">
        <v>523.25275166999995</v>
      </c>
      <c r="BA62" s="9">
        <v>470.98401515</v>
      </c>
      <c r="BB62" s="9">
        <v>805.05412149999995</v>
      </c>
      <c r="BC62" s="9">
        <v>1651.7257067</v>
      </c>
      <c r="BD62" s="9">
        <v>1070.7150676799999</v>
      </c>
      <c r="BE62" s="9">
        <v>1358.0999499500001</v>
      </c>
      <c r="BF62" s="9">
        <v>954.94627920000096</v>
      </c>
      <c r="BG62" s="1"/>
      <c r="BU62">
        <f>((R62/P62)-1)*100</f>
        <v>-16.645991883186685</v>
      </c>
      <c r="CC62" t="s">
        <v>32</v>
      </c>
      <c r="CD62">
        <v>209.27132391349605</v>
      </c>
      <c r="CE62">
        <v>194.98247240668491</v>
      </c>
      <c r="CF62">
        <v>187.81313416886289</v>
      </c>
      <c r="CG62">
        <v>186.73709502066058</v>
      </c>
      <c r="CH62">
        <v>201.26228097516577</v>
      </c>
      <c r="CI62">
        <v>217.26621183100428</v>
      </c>
      <c r="CJ62">
        <v>184.66063362156899</v>
      </c>
      <c r="CP62">
        <v>2017</v>
      </c>
    </row>
    <row r="63" spans="1:94" ht="18.75" customHeight="1" x14ac:dyDescent="0.25">
      <c r="A63" s="1"/>
      <c r="B63" s="7"/>
      <c r="C63" s="8" t="s">
        <v>75</v>
      </c>
      <c r="D63" s="7">
        <v>748.75290868999934</v>
      </c>
      <c r="E63" s="7">
        <v>650.35278802999972</v>
      </c>
      <c r="F63" s="7">
        <v>461.95285387999951</v>
      </c>
      <c r="G63" s="7">
        <v>572.68923315000052</v>
      </c>
      <c r="H63" s="7">
        <v>599.17343920999986</v>
      </c>
      <c r="I63" s="7">
        <v>537.49456476999956</v>
      </c>
      <c r="J63" s="7">
        <v>548.72402189999957</v>
      </c>
      <c r="K63" s="7">
        <v>492.96134933000042</v>
      </c>
      <c r="L63" s="7">
        <v>459.94342628999993</v>
      </c>
      <c r="M63" s="7">
        <v>507.68117416000001</v>
      </c>
      <c r="N63" s="7">
        <v>549.53732369999864</v>
      </c>
      <c r="O63" s="7">
        <v>681.2850500699999</v>
      </c>
      <c r="P63" s="7">
        <v>646.47931148999999</v>
      </c>
      <c r="Q63" s="7">
        <v>690.99638459000005</v>
      </c>
      <c r="R63" s="7">
        <v>1319.1076105499999</v>
      </c>
      <c r="S63" s="7">
        <v>583.49555058999897</v>
      </c>
      <c r="T63" s="7">
        <v>654.46197697000002</v>
      </c>
      <c r="U63" s="7">
        <v>599.91033124</v>
      </c>
      <c r="V63" s="7">
        <v>849.06169187000205</v>
      </c>
      <c r="W63" s="7">
        <v>659.63099072</v>
      </c>
      <c r="X63" s="7">
        <v>628.85139462000348</v>
      </c>
      <c r="Y63" s="7">
        <v>657.51922709999917</v>
      </c>
      <c r="Z63" s="7">
        <v>614.37396392999801</v>
      </c>
      <c r="AA63" s="7">
        <v>613.59314291999817</v>
      </c>
      <c r="AB63" s="7">
        <v>669.30053053999995</v>
      </c>
      <c r="AC63" s="7">
        <v>659.42089117</v>
      </c>
      <c r="AD63" s="7">
        <v>588.50803776999896</v>
      </c>
      <c r="AE63" s="7">
        <v>213.75337848999999</v>
      </c>
      <c r="AF63" s="7">
        <v>295.94086523999999</v>
      </c>
      <c r="AG63" s="7">
        <v>405.35196616000002</v>
      </c>
      <c r="AH63" s="7">
        <v>372.63147084000002</v>
      </c>
      <c r="AI63" s="7">
        <v>538.70365321999998</v>
      </c>
      <c r="AJ63" s="7">
        <v>458.19074837000102</v>
      </c>
      <c r="AK63" s="7">
        <v>397.33254431</v>
      </c>
      <c r="AL63" s="7">
        <v>439.673110610001</v>
      </c>
      <c r="AM63" s="7">
        <v>467.700864739998</v>
      </c>
      <c r="AN63" s="7">
        <v>459.80388816999999</v>
      </c>
      <c r="AO63" s="7">
        <v>535.96300125000198</v>
      </c>
      <c r="AP63" s="7">
        <v>637.48578057000202</v>
      </c>
      <c r="AQ63" s="7">
        <v>511.01951095999902</v>
      </c>
      <c r="AR63" s="24">
        <v>534.37220921999995</v>
      </c>
      <c r="AS63" s="24">
        <v>588.070052589998</v>
      </c>
      <c r="AT63" s="24">
        <v>650.27094751000004</v>
      </c>
      <c r="AU63" s="24">
        <v>650.27094751000004</v>
      </c>
      <c r="AV63" s="24">
        <v>739.87017622999997</v>
      </c>
      <c r="AW63" s="24">
        <v>872.19350818000396</v>
      </c>
      <c r="AX63" s="9">
        <v>696.47846646000096</v>
      </c>
      <c r="AY63" s="9">
        <v>778.38</v>
      </c>
      <c r="AZ63" s="9">
        <v>459.80388816999999</v>
      </c>
      <c r="BA63" s="9">
        <v>535.96300125000198</v>
      </c>
      <c r="BB63" s="9">
        <v>692.50544973000001</v>
      </c>
      <c r="BC63" s="9">
        <v>715.54705730000205</v>
      </c>
      <c r="BD63" s="9">
        <v>795.34056540999995</v>
      </c>
      <c r="BE63" s="9">
        <v>925.946582189997</v>
      </c>
      <c r="BF63" s="9">
        <v>734.39570470999797</v>
      </c>
      <c r="BG63" s="1"/>
      <c r="BU63">
        <f>((R63/P63)-1)*100</f>
        <v>104.04482975792865</v>
      </c>
      <c r="CC63" t="s">
        <v>22</v>
      </c>
      <c r="CD63">
        <v>2010</v>
      </c>
      <c r="CK63" t="s">
        <v>7</v>
      </c>
      <c r="CL63" t="s">
        <v>8</v>
      </c>
      <c r="CM63" t="s">
        <v>9</v>
      </c>
      <c r="CN63" t="s">
        <v>10</v>
      </c>
      <c r="CO63" t="s">
        <v>11</v>
      </c>
      <c r="CP63" t="s">
        <v>0</v>
      </c>
    </row>
    <row r="64" spans="1:94" ht="18.75" customHeight="1" x14ac:dyDescent="0.25">
      <c r="A64" s="1"/>
      <c r="B64" s="7"/>
      <c r="C64" s="8" t="s">
        <v>76</v>
      </c>
      <c r="D64" s="7">
        <v>100.83801664999999</v>
      </c>
      <c r="E64" s="7">
        <v>136.80622233</v>
      </c>
      <c r="F64" s="7">
        <v>137.97863606000001</v>
      </c>
      <c r="G64" s="7">
        <v>150.92848607000002</v>
      </c>
      <c r="H64" s="7">
        <v>274.7178292000001</v>
      </c>
      <c r="I64" s="7">
        <v>160.92712997999996</v>
      </c>
      <c r="J64" s="7">
        <v>112.02461123999998</v>
      </c>
      <c r="K64" s="7">
        <v>108.10758382999995</v>
      </c>
      <c r="L64" s="7">
        <v>178.38270460000001</v>
      </c>
      <c r="M64" s="7">
        <v>106.72454763000003</v>
      </c>
      <c r="N64" s="7">
        <v>77.886062240000015</v>
      </c>
      <c r="O64" s="7">
        <v>261.9967006</v>
      </c>
      <c r="P64" s="7">
        <v>168.06641278000001</v>
      </c>
      <c r="Q64" s="7">
        <v>124.66045076</v>
      </c>
      <c r="R64" s="7">
        <v>243.70423735</v>
      </c>
      <c r="S64" s="7">
        <v>108.55512432</v>
      </c>
      <c r="T64" s="7">
        <v>90.229748580000006</v>
      </c>
      <c r="U64" s="7">
        <v>229.26789436000001</v>
      </c>
      <c r="V64" s="7">
        <v>112.29081945999999</v>
      </c>
      <c r="W64" s="7">
        <v>184.55472678999999</v>
      </c>
      <c r="X64" s="7">
        <v>161.83175891999997</v>
      </c>
      <c r="Y64" s="7">
        <v>273.22900150999948</v>
      </c>
      <c r="Z64" s="7">
        <v>437.0984287099995</v>
      </c>
      <c r="AA64" s="7">
        <v>522.28914845999952</v>
      </c>
      <c r="AB64" s="7">
        <v>169.36596713</v>
      </c>
      <c r="AC64" s="7">
        <v>134.70042337999999</v>
      </c>
      <c r="AD64" s="7">
        <v>82.264962159999996</v>
      </c>
      <c r="AE64" s="7">
        <v>34.32111158</v>
      </c>
      <c r="AF64" s="7">
        <v>37.87526664</v>
      </c>
      <c r="AG64" s="7">
        <v>56.246561319999998</v>
      </c>
      <c r="AH64" s="7">
        <v>37.364851729999998</v>
      </c>
      <c r="AI64" s="7">
        <v>35.972764890000001</v>
      </c>
      <c r="AJ64" s="7">
        <v>31.780567730000001</v>
      </c>
      <c r="AK64" s="7">
        <v>55.596842539999997</v>
      </c>
      <c r="AL64" s="7">
        <v>117.75252214</v>
      </c>
      <c r="AM64" s="7">
        <v>62.518309410000001</v>
      </c>
      <c r="AN64" s="7">
        <v>103.227662</v>
      </c>
      <c r="AO64" s="7">
        <v>73.141326280000001</v>
      </c>
      <c r="AP64" s="7">
        <v>178.67369692</v>
      </c>
      <c r="AQ64" s="7">
        <v>84.320298480000105</v>
      </c>
      <c r="AR64" s="24">
        <v>74.755373830000096</v>
      </c>
      <c r="AS64" s="24">
        <v>106.1512444</v>
      </c>
      <c r="AT64" s="24">
        <v>189.65534321000001</v>
      </c>
      <c r="AU64" s="24">
        <v>189.65534321000001</v>
      </c>
      <c r="AV64" s="24">
        <v>202.79813540999999</v>
      </c>
      <c r="AW64" s="24">
        <v>142.73486428999999</v>
      </c>
      <c r="AX64" s="9">
        <v>304.90490495</v>
      </c>
      <c r="AY64" s="9">
        <v>193.67</v>
      </c>
      <c r="AZ64" s="9">
        <v>103.227662</v>
      </c>
      <c r="BA64" s="9">
        <v>73.141326280000101</v>
      </c>
      <c r="BB64" s="9">
        <v>180.32024634999999</v>
      </c>
      <c r="BC64" s="9">
        <v>162.75378449999999</v>
      </c>
      <c r="BD64" s="9">
        <v>247.31865962000001</v>
      </c>
      <c r="BE64" s="9">
        <v>483.76605960999899</v>
      </c>
      <c r="BF64" s="9">
        <v>199.37467613000001</v>
      </c>
      <c r="BG64" s="1"/>
      <c r="BU64">
        <f>((R64/P64)-1)*100</f>
        <v>45.004723620186013</v>
      </c>
      <c r="CD64" t="s">
        <v>3</v>
      </c>
      <c r="CE64" t="s">
        <v>4</v>
      </c>
      <c r="CF64" t="s">
        <v>5</v>
      </c>
      <c r="CG64" t="s">
        <v>6</v>
      </c>
      <c r="CH64" t="s">
        <v>7</v>
      </c>
      <c r="CI64" t="s">
        <v>8</v>
      </c>
      <c r="CJ64" t="s">
        <v>9</v>
      </c>
      <c r="CK64">
        <v>-0.36722627317347012</v>
      </c>
      <c r="CL64">
        <v>0.39042711789759693</v>
      </c>
      <c r="CM64">
        <v>1.2025995861928074</v>
      </c>
      <c r="CN64">
        <v>1.0963335089493638</v>
      </c>
      <c r="CO64">
        <v>1.8253800545742414</v>
      </c>
      <c r="CP64">
        <v>2.0340500931323842</v>
      </c>
    </row>
    <row r="65" spans="1:117" ht="18.75" customHeight="1" x14ac:dyDescent="0.25">
      <c r="A65" s="1"/>
      <c r="B65" s="7"/>
      <c r="C65" s="8" t="s">
        <v>77</v>
      </c>
      <c r="D65" s="7" t="e">
        <f>((D60/#REF!)-1)*100</f>
        <v>#REF!</v>
      </c>
      <c r="E65" s="7">
        <f>((E60/D60)-1)*100</f>
        <v>-3.742682998111746</v>
      </c>
      <c r="F65" s="7">
        <f t="shared" ref="F65:O65" si="5">((F60/E60)-1)*100</f>
        <v>-0.57293072338319151</v>
      </c>
      <c r="G65" s="7">
        <f t="shared" si="5"/>
        <v>7.8801091542735957</v>
      </c>
      <c r="H65" s="7">
        <f t="shared" si="5"/>
        <v>7.9728327101316498</v>
      </c>
      <c r="I65" s="7">
        <f t="shared" si="5"/>
        <v>-14.965768550487656</v>
      </c>
      <c r="J65" s="7">
        <f t="shared" si="5"/>
        <v>1.2908417297104791</v>
      </c>
      <c r="K65" s="7">
        <f t="shared" si="5"/>
        <v>4.3089675124374338</v>
      </c>
      <c r="L65" s="7">
        <f t="shared" si="5"/>
        <v>-1.9367011843021031</v>
      </c>
      <c r="M65" s="7">
        <f t="shared" si="5"/>
        <v>5.0329918651738526</v>
      </c>
      <c r="N65" s="7">
        <f>((N60/M60)-1)*100</f>
        <v>-3.4230527152009915</v>
      </c>
      <c r="O65" s="7">
        <f t="shared" si="5"/>
        <v>13.464465612951827</v>
      </c>
      <c r="P65" s="7">
        <f>((P60/O60)-1)*100</f>
        <v>9.1301421291121834</v>
      </c>
      <c r="Q65" s="7">
        <f t="shared" ref="Q65:Y65" si="6">((Q60/P60)-1)*100</f>
        <v>-3.6534970955432788</v>
      </c>
      <c r="R65" s="7">
        <f t="shared" si="6"/>
        <v>22.882281665163305</v>
      </c>
      <c r="S65" s="7">
        <f t="shared" si="6"/>
        <v>-18.347306365124251</v>
      </c>
      <c r="T65" s="7">
        <f t="shared" si="6"/>
        <v>-4.6094337710283035</v>
      </c>
      <c r="U65" s="7">
        <f t="shared" si="6"/>
        <v>4.2300158424747547</v>
      </c>
      <c r="V65" s="7">
        <f t="shared" si="6"/>
        <v>12.811395167186079</v>
      </c>
      <c r="W65" s="7">
        <f t="shared" si="6"/>
        <v>-0.71504882312850571</v>
      </c>
      <c r="X65" s="7">
        <f t="shared" si="6"/>
        <v>-8.365584308767982</v>
      </c>
      <c r="Y65" s="7">
        <f t="shared" si="6"/>
        <v>2.312428449084214</v>
      </c>
      <c r="Z65" s="7">
        <f>((Z60/Y60)-1)*100</f>
        <v>6.4616751428486108</v>
      </c>
      <c r="AA65" s="7">
        <f>((AA60/Z60)-1)*100</f>
        <v>3.351397222683361</v>
      </c>
      <c r="AB65" s="7" t="e">
        <f>((AB60/#REF!)-1)*100</f>
        <v>#REF!</v>
      </c>
      <c r="AC65" s="7">
        <f t="shared" ref="AC65:AY65" si="7">((AC60/AB60)-1)*100</f>
        <v>-6.3872707154456805</v>
      </c>
      <c r="AD65" s="7">
        <f t="shared" si="7"/>
        <v>-10.527338013449071</v>
      </c>
      <c r="AE65" s="7">
        <f t="shared" si="7"/>
        <v>-42.342527317290902</v>
      </c>
      <c r="AF65" s="7">
        <f t="shared" si="7"/>
        <v>-14.123133819404066</v>
      </c>
      <c r="AG65" s="7">
        <f t="shared" si="7"/>
        <v>35.285489625984482</v>
      </c>
      <c r="AH65" s="7">
        <f t="shared" si="7"/>
        <v>-8.7170275096417384</v>
      </c>
      <c r="AI65" s="7">
        <f t="shared" si="7"/>
        <v>12.220496953567217</v>
      </c>
      <c r="AJ65" s="7">
        <f t="shared" si="7"/>
        <v>-9.6849588107516418</v>
      </c>
      <c r="AK65" s="7">
        <f t="shared" si="7"/>
        <v>5.1633976511614055</v>
      </c>
      <c r="AL65" s="7">
        <f t="shared" si="7"/>
        <v>2.8469519368052643</v>
      </c>
      <c r="AM65" s="7">
        <f t="shared" si="7"/>
        <v>21.238284759999782</v>
      </c>
      <c r="AN65" s="7">
        <f t="shared" si="7"/>
        <v>10.451784255815632</v>
      </c>
      <c r="AO65" s="7">
        <f t="shared" si="7"/>
        <v>-0.95979674680249927</v>
      </c>
      <c r="AP65" s="7">
        <f t="shared" si="7"/>
        <v>-18.893937326510148</v>
      </c>
      <c r="AQ65" s="7">
        <f t="shared" si="7"/>
        <v>29.991724233897308</v>
      </c>
      <c r="AR65" s="24">
        <f t="shared" si="7"/>
        <v>0.83298800433810882</v>
      </c>
      <c r="AS65" s="24">
        <f t="shared" si="7"/>
        <v>-6.6368122729574708</v>
      </c>
      <c r="AT65" s="24">
        <f t="shared" si="7"/>
        <v>19.614709389683107</v>
      </c>
      <c r="AU65" s="24">
        <f t="shared" si="7"/>
        <v>5.8827725476857218</v>
      </c>
      <c r="AV65" s="24">
        <f t="shared" si="7"/>
        <v>0</v>
      </c>
      <c r="AW65" s="24">
        <f t="shared" si="7"/>
        <v>9.6380140147963154</v>
      </c>
      <c r="AX65" s="9">
        <f t="shared" si="7"/>
        <v>6.0141585469033254</v>
      </c>
      <c r="AY65" s="9">
        <f t="shared" si="7"/>
        <v>11.506926573793596</v>
      </c>
      <c r="AZ65" s="9">
        <f t="shared" ref="AZ65" si="8">((AZ60/AY60)-1)*100</f>
        <v>-7.8875028689466831</v>
      </c>
      <c r="BA65" s="9">
        <f t="shared" ref="BA65" si="9">((BA60/AZ60)-1)*100</f>
        <v>-8.6754823604035529</v>
      </c>
      <c r="BB65" s="9">
        <f t="shared" ref="BB65" si="10">((BB60/BA60)-1)*100</f>
        <v>4.3994683020307512</v>
      </c>
      <c r="BC65" s="9">
        <f t="shared" ref="BC65" si="11">((BC60/BB60)-1)*100</f>
        <v>19.514442492377391</v>
      </c>
      <c r="BD65" s="9">
        <f t="shared" ref="BD65" si="12">((BD60/BC60)-1)*100</f>
        <v>-5.8189719849539356</v>
      </c>
      <c r="BE65" s="9">
        <f t="shared" ref="BE65" si="13">((BE60/BD60)-1)*100</f>
        <v>17.970683644195606</v>
      </c>
      <c r="BF65" s="9">
        <f t="shared" ref="BF65" si="14">((BF60/BE60)-1)*100</f>
        <v>-18.600823172789205</v>
      </c>
      <c r="BG65" s="1"/>
      <c r="BI65">
        <f>((AJ60/AI60)-1)*100</f>
        <v>-9.6849588107516418</v>
      </c>
      <c r="CC65" t="s">
        <v>21</v>
      </c>
      <c r="CD65">
        <v>26.4217738</v>
      </c>
      <c r="CE65">
        <v>17.902608399999998</v>
      </c>
      <c r="CF65">
        <v>19.86846942</v>
      </c>
      <c r="CG65">
        <v>18.33315807</v>
      </c>
      <c r="CH65">
        <v>15.818198650000001</v>
      </c>
      <c r="CI65">
        <v>28.095346710000001</v>
      </c>
      <c r="CJ65">
        <v>44.868559950000005</v>
      </c>
      <c r="CK65">
        <v>-0.85724247672325438</v>
      </c>
      <c r="CL65">
        <v>-0.73317102591515892</v>
      </c>
      <c r="CM65">
        <v>2.1578800075127704</v>
      </c>
      <c r="CN65">
        <v>1.8508319334554262</v>
      </c>
      <c r="CO65">
        <v>2.747324418792279</v>
      </c>
      <c r="CP65">
        <v>3.6828047861007294</v>
      </c>
    </row>
    <row r="66" spans="1:117" ht="18.75" customHeight="1" x14ac:dyDescent="0.25">
      <c r="A66" s="1"/>
      <c r="B66" s="7"/>
      <c r="C66" s="8" t="s">
        <v>106</v>
      </c>
      <c r="D66" s="7">
        <f>D61/D60*100</f>
        <v>19.416871576629749</v>
      </c>
      <c r="E66" s="7">
        <f t="shared" ref="E66:O66" si="15">E61/E60*100</f>
        <v>18.623287417434732</v>
      </c>
      <c r="F66" s="7">
        <f t="shared" si="15"/>
        <v>24.402137274001166</v>
      </c>
      <c r="G66" s="7">
        <f t="shared" si="15"/>
        <v>19.419934375067335</v>
      </c>
      <c r="H66" s="7">
        <f t="shared" si="15"/>
        <v>18.008282318795619</v>
      </c>
      <c r="I66" s="7">
        <f t="shared" si="15"/>
        <v>17.6131433327518</v>
      </c>
      <c r="J66" s="7">
        <f t="shared" si="15"/>
        <v>20.870119564145465</v>
      </c>
      <c r="K66" s="7">
        <f t="shared" si="15"/>
        <v>19.379856513202924</v>
      </c>
      <c r="L66" s="7">
        <f t="shared" si="15"/>
        <v>20.507816007330689</v>
      </c>
      <c r="M66" s="7">
        <f t="shared" si="15"/>
        <v>20.467435529169698</v>
      </c>
      <c r="N66" s="7">
        <f t="shared" si="15"/>
        <v>20.491138129477765</v>
      </c>
      <c r="O66" s="7">
        <f t="shared" si="15"/>
        <v>20.634572900561793</v>
      </c>
      <c r="P66" s="7">
        <f t="shared" ref="P66:Z66" si="16">P61/P60*100</f>
        <v>18.007065476356225</v>
      </c>
      <c r="Q66" s="7">
        <f t="shared" si="16"/>
        <v>15.586887184144347</v>
      </c>
      <c r="R66" s="7">
        <f t="shared" si="16"/>
        <v>13.949191302593389</v>
      </c>
      <c r="S66" s="7">
        <f t="shared" si="16"/>
        <v>17.86426745922153</v>
      </c>
      <c r="T66" s="7">
        <f t="shared" si="16"/>
        <v>18.562704680478845</v>
      </c>
      <c r="U66" s="7">
        <f t="shared" si="16"/>
        <v>14.722166268448939</v>
      </c>
      <c r="V66" s="7">
        <f t="shared" si="16"/>
        <v>12.917319997931981</v>
      </c>
      <c r="W66" s="7">
        <f t="shared" si="16"/>
        <v>15.260025540733485</v>
      </c>
      <c r="X66" s="7">
        <f t="shared" si="16"/>
        <v>14.660059826472041</v>
      </c>
      <c r="Y66" s="7">
        <f t="shared" si="16"/>
        <v>15.900963674336788</v>
      </c>
      <c r="Z66" s="7">
        <f t="shared" si="16"/>
        <v>15.798719061025098</v>
      </c>
      <c r="AA66" s="7">
        <f>AA61/AA60*100</f>
        <v>17.494139901146159</v>
      </c>
      <c r="AB66" s="7">
        <f t="shared" ref="AB66:BF66" si="17">(AB61/AB60)*100</f>
        <v>21.206511664446786</v>
      </c>
      <c r="AC66" s="7">
        <f t="shared" si="17"/>
        <v>19.471499993239227</v>
      </c>
      <c r="AD66" s="7">
        <f t="shared" si="17"/>
        <v>21.906727605700656</v>
      </c>
      <c r="AE66" s="7">
        <f t="shared" si="17"/>
        <v>25.541624395390372</v>
      </c>
      <c r="AF66" s="7">
        <f t="shared" si="17"/>
        <v>24.708282696293406</v>
      </c>
      <c r="AG66" s="7">
        <f t="shared" si="17"/>
        <v>14.615351849644922</v>
      </c>
      <c r="AH66" s="7">
        <f t="shared" si="17"/>
        <v>13.321911331308604</v>
      </c>
      <c r="AI66" s="7">
        <f t="shared" si="17"/>
        <v>16.748209825418954</v>
      </c>
      <c r="AJ66" s="7">
        <f t="shared" si="17"/>
        <v>17.657777546595447</v>
      </c>
      <c r="AK66" s="7">
        <f t="shared" si="17"/>
        <v>18.220402540009097</v>
      </c>
      <c r="AL66" s="7">
        <f t="shared" si="17"/>
        <v>20.966500245462218</v>
      </c>
      <c r="AM66" s="7">
        <f t="shared" si="17"/>
        <v>27.222931340079409</v>
      </c>
      <c r="AN66" s="7">
        <f t="shared" si="17"/>
        <v>24.70767254877445</v>
      </c>
      <c r="AO66" s="7">
        <f t="shared" si="17"/>
        <v>24.62495761179056</v>
      </c>
      <c r="AP66" s="7">
        <f t="shared" si="17"/>
        <v>37.437189084337199</v>
      </c>
      <c r="AQ66" s="7">
        <f t="shared" si="17"/>
        <v>28.081045750218138</v>
      </c>
      <c r="AR66" s="24">
        <f t="shared" si="17"/>
        <v>21.786283475486158</v>
      </c>
      <c r="AS66" s="24">
        <f t="shared" si="17"/>
        <v>20.469859496911585</v>
      </c>
      <c r="AT66" s="24">
        <f t="shared" si="17"/>
        <v>19.847694009060955</v>
      </c>
      <c r="AU66" s="24">
        <f t="shared" si="17"/>
        <v>18.744970056504968</v>
      </c>
      <c r="AV66" s="24">
        <f t="shared" si="17"/>
        <v>16.970578739452108</v>
      </c>
      <c r="AW66" s="24">
        <f t="shared" si="17"/>
        <v>20.904123823173375</v>
      </c>
      <c r="AX66" s="9">
        <f t="shared" si="17"/>
        <v>21.967084932346236</v>
      </c>
      <c r="AY66" s="9">
        <f t="shared" si="17"/>
        <v>21.994217144230831</v>
      </c>
      <c r="AZ66" s="9">
        <f t="shared" si="17"/>
        <v>16.623315807474164</v>
      </c>
      <c r="BA66" s="9">
        <f t="shared" si="17"/>
        <v>17.967408677557323</v>
      </c>
      <c r="BB66" s="9">
        <f t="shared" si="17"/>
        <v>23.048082899480267</v>
      </c>
      <c r="BC66" s="9">
        <f t="shared" si="17"/>
        <v>18.232208130982858</v>
      </c>
      <c r="BD66" s="9">
        <f t="shared" si="17"/>
        <v>20.561073300241041</v>
      </c>
      <c r="BE66" s="9">
        <f t="shared" si="17"/>
        <v>15.289576727985343</v>
      </c>
      <c r="BF66" s="9">
        <f t="shared" si="17"/>
        <v>17.441700014316329</v>
      </c>
      <c r="BG66" s="1"/>
    </row>
    <row r="67" spans="1:117" ht="18.75" customHeight="1" x14ac:dyDescent="0.25">
      <c r="A67" s="1"/>
      <c r="B67" s="7"/>
      <c r="C67" s="8" t="s">
        <v>107</v>
      </c>
      <c r="D67" s="7">
        <f>D62/D60*100</f>
        <v>12.104088683451891</v>
      </c>
      <c r="E67" s="7">
        <f t="shared" ref="E67:O67" si="18">E62/E60*100</f>
        <v>10.537526505342203</v>
      </c>
      <c r="F67" s="7">
        <f t="shared" si="18"/>
        <v>15.439184659449968</v>
      </c>
      <c r="G67" s="7">
        <f t="shared" si="18"/>
        <v>13.981844422255849</v>
      </c>
      <c r="H67" s="7">
        <f t="shared" si="18"/>
        <v>14.072224297980181</v>
      </c>
      <c r="I67" s="7">
        <f t="shared" si="18"/>
        <v>16.357492075187054</v>
      </c>
      <c r="J67" s="7">
        <f t="shared" si="18"/>
        <v>7.5782748156123514</v>
      </c>
      <c r="K67" s="7">
        <f t="shared" si="18"/>
        <v>13.532708931820366</v>
      </c>
      <c r="L67" s="7">
        <f t="shared" si="18"/>
        <v>16.593286717901972</v>
      </c>
      <c r="M67" s="7">
        <f t="shared" si="18"/>
        <v>12.779602285226463</v>
      </c>
      <c r="N67" s="7">
        <f t="shared" si="18"/>
        <v>16.155769743363681</v>
      </c>
      <c r="O67" s="7">
        <f t="shared" si="18"/>
        <v>11.138276446866699</v>
      </c>
      <c r="P67" s="7">
        <f t="shared" ref="P67:Z67" si="19">P62/P60*100</f>
        <v>16.458925343592909</v>
      </c>
      <c r="Q67" s="7">
        <f t="shared" si="19"/>
        <v>19.752300608343447</v>
      </c>
      <c r="R67" s="7">
        <f t="shared" si="19"/>
        <v>11.58784669338181</v>
      </c>
      <c r="S67" s="7">
        <f t="shared" si="19"/>
        <v>17.401548845428678</v>
      </c>
      <c r="T67" s="7">
        <f t="shared" si="19"/>
        <v>14.364597276697477</v>
      </c>
      <c r="U67" s="7">
        <f t="shared" si="19"/>
        <v>16.855914570352347</v>
      </c>
      <c r="V67" s="7">
        <f t="shared" si="19"/>
        <v>17.382772183327422</v>
      </c>
      <c r="W67" s="7">
        <f t="shared" si="19"/>
        <v>17.206028872539463</v>
      </c>
      <c r="X67" s="7">
        <f t="shared" si="19"/>
        <v>15.269725526515071</v>
      </c>
      <c r="Y67" s="7">
        <f t="shared" si="19"/>
        <v>15.894921006300583</v>
      </c>
      <c r="Z67" s="7">
        <f t="shared" si="19"/>
        <v>15.380790936702834</v>
      </c>
      <c r="AA67" s="7">
        <f>AA62/AA60*100</f>
        <v>13.723661383448016</v>
      </c>
      <c r="AB67" s="7">
        <f t="shared" ref="AB67:BF67" si="20">(AB62/AB60)*100</f>
        <v>17.015126885070543</v>
      </c>
      <c r="AC67" s="7">
        <f t="shared" si="20"/>
        <v>19.693037243607314</v>
      </c>
      <c r="AD67" s="7">
        <f t="shared" si="20"/>
        <v>13.524526148669807</v>
      </c>
      <c r="AE67" s="7">
        <f t="shared" si="20"/>
        <v>16.471364071982851</v>
      </c>
      <c r="AF67" s="7">
        <f t="shared" si="20"/>
        <v>7.3694436571437345</v>
      </c>
      <c r="AG67" s="7">
        <f t="shared" si="20"/>
        <v>10.421295125425996</v>
      </c>
      <c r="AH67" s="7">
        <f t="shared" si="20"/>
        <v>18.841854097296007</v>
      </c>
      <c r="AI67" s="7">
        <f t="shared" si="20"/>
        <v>11.589463257715458</v>
      </c>
      <c r="AJ67" s="7">
        <f t="shared" si="20"/>
        <v>11.123017871650841</v>
      </c>
      <c r="AK67" s="7">
        <f t="shared" si="20"/>
        <v>16.355179190083053</v>
      </c>
      <c r="AL67" s="7">
        <f t="shared" si="20"/>
        <v>15.110587595423411</v>
      </c>
      <c r="AM67" s="7">
        <f t="shared" si="20"/>
        <v>10.230274725296599</v>
      </c>
      <c r="AN67" s="7">
        <f t="shared" si="20"/>
        <v>18.793616486915955</v>
      </c>
      <c r="AO67" s="7">
        <f t="shared" si="20"/>
        <v>17.080220936016229</v>
      </c>
      <c r="AP67" s="7">
        <f t="shared" si="20"/>
        <v>26.069856421086946</v>
      </c>
      <c r="AQ67" s="7">
        <f t="shared" si="20"/>
        <v>15.448215533600287</v>
      </c>
      <c r="AR67" s="24">
        <f t="shared" si="20"/>
        <v>18.064534114745886</v>
      </c>
      <c r="AS67" s="24">
        <f t="shared" si="20"/>
        <v>16.208021323590398</v>
      </c>
      <c r="AT67" s="24">
        <f t="shared" si="20"/>
        <v>16.390505043528975</v>
      </c>
      <c r="AU67" s="24">
        <f t="shared" si="20"/>
        <v>15.479860084082411</v>
      </c>
      <c r="AV67" s="24">
        <f t="shared" si="20"/>
        <v>20.963046141456143</v>
      </c>
      <c r="AW67" s="24">
        <f t="shared" si="20"/>
        <v>17.383220881612029</v>
      </c>
      <c r="AX67" s="9">
        <f t="shared" si="20"/>
        <v>15.139077768479531</v>
      </c>
      <c r="AY67" s="9">
        <f t="shared" si="20"/>
        <v>19.362327744129779</v>
      </c>
      <c r="AZ67" s="9">
        <f t="shared" si="20"/>
        <v>12.644340393043347</v>
      </c>
      <c r="BA67" s="9">
        <f t="shared" si="20"/>
        <v>12.462450279038654</v>
      </c>
      <c r="BB67" s="9">
        <f t="shared" si="20"/>
        <v>20.404410951389064</v>
      </c>
      <c r="BC67" s="9">
        <f t="shared" si="20"/>
        <v>35.028095259481226</v>
      </c>
      <c r="BD67" s="9">
        <f t="shared" si="20"/>
        <v>24.109548747114477</v>
      </c>
      <c r="BE67" s="9">
        <f t="shared" si="20"/>
        <v>25.92225655477975</v>
      </c>
      <c r="BF67" s="9">
        <f t="shared" si="20"/>
        <v>22.39236678699919</v>
      </c>
      <c r="BG67" s="1"/>
    </row>
    <row r="68" spans="1:117" ht="18.75" customHeight="1" x14ac:dyDescent="0.25">
      <c r="A68" s="1"/>
      <c r="B68" s="7"/>
      <c r="C68" s="8" t="s">
        <v>108</v>
      </c>
      <c r="D68" s="7">
        <f>D63/D60*100</f>
        <v>24.971411589166301</v>
      </c>
      <c r="E68" s="7">
        <f t="shared" ref="E68:O68" si="21">E63/E60*100</f>
        <v>22.533041910430036</v>
      </c>
      <c r="F68" s="7">
        <f t="shared" si="21"/>
        <v>16.097700175230106</v>
      </c>
      <c r="G68" s="7">
        <f t="shared" si="21"/>
        <v>18.498811235946395</v>
      </c>
      <c r="H68" s="7">
        <f t="shared" si="21"/>
        <v>17.925152552687216</v>
      </c>
      <c r="I68" s="7">
        <f t="shared" si="21"/>
        <v>18.909959263803721</v>
      </c>
      <c r="J68" s="7">
        <f t="shared" si="21"/>
        <v>19.059008740475853</v>
      </c>
      <c r="K68" s="7">
        <f t="shared" si="21"/>
        <v>16.414874220320289</v>
      </c>
      <c r="L68" s="7">
        <f t="shared" si="21"/>
        <v>15.617898893943563</v>
      </c>
      <c r="M68" s="7">
        <f t="shared" si="21"/>
        <v>16.412831599542365</v>
      </c>
      <c r="N68" s="7">
        <f t="shared" si="21"/>
        <v>18.395693929074959</v>
      </c>
      <c r="O68" s="7">
        <f t="shared" si="21"/>
        <v>20.09962559463289</v>
      </c>
      <c r="P68" s="7">
        <f t="shared" ref="P68:Z68" si="22">P63/P60*100</f>
        <v>17.477085830947424</v>
      </c>
      <c r="Q68" s="7">
        <f t="shared" si="22"/>
        <v>19.388946275895371</v>
      </c>
      <c r="R68" s="7">
        <f t="shared" si="22"/>
        <v>30.12100037437073</v>
      </c>
      <c r="S68" s="7">
        <f t="shared" si="22"/>
        <v>16.317596810193873</v>
      </c>
      <c r="T68" s="7">
        <f t="shared" si="22"/>
        <v>19.186583253742029</v>
      </c>
      <c r="U68" s="7">
        <f t="shared" si="22"/>
        <v>16.873561545337431</v>
      </c>
      <c r="V68" s="7">
        <f t="shared" si="22"/>
        <v>21.169309635886812</v>
      </c>
      <c r="W68" s="7">
        <f t="shared" si="22"/>
        <v>16.564757154437835</v>
      </c>
      <c r="X68" s="7">
        <f t="shared" si="22"/>
        <v>17.233497893227355</v>
      </c>
      <c r="Y68" s="7">
        <f t="shared" si="22"/>
        <v>17.61186999171947</v>
      </c>
      <c r="Z68" s="7">
        <f t="shared" si="22"/>
        <v>15.457402698261166</v>
      </c>
      <c r="AA68" s="7">
        <f>AA63/AA60*100</f>
        <v>14.937154184119391</v>
      </c>
      <c r="AB68" s="7">
        <f t="shared" ref="AB68:BF68" si="23">(AB63/AB60)*100</f>
        <v>18.072526953322676</v>
      </c>
      <c r="AC68" s="7">
        <f t="shared" si="23"/>
        <v>19.020656671804542</v>
      </c>
      <c r="AD68" s="7">
        <f t="shared" si="23"/>
        <v>18.97251237069765</v>
      </c>
      <c r="AE68" s="7">
        <f t="shared" si="23"/>
        <v>11.951704082644479</v>
      </c>
      <c r="AF68" s="7">
        <f t="shared" si="23"/>
        <v>19.268397427791186</v>
      </c>
      <c r="AG68" s="7">
        <f t="shared" si="23"/>
        <v>19.50840316987</v>
      </c>
      <c r="AH68" s="7">
        <f t="shared" si="23"/>
        <v>19.646228703777989</v>
      </c>
      <c r="AI68" s="7">
        <f t="shared" si="23"/>
        <v>25.309140562011045</v>
      </c>
      <c r="AJ68" s="7">
        <f t="shared" si="23"/>
        <v>23.834920547622183</v>
      </c>
      <c r="AK68" s="7">
        <f t="shared" si="23"/>
        <v>19.654270188698995</v>
      </c>
      <c r="AL68" s="7">
        <f t="shared" si="23"/>
        <v>21.146634777445414</v>
      </c>
      <c r="AM68" s="7">
        <f t="shared" si="23"/>
        <v>18.554093810710352</v>
      </c>
      <c r="AN68" s="7">
        <f t="shared" si="23"/>
        <v>16.514730034156862</v>
      </c>
      <c r="AO68" s="7">
        <f t="shared" si="23"/>
        <v>19.436681883916751</v>
      </c>
      <c r="AP68" s="7">
        <f t="shared" si="23"/>
        <v>28.503914030166033</v>
      </c>
      <c r="AQ68" s="7">
        <f t="shared" si="23"/>
        <v>17.577446108185658</v>
      </c>
      <c r="AR68" s="24">
        <f t="shared" si="23"/>
        <v>18.22886044469298</v>
      </c>
      <c r="AS68" s="24">
        <f t="shared" si="23"/>
        <v>21.486666751580284</v>
      </c>
      <c r="AT68" s="24">
        <f t="shared" si="23"/>
        <v>19.863224282029893</v>
      </c>
      <c r="AU68" s="24">
        <f t="shared" si="23"/>
        <v>18.759637478404926</v>
      </c>
      <c r="AV68" s="24">
        <f t="shared" si="23"/>
        <v>21.344481620017199</v>
      </c>
      <c r="AW68" s="24">
        <f t="shared" si="23"/>
        <v>22.94995192204707</v>
      </c>
      <c r="AX68" s="9">
        <f t="shared" si="23"/>
        <v>17.286726191302499</v>
      </c>
      <c r="AY68" s="9">
        <f t="shared" si="23"/>
        <v>17.325863254826281</v>
      </c>
      <c r="AZ68" s="9">
        <f t="shared" si="23"/>
        <v>11.11110616716447</v>
      </c>
      <c r="BA68" s="9">
        <f t="shared" si="23"/>
        <v>14.181823670502295</v>
      </c>
      <c r="BB68" s="9">
        <f t="shared" si="23"/>
        <v>17.551820933528905</v>
      </c>
      <c r="BC68" s="9">
        <f t="shared" si="23"/>
        <v>15.174584002704705</v>
      </c>
      <c r="BD68" s="9">
        <f t="shared" si="23"/>
        <v>17.908874836195753</v>
      </c>
      <c r="BE68" s="9">
        <f t="shared" si="23"/>
        <v>17.673680689285227</v>
      </c>
      <c r="BF68" s="9">
        <f t="shared" si="23"/>
        <v>17.22071528509392</v>
      </c>
      <c r="BG68" s="1"/>
    </row>
    <row r="69" spans="1:117" ht="15.75" hidden="1" customHeight="1" x14ac:dyDescent="0.2">
      <c r="A69" s="1"/>
      <c r="BG69" s="1"/>
      <c r="CD69" t="s">
        <v>11</v>
      </c>
      <c r="CE69" t="s">
        <v>0</v>
      </c>
      <c r="CF69" t="s">
        <v>1</v>
      </c>
      <c r="CG69" t="s">
        <v>2</v>
      </c>
      <c r="CH69" t="s">
        <v>3</v>
      </c>
      <c r="CI69" t="s">
        <v>4</v>
      </c>
      <c r="CJ69" t="s">
        <v>5</v>
      </c>
      <c r="CK69">
        <v>347.4103756400001</v>
      </c>
      <c r="CL69">
        <v>496.92997273000043</v>
      </c>
      <c r="CM69">
        <v>219.35824157999991</v>
      </c>
      <c r="CN69">
        <v>198.75691235999997</v>
      </c>
      <c r="CO69">
        <v>401.68490038000004</v>
      </c>
      <c r="CP69">
        <v>614.51611492999996</v>
      </c>
      <c r="DM69" t="s">
        <v>26</v>
      </c>
    </row>
    <row r="70" spans="1:117" ht="21" customHeight="1" x14ac:dyDescent="0.2">
      <c r="A70" s="1"/>
      <c r="B70" s="34" t="s">
        <v>113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1"/>
    </row>
    <row r="71" spans="1:117" ht="18.75" customHeight="1" x14ac:dyDescent="0.25">
      <c r="A71" s="1"/>
      <c r="B71" s="3"/>
      <c r="C71" s="3"/>
      <c r="D71" s="3" t="s">
        <v>0</v>
      </c>
      <c r="E71" s="3" t="s">
        <v>1</v>
      </c>
      <c r="F71" s="3" t="s">
        <v>2</v>
      </c>
      <c r="G71" s="3" t="s">
        <v>3</v>
      </c>
      <c r="H71" s="3" t="s">
        <v>4</v>
      </c>
      <c r="I71" s="3" t="s">
        <v>5</v>
      </c>
      <c r="J71" s="3" t="s">
        <v>6</v>
      </c>
      <c r="K71" s="3" t="s">
        <v>7</v>
      </c>
      <c r="L71" s="3" t="s">
        <v>8</v>
      </c>
      <c r="M71" s="3" t="s">
        <v>9</v>
      </c>
      <c r="N71" s="3" t="s">
        <v>10</v>
      </c>
      <c r="O71" s="3" t="s">
        <v>11</v>
      </c>
      <c r="P71" s="3" t="s">
        <v>0</v>
      </c>
      <c r="Q71" s="3" t="s">
        <v>1</v>
      </c>
      <c r="R71" s="3" t="s">
        <v>2</v>
      </c>
      <c r="S71" s="3" t="s">
        <v>3</v>
      </c>
      <c r="T71" s="3" t="s">
        <v>4</v>
      </c>
      <c r="U71" s="3" t="s">
        <v>5</v>
      </c>
      <c r="V71" s="3" t="s">
        <v>27</v>
      </c>
      <c r="W71" s="3" t="s">
        <v>7</v>
      </c>
      <c r="X71" s="3" t="s">
        <v>8</v>
      </c>
      <c r="Y71" s="3" t="s">
        <v>9</v>
      </c>
      <c r="Z71" s="3" t="s">
        <v>10</v>
      </c>
      <c r="AA71" s="3" t="s">
        <v>11</v>
      </c>
      <c r="AB71" s="3" t="s">
        <v>0</v>
      </c>
      <c r="AC71" s="3" t="s">
        <v>1</v>
      </c>
      <c r="AD71" s="3" t="s">
        <v>2</v>
      </c>
      <c r="AE71" s="3" t="s">
        <v>3</v>
      </c>
      <c r="AF71" s="3" t="s">
        <v>4</v>
      </c>
      <c r="AG71" s="3" t="s">
        <v>5</v>
      </c>
      <c r="AH71" s="3" t="s">
        <v>6</v>
      </c>
      <c r="AI71" s="3" t="s">
        <v>7</v>
      </c>
      <c r="AJ71" s="3" t="s">
        <v>8</v>
      </c>
      <c r="AK71" s="3" t="s">
        <v>9</v>
      </c>
      <c r="AL71" s="3" t="s">
        <v>10</v>
      </c>
      <c r="AM71" s="3" t="s">
        <v>11</v>
      </c>
      <c r="AN71" s="3" t="s">
        <v>0</v>
      </c>
      <c r="AO71" s="3" t="s">
        <v>1</v>
      </c>
      <c r="AP71" s="3" t="s">
        <v>2</v>
      </c>
      <c r="AQ71" s="3" t="s">
        <v>3</v>
      </c>
      <c r="AR71" s="19">
        <v>44317</v>
      </c>
      <c r="AS71" s="15" t="s">
        <v>25</v>
      </c>
      <c r="AT71" s="15" t="s">
        <v>27</v>
      </c>
      <c r="AU71" s="15" t="s">
        <v>7</v>
      </c>
      <c r="AV71" s="15" t="s">
        <v>8</v>
      </c>
      <c r="AW71" s="15" t="s">
        <v>9</v>
      </c>
      <c r="AX71" s="19" t="s">
        <v>10</v>
      </c>
      <c r="AY71" s="15" t="s">
        <v>11</v>
      </c>
      <c r="AZ71" s="19">
        <v>44562</v>
      </c>
      <c r="BA71" s="15" t="s">
        <v>1</v>
      </c>
      <c r="BB71" s="15" t="s">
        <v>2</v>
      </c>
      <c r="BC71" s="15" t="s">
        <v>3</v>
      </c>
      <c r="BD71" s="15" t="s">
        <v>4</v>
      </c>
      <c r="BE71" s="15" t="s">
        <v>5</v>
      </c>
      <c r="BF71" s="15" t="s">
        <v>6</v>
      </c>
      <c r="BG71" s="1"/>
    </row>
    <row r="72" spans="1:117" ht="18.75" customHeight="1" x14ac:dyDescent="0.25">
      <c r="A72" s="1"/>
      <c r="B72" s="5" t="s">
        <v>114</v>
      </c>
      <c r="C72" s="5"/>
      <c r="D72" s="5">
        <v>8.3852395499999997</v>
      </c>
      <c r="E72" s="5">
        <v>6.5374725399999996</v>
      </c>
      <c r="F72" s="5">
        <v>6.3362513200000006</v>
      </c>
      <c r="G72" s="5">
        <v>7.95881142</v>
      </c>
      <c r="H72" s="5">
        <v>7.6599021599999997</v>
      </c>
      <c r="I72" s="5">
        <v>4.2996456900000002</v>
      </c>
      <c r="J72" s="5">
        <v>5.84724339</v>
      </c>
      <c r="K72" s="5">
        <v>3.7007813700000001</v>
      </c>
      <c r="L72" s="5">
        <v>3.0180501899999999</v>
      </c>
      <c r="M72" s="5">
        <v>6.4612722199999997</v>
      </c>
      <c r="N72" s="5">
        <v>8.4852940500000003</v>
      </c>
      <c r="O72" s="5">
        <v>7.93075536</v>
      </c>
      <c r="P72" s="5">
        <v>8.7137448799999984</v>
      </c>
      <c r="Q72" s="5">
        <v>5.7603693699999985</v>
      </c>
      <c r="R72" s="5">
        <v>6.8863465699999979</v>
      </c>
      <c r="S72" s="5">
        <v>10.366253140000001</v>
      </c>
      <c r="T72" s="5">
        <v>5.7750328500000006</v>
      </c>
      <c r="U72" s="5">
        <v>3</v>
      </c>
      <c r="V72" s="5">
        <v>4.4610000000000003</v>
      </c>
      <c r="W72" s="5">
        <v>4.0890000000000004</v>
      </c>
      <c r="X72" s="5">
        <v>4.3974144699999993</v>
      </c>
      <c r="Y72" s="5">
        <v>7.9541953599999999</v>
      </c>
      <c r="Z72" s="5">
        <v>9.2689160499999996</v>
      </c>
      <c r="AA72" s="5">
        <v>7.5663405099999999</v>
      </c>
      <c r="AB72" s="5">
        <v>4.1949395499999991</v>
      </c>
      <c r="AC72" s="5">
        <v>7.2117891799999967</v>
      </c>
      <c r="AD72" s="5">
        <v>10.743821540000003</v>
      </c>
      <c r="AE72" s="5">
        <v>5.9759127699999963</v>
      </c>
      <c r="AF72" s="5">
        <v>2.2388024399999984</v>
      </c>
      <c r="AG72" s="5">
        <v>3.7563064900000014</v>
      </c>
      <c r="AH72" s="5">
        <v>6.2615372400000009</v>
      </c>
      <c r="AI72" s="5">
        <v>7.1958474400000014</v>
      </c>
      <c r="AJ72" s="5">
        <v>7.7136965000000011</v>
      </c>
      <c r="AK72" s="5">
        <v>7.5373258400000003</v>
      </c>
      <c r="AL72" s="5">
        <v>7.9217733399999997</v>
      </c>
      <c r="AM72" s="5">
        <v>8.3481743500000025</v>
      </c>
      <c r="AN72" s="5">
        <v>9.1292779199999927</v>
      </c>
      <c r="AO72" s="5">
        <v>8.8315280600000037</v>
      </c>
      <c r="AP72" s="5">
        <v>7.6096703200000073</v>
      </c>
      <c r="AQ72" s="5">
        <v>7.5446194600000016</v>
      </c>
      <c r="AR72" s="18">
        <v>4.1901051299999992</v>
      </c>
      <c r="AS72" s="18">
        <v>4.4869286200000005</v>
      </c>
      <c r="AT72" s="18">
        <v>4.1231496999999981</v>
      </c>
      <c r="AU72" s="18">
        <v>5.1563410699999999</v>
      </c>
      <c r="AV72" s="18">
        <v>7.7181342099999997</v>
      </c>
      <c r="AW72" s="18">
        <v>5.7642973899999994</v>
      </c>
      <c r="AX72" s="18">
        <v>5.6565319399999971</v>
      </c>
      <c r="AY72" s="18">
        <v>12.453614479999999</v>
      </c>
      <c r="AZ72" s="18">
        <v>8.8029104100000044</v>
      </c>
      <c r="BA72" s="18">
        <v>9.2511706800000013</v>
      </c>
      <c r="BB72" s="18">
        <v>6.5345910000000034</v>
      </c>
      <c r="BC72" s="18">
        <v>9.8757429000000023</v>
      </c>
      <c r="BD72" s="18">
        <v>3.8929324299999997</v>
      </c>
      <c r="BE72" s="10">
        <v>4.1093070499999964</v>
      </c>
      <c r="BF72" s="10">
        <v>2.26024</v>
      </c>
      <c r="BG72" s="1"/>
      <c r="BI72">
        <f>((AJ72/AI72)-1)*100</f>
        <v>7.1964985961403327</v>
      </c>
      <c r="BK72">
        <v>8234.9839199999951</v>
      </c>
      <c r="BL72">
        <f>BK72/1000</f>
        <v>8.2349839199999959</v>
      </c>
    </row>
    <row r="73" spans="1:117" ht="18.75" customHeight="1" x14ac:dyDescent="0.25">
      <c r="A73" s="1"/>
      <c r="B73" s="7"/>
      <c r="C73" s="8" t="s">
        <v>115</v>
      </c>
      <c r="D73" s="7">
        <v>17.626877822983712</v>
      </c>
      <c r="E73" s="7">
        <v>-22.035947798295162</v>
      </c>
      <c r="F73" s="7">
        <v>-3.0779665806443091</v>
      </c>
      <c r="G73" s="7">
        <v>25.607571702190612</v>
      </c>
      <c r="H73" s="7">
        <v>-3.7557022553500907</v>
      </c>
      <c r="I73" s="7">
        <v>-43.868138258309031</v>
      </c>
      <c r="J73" s="7">
        <v>35.993609975802457</v>
      </c>
      <c r="K73" s="7">
        <v>-36.70895628649383</v>
      </c>
      <c r="L73" s="7">
        <v>-18.448298122512441</v>
      </c>
      <c r="M73" s="7">
        <v>114.08763318147467</v>
      </c>
      <c r="N73" s="7">
        <v>31.325438103890946</v>
      </c>
      <c r="O73" s="7">
        <v>-6.5352913727250268</v>
      </c>
      <c r="P73" s="7">
        <v>9.8728240181146898</v>
      </c>
      <c r="Q73" s="7">
        <v>-33.893297895129571</v>
      </c>
      <c r="R73" s="7">
        <v>19.546961794916974</v>
      </c>
      <c r="S73" s="7">
        <v>50.533421962235117</v>
      </c>
      <c r="T73" s="7">
        <v>-44.290065349494256</v>
      </c>
      <c r="U73" s="7">
        <v>-48.052243546978268</v>
      </c>
      <c r="V73" s="7">
        <v>48.70000000000001</v>
      </c>
      <c r="W73" s="7">
        <v>-8.3389374579690649</v>
      </c>
      <c r="X73" s="7">
        <v>7.5425402298850308</v>
      </c>
      <c r="Y73" s="7">
        <v>80.883458092591425</v>
      </c>
      <c r="Z73" s="7">
        <v>16.528644702535942</v>
      </c>
      <c r="AA73" s="7">
        <v>-18.368658544490756</v>
      </c>
      <c r="AB73" s="7" t="e">
        <v>#REF!</v>
      </c>
      <c r="AC73" s="7">
        <v>71.916402943160378</v>
      </c>
      <c r="AD73" s="7">
        <v>48.975812684530084</v>
      </c>
      <c r="AE73" s="7">
        <v>-44.378145636994681</v>
      </c>
      <c r="AF73" s="7">
        <v>-62.536226244145801</v>
      </c>
      <c r="AG73" s="7">
        <v>67.781954445252609</v>
      </c>
      <c r="AH73" s="7">
        <v>66.693992001701602</v>
      </c>
      <c r="AI73" s="7">
        <v>1.1117167226606162</v>
      </c>
      <c r="AJ73" s="7">
        <v>7.1964985961403327</v>
      </c>
      <c r="AK73" s="7">
        <v>-2.2864609723755813</v>
      </c>
      <c r="AL73" s="7">
        <v>5.1005821979960952</v>
      </c>
      <c r="AM73" s="7">
        <v>5.3826459266000937</v>
      </c>
      <c r="AN73" s="7">
        <v>9.3565795017205069</v>
      </c>
      <c r="AO73" s="7">
        <v>-3.2614831381975184</v>
      </c>
      <c r="AP73" s="7">
        <v>-13.835179277004938</v>
      </c>
      <c r="AQ73" s="7">
        <v>-0.85484465508363083</v>
      </c>
      <c r="AR73" s="9">
        <v>-44.462339655232938</v>
      </c>
      <c r="AS73" s="9">
        <v>7.0839150997626943</v>
      </c>
      <c r="AT73" s="9">
        <v>-8.1075263461624303</v>
      </c>
      <c r="AU73" s="9">
        <v>25.058303607070155</v>
      </c>
      <c r="AV73" s="9">
        <v>49.682383403702971</v>
      </c>
      <c r="AW73" s="9">
        <v>-25.314885266811139</v>
      </c>
      <c r="AX73" s="9">
        <v>-1.8695331401005766</v>
      </c>
      <c r="AY73" s="9" t="s">
        <v>241</v>
      </c>
      <c r="AZ73" s="9">
        <v>-29.314413705859266</v>
      </c>
      <c r="BA73" s="9">
        <v>5.0921825751035543</v>
      </c>
      <c r="BB73" s="9">
        <v>-29.364712574949458</v>
      </c>
      <c r="BC73" s="9">
        <v>51.130237531316006</v>
      </c>
      <c r="BD73" s="9">
        <v>-60.58086495953637</v>
      </c>
      <c r="BE73" s="9">
        <v>5.5581396258654436</v>
      </c>
      <c r="BF73" s="9">
        <v>-44.997052483581093</v>
      </c>
      <c r="BG73" s="1"/>
      <c r="BK73">
        <v>7664.1945600000026</v>
      </c>
      <c r="BL73">
        <f>BK73/1000</f>
        <v>7.664194560000003</v>
      </c>
    </row>
    <row r="74" spans="1:117" ht="18.75" customHeight="1" x14ac:dyDescent="0.25">
      <c r="A74" s="1"/>
      <c r="B74" s="5" t="s">
        <v>116</v>
      </c>
      <c r="C74" s="5"/>
      <c r="D74" s="5">
        <v>10.017535520000001</v>
      </c>
      <c r="E74" s="5">
        <v>7.3483004100000002</v>
      </c>
      <c r="F74" s="5">
        <v>3.3799254500000009</v>
      </c>
      <c r="G74" s="5">
        <v>4.07124825</v>
      </c>
      <c r="H74" s="5">
        <v>8.7667922400000045</v>
      </c>
      <c r="I74" s="5">
        <v>6.8537129400000021</v>
      </c>
      <c r="J74" s="5">
        <v>3.8694359500000002</v>
      </c>
      <c r="K74" s="5">
        <v>4.7192379799999991</v>
      </c>
      <c r="L74" s="5">
        <v>2.4156043599999997</v>
      </c>
      <c r="M74" s="5">
        <v>4.5520287499999998</v>
      </c>
      <c r="N74" s="5">
        <v>5.5160589399999997</v>
      </c>
      <c r="O74" s="5">
        <v>10.8</v>
      </c>
      <c r="P74" s="5">
        <v>6.4897860200000004</v>
      </c>
      <c r="Q74" s="5">
        <v>8.8285335100000033</v>
      </c>
      <c r="R74" s="5">
        <v>5.3185813900000003</v>
      </c>
      <c r="S74" s="5">
        <v>9.5</v>
      </c>
      <c r="T74" s="5">
        <v>4.4000000000000004</v>
      </c>
      <c r="U74" s="5">
        <v>1.63</v>
      </c>
      <c r="V74" s="5">
        <v>3.75952274</v>
      </c>
      <c r="W74" s="5">
        <v>2.5539000000000001</v>
      </c>
      <c r="X74" s="5">
        <v>2.3811210099999998</v>
      </c>
      <c r="Y74" s="5">
        <v>2.5606676400000006</v>
      </c>
      <c r="Z74" s="5">
        <v>9.0377421999999985</v>
      </c>
      <c r="AA74" s="5">
        <v>12.37330201</v>
      </c>
      <c r="AB74" s="5">
        <v>7.7</v>
      </c>
      <c r="AC74" s="5">
        <v>5.3</v>
      </c>
      <c r="AD74" s="5">
        <v>4.5</v>
      </c>
      <c r="AE74" s="5">
        <v>6.6217050100000003</v>
      </c>
      <c r="AF74" s="5">
        <v>3.2369554800000002</v>
      </c>
      <c r="AG74" s="5">
        <v>3.7086177200000003</v>
      </c>
      <c r="AH74" s="5">
        <v>1.9624582399999997</v>
      </c>
      <c r="AI74" s="5">
        <v>5.9487711999999995</v>
      </c>
      <c r="AJ74" s="5">
        <v>2.1636264999999986</v>
      </c>
      <c r="AK74" s="5">
        <v>9.2297443200000018</v>
      </c>
      <c r="AL74" s="5">
        <v>3.5</v>
      </c>
      <c r="AM74" s="5">
        <v>14.5</v>
      </c>
      <c r="AN74" s="5">
        <v>4.6174233200000039</v>
      </c>
      <c r="AO74" s="5">
        <v>5.2326852699999966</v>
      </c>
      <c r="AP74" s="5">
        <v>5.7908080000000002</v>
      </c>
      <c r="AQ74" s="5">
        <v>4.4410859100000017</v>
      </c>
      <c r="AR74" s="18">
        <v>12.1</v>
      </c>
      <c r="AS74" s="18">
        <v>4.7</v>
      </c>
      <c r="AT74" s="18">
        <v>4.9000000000000004</v>
      </c>
      <c r="AU74" s="18">
        <v>8.6999999999999993</v>
      </c>
      <c r="AV74" s="18">
        <v>5.4</v>
      </c>
      <c r="AW74" s="18">
        <v>7.8</v>
      </c>
      <c r="AX74" s="18">
        <v>5.4901340999999997</v>
      </c>
      <c r="AY74" s="18">
        <v>7.40290158</v>
      </c>
      <c r="AZ74" s="18">
        <v>10.044782849999999</v>
      </c>
      <c r="BA74" s="18">
        <v>7.6271795300000003</v>
      </c>
      <c r="BB74" s="18">
        <v>7.5126798399999997</v>
      </c>
      <c r="BC74" s="18">
        <v>5.7222254599999989</v>
      </c>
      <c r="BD74" s="18">
        <v>6.1187667200000009</v>
      </c>
      <c r="BE74" s="10">
        <v>7.9757915800000001</v>
      </c>
      <c r="BF74" s="10">
        <v>1.6552199400000003</v>
      </c>
      <c r="BG74" s="1"/>
      <c r="BI74">
        <v>9229.7443200000016</v>
      </c>
      <c r="BK74">
        <v>5565.7980399999997</v>
      </c>
      <c r="BL74">
        <f>BK74/1000</f>
        <v>5.5657980399999998</v>
      </c>
    </row>
    <row r="75" spans="1:117" ht="18.75" customHeight="1" x14ac:dyDescent="0.25">
      <c r="A75" s="1"/>
      <c r="B75" s="7"/>
      <c r="C75" s="8" t="s">
        <v>118</v>
      </c>
      <c r="D75" s="7">
        <v>104.14261663402766</v>
      </c>
      <c r="E75" s="7">
        <v>-26.645626608169991</v>
      </c>
      <c r="F75" s="7">
        <v>-54.003983759286726</v>
      </c>
      <c r="G75" s="7">
        <v>20.453788411220696</v>
      </c>
      <c r="H75" s="7">
        <v>115.33425872519575</v>
      </c>
      <c r="I75" s="7">
        <v>-21.821884762721389</v>
      </c>
      <c r="J75" s="7">
        <v>-43.542485892325701</v>
      </c>
      <c r="K75" s="7">
        <v>21.961909719684058</v>
      </c>
      <c r="L75" s="7">
        <v>-48.81367775396653</v>
      </c>
      <c r="M75" s="7">
        <v>88.442645053016889</v>
      </c>
      <c r="N75" s="7">
        <v>21.17803386017718</v>
      </c>
      <c r="O75" s="7">
        <v>95.791961570301879</v>
      </c>
      <c r="P75" s="7">
        <v>-39.909388703703705</v>
      </c>
      <c r="Q75" s="7">
        <v>36.037359056100328</v>
      </c>
      <c r="R75" s="7">
        <v>-39.75690997858603</v>
      </c>
      <c r="S75" s="7">
        <v>78.619058417756008</v>
      </c>
      <c r="T75" s="7">
        <v>-53.68421052631578</v>
      </c>
      <c r="U75" s="7">
        <v>-62.95454545454546</v>
      </c>
      <c r="V75" s="7">
        <v>130.64556687116564</v>
      </c>
      <c r="W75" s="7">
        <v>-32.068505057107323</v>
      </c>
      <c r="X75" s="7">
        <v>-6.7652997376561501</v>
      </c>
      <c r="Y75" s="7">
        <v>7.540424415473157</v>
      </c>
      <c r="Z75" s="7">
        <v>252.94475779761862</v>
      </c>
      <c r="AA75" s="7">
        <v>36.907003277876214</v>
      </c>
      <c r="AB75" s="7" t="e">
        <v>#REF!</v>
      </c>
      <c r="AC75" s="7">
        <v>-31.168831168831169</v>
      </c>
      <c r="AD75" s="7">
        <v>-15.094339622641506</v>
      </c>
      <c r="AE75" s="7">
        <v>47.149000222222234</v>
      </c>
      <c r="AF75" s="7">
        <v>-51.115981833808689</v>
      </c>
      <c r="AG75" s="7">
        <v>14.571168584623241</v>
      </c>
      <c r="AH75" s="7">
        <v>-47.083835861087366</v>
      </c>
      <c r="AI75" s="7">
        <v>203.12854962967265</v>
      </c>
      <c r="AJ75" s="7">
        <v>-63.629018039893701</v>
      </c>
      <c r="AK75" s="7">
        <v>326.58676624639276</v>
      </c>
      <c r="AL75" s="7">
        <v>-62.079122902507457</v>
      </c>
      <c r="AM75" s="7" t="s">
        <v>241</v>
      </c>
      <c r="AN75" s="7">
        <v>-68.15570124137929</v>
      </c>
      <c r="AO75" s="7">
        <v>13.32478976608089</v>
      </c>
      <c r="AP75" s="7">
        <v>10.666086362958428</v>
      </c>
      <c r="AQ75" s="7">
        <v>-23.308009693983955</v>
      </c>
      <c r="AR75" s="9" t="s">
        <v>241</v>
      </c>
      <c r="AS75" s="9">
        <v>-61.157024793388423</v>
      </c>
      <c r="AT75" s="9">
        <v>4.2553191489361764</v>
      </c>
      <c r="AU75" s="9">
        <v>77.551020408163239</v>
      </c>
      <c r="AV75" s="9">
        <v>-37.931034482758605</v>
      </c>
      <c r="AW75" s="9">
        <v>44.444444444444443</v>
      </c>
      <c r="AX75" s="9">
        <v>-29.613665384615384</v>
      </c>
      <c r="AY75" s="9">
        <v>34.840086692964391</v>
      </c>
      <c r="AZ75" s="9">
        <v>35.687105136415973</v>
      </c>
      <c r="BA75" s="9">
        <v>-24.068248722768548</v>
      </c>
      <c r="BB75" s="9">
        <v>-1.5012061739157812</v>
      </c>
      <c r="BC75" s="9">
        <v>-23.832432875244169</v>
      </c>
      <c r="BD75" s="9">
        <v>6.9298433410556637</v>
      </c>
      <c r="BE75" s="9">
        <v>30.349659416334141</v>
      </c>
      <c r="BF75" s="9">
        <v>-79.246950933991172</v>
      </c>
      <c r="BG75" s="1"/>
      <c r="BI75">
        <f>((AJ72/AI72)-1)*100</f>
        <v>7.1964985961403327</v>
      </c>
      <c r="BK75">
        <v>6027.42436</v>
      </c>
      <c r="BL75">
        <f>BK75/1000</f>
        <v>6.0274243600000004</v>
      </c>
    </row>
    <row r="76" spans="1:117" ht="21" customHeight="1" x14ac:dyDescent="0.2">
      <c r="A76" s="1"/>
      <c r="B76" s="34" t="s">
        <v>117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1"/>
      <c r="CC76" t="s">
        <v>23</v>
      </c>
      <c r="CD76">
        <v>1582.5</v>
      </c>
      <c r="CE76">
        <v>2410.8433297900006</v>
      </c>
      <c r="CF76">
        <v>1541.89775388</v>
      </c>
      <c r="CG76">
        <v>1701.7153332699997</v>
      </c>
      <c r="CH76">
        <v>1356.9512811699999</v>
      </c>
      <c r="CI76">
        <v>1831.85607205</v>
      </c>
      <c r="CJ76">
        <v>1378.1175849599999</v>
      </c>
      <c r="CK76">
        <v>613.49127524999994</v>
      </c>
      <c r="CL76">
        <v>855.67413020999993</v>
      </c>
      <c r="CM76">
        <v>172.93855639999998</v>
      </c>
      <c r="CN76">
        <v>191.37414045</v>
      </c>
      <c r="CO76">
        <v>401.1011129499999</v>
      </c>
      <c r="CP76">
        <v>558.92759920999993</v>
      </c>
    </row>
    <row r="77" spans="1:117" ht="17.25" customHeight="1" x14ac:dyDescent="0.25">
      <c r="A77" s="1"/>
      <c r="B77" s="3"/>
      <c r="C77" s="3"/>
      <c r="D77" s="3" t="s">
        <v>0</v>
      </c>
      <c r="E77" s="3" t="s">
        <v>1</v>
      </c>
      <c r="F77" s="3" t="s">
        <v>2</v>
      </c>
      <c r="G77" s="3" t="s">
        <v>3</v>
      </c>
      <c r="H77" s="3" t="s">
        <v>4</v>
      </c>
      <c r="I77" s="3" t="s">
        <v>5</v>
      </c>
      <c r="J77" s="3" t="s">
        <v>6</v>
      </c>
      <c r="K77" s="3" t="s">
        <v>7</v>
      </c>
      <c r="L77" s="3" t="s">
        <v>8</v>
      </c>
      <c r="M77" s="3" t="s">
        <v>9</v>
      </c>
      <c r="N77" s="3" t="s">
        <v>10</v>
      </c>
      <c r="O77" s="3" t="s">
        <v>11</v>
      </c>
      <c r="P77" s="3" t="s">
        <v>0</v>
      </c>
      <c r="Q77" s="3" t="s">
        <v>1</v>
      </c>
      <c r="R77" s="3" t="s">
        <v>2</v>
      </c>
      <c r="S77" s="3" t="s">
        <v>3</v>
      </c>
      <c r="T77" s="3" t="s">
        <v>4</v>
      </c>
      <c r="U77" s="3" t="s">
        <v>5</v>
      </c>
      <c r="V77" s="3" t="s">
        <v>27</v>
      </c>
      <c r="W77" s="3" t="s">
        <v>7</v>
      </c>
      <c r="X77" s="3" t="s">
        <v>8</v>
      </c>
      <c r="Y77" s="3" t="s">
        <v>9</v>
      </c>
      <c r="Z77" s="3" t="s">
        <v>10</v>
      </c>
      <c r="AA77" s="3" t="s">
        <v>11</v>
      </c>
      <c r="AB77" s="3" t="s">
        <v>0</v>
      </c>
      <c r="AC77" s="3" t="s">
        <v>1</v>
      </c>
      <c r="AD77" s="3" t="s">
        <v>2</v>
      </c>
      <c r="AE77" s="3" t="s">
        <v>3</v>
      </c>
      <c r="AF77" s="3" t="s">
        <v>4</v>
      </c>
      <c r="AG77" s="3" t="s">
        <v>5</v>
      </c>
      <c r="AH77" s="3" t="s">
        <v>6</v>
      </c>
      <c r="AI77" s="3" t="s">
        <v>7</v>
      </c>
      <c r="AJ77" s="3" t="s">
        <v>8</v>
      </c>
      <c r="AK77" s="3" t="s">
        <v>9</v>
      </c>
      <c r="AL77" s="3" t="s">
        <v>10</v>
      </c>
      <c r="AM77" s="3" t="s">
        <v>11</v>
      </c>
      <c r="AN77" s="3" t="s">
        <v>0</v>
      </c>
      <c r="AO77" s="3" t="s">
        <v>1</v>
      </c>
      <c r="AP77" s="3" t="s">
        <v>2</v>
      </c>
      <c r="AQ77" s="3" t="s">
        <v>3</v>
      </c>
      <c r="AR77" s="19">
        <v>44317</v>
      </c>
      <c r="AS77" s="15" t="s">
        <v>25</v>
      </c>
      <c r="AT77" s="15" t="s">
        <v>27</v>
      </c>
      <c r="AU77" s="15" t="s">
        <v>7</v>
      </c>
      <c r="AV77" s="15" t="s">
        <v>8</v>
      </c>
      <c r="AW77" s="15" t="s">
        <v>9</v>
      </c>
      <c r="AX77" s="19" t="s">
        <v>10</v>
      </c>
      <c r="AY77" s="15" t="s">
        <v>11</v>
      </c>
      <c r="AZ77" s="19">
        <v>44562</v>
      </c>
      <c r="BA77" s="15" t="s">
        <v>1</v>
      </c>
      <c r="BB77" s="15" t="s">
        <v>2</v>
      </c>
      <c r="BC77" s="15" t="s">
        <v>3</v>
      </c>
      <c r="BD77" s="15" t="s">
        <v>4</v>
      </c>
      <c r="BE77" s="15" t="s">
        <v>5</v>
      </c>
      <c r="BF77" s="15" t="s">
        <v>6</v>
      </c>
      <c r="BG77" s="1"/>
    </row>
    <row r="78" spans="1:117" ht="18.75" customHeight="1" x14ac:dyDescent="0.25">
      <c r="A78" s="1"/>
      <c r="B78" s="5" t="s">
        <v>119</v>
      </c>
      <c r="C78" s="5"/>
      <c r="D78" s="5">
        <v>30396.406661709996</v>
      </c>
      <c r="E78" s="5">
        <v>31179.354667110001</v>
      </c>
      <c r="F78" s="5">
        <v>30929.907710719999</v>
      </c>
      <c r="G78" s="5">
        <v>31677.899159419998</v>
      </c>
      <c r="H78" s="5">
        <v>31226.417697929995</v>
      </c>
      <c r="I78" s="5">
        <v>31838.658134459998</v>
      </c>
      <c r="J78" s="5">
        <v>30959.09317063</v>
      </c>
      <c r="K78" s="5">
        <v>30289.125028269998</v>
      </c>
      <c r="L78" s="5">
        <v>29848.874524790001</v>
      </c>
      <c r="M78" s="5">
        <v>30521.372325979999</v>
      </c>
      <c r="N78" s="5">
        <v>31226.39410283</v>
      </c>
      <c r="O78" s="5">
        <v>32005.89828908</v>
      </c>
      <c r="P78" s="5">
        <v>33011.609384390002</v>
      </c>
      <c r="Q78" s="5">
        <v>33224.682397590004</v>
      </c>
      <c r="R78" s="5">
        <v>33475.073994770006</v>
      </c>
      <c r="S78" s="5">
        <v>33616.041225649999</v>
      </c>
      <c r="T78" s="5">
        <v>33714.616915049999</v>
      </c>
      <c r="U78" s="5">
        <v>32806.937352540001</v>
      </c>
      <c r="V78" s="5">
        <v>32446.799999999999</v>
      </c>
      <c r="W78" s="5">
        <v>32026.400000000001</v>
      </c>
      <c r="X78" s="5">
        <v>31557.85874326</v>
      </c>
      <c r="Y78" s="5">
        <v>31361.13226893</v>
      </c>
      <c r="Z78" s="5">
        <v>32626.256341860004</v>
      </c>
      <c r="AA78" s="5">
        <v>33089</v>
      </c>
      <c r="AB78" s="5">
        <v>37235.199999999997</v>
      </c>
      <c r="AC78" s="5">
        <v>37585.699999999997</v>
      </c>
      <c r="AD78" s="5">
        <v>37354</v>
      </c>
      <c r="AE78" s="5">
        <v>38126.014998370003</v>
      </c>
      <c r="AF78" s="5">
        <v>38656.558456459999</v>
      </c>
      <c r="AG78" s="5">
        <v>37753.710463540003</v>
      </c>
      <c r="AH78" s="5">
        <v>37661.122087219999</v>
      </c>
      <c r="AI78" s="5">
        <v>37009</v>
      </c>
      <c r="AJ78" s="5">
        <v>37181.9</v>
      </c>
      <c r="AK78" s="5">
        <v>37699.343641250001</v>
      </c>
      <c r="AL78" s="5">
        <v>38418</v>
      </c>
      <c r="AM78" s="5">
        <v>41394</v>
      </c>
      <c r="AN78" s="5">
        <v>42090.745417589998</v>
      </c>
      <c r="AO78" s="5">
        <v>43103.74323249</v>
      </c>
      <c r="AP78" s="5">
        <v>44428.7</v>
      </c>
      <c r="AQ78" s="5">
        <v>46315.417407399997</v>
      </c>
      <c r="AR78" s="18">
        <v>46066.7</v>
      </c>
      <c r="AS78" s="18">
        <v>45608.2</v>
      </c>
      <c r="AT78" s="18">
        <v>45682.9</v>
      </c>
      <c r="AU78" s="18">
        <v>46629.429964050003</v>
      </c>
      <c r="AV78" s="18">
        <v>46410.8</v>
      </c>
      <c r="AW78" s="18">
        <v>47784.4</v>
      </c>
      <c r="AX78" s="18">
        <v>50667.199999999997</v>
      </c>
      <c r="AY78" s="18">
        <v>52415.1</v>
      </c>
      <c r="AZ78" s="18">
        <v>53416.465575430004</v>
      </c>
      <c r="BA78" s="18">
        <v>54906.24403976</v>
      </c>
      <c r="BB78" s="18">
        <v>55883.054663150004</v>
      </c>
      <c r="BC78" s="18">
        <v>56155.151100460003</v>
      </c>
      <c r="BD78" s="18">
        <v>55485.365411859995</v>
      </c>
      <c r="BE78" s="10">
        <v>57740.006862169997</v>
      </c>
      <c r="BF78" s="10">
        <v>54963.351584279997</v>
      </c>
      <c r="BG78" s="1"/>
      <c r="CC78" t="s">
        <v>24</v>
      </c>
      <c r="CD78">
        <v>3795.8033153699998</v>
      </c>
      <c r="CE78">
        <v>1159.8073388199998</v>
      </c>
      <c r="CF78">
        <v>1133.79497062</v>
      </c>
      <c r="CG78">
        <v>1529.8827139400003</v>
      </c>
      <c r="CH78">
        <v>1888.0924159099998</v>
      </c>
      <c r="CI78">
        <v>1604.6237228500004</v>
      </c>
      <c r="CJ78">
        <v>1589.9803757299997</v>
      </c>
      <c r="CK78">
        <v>407.08019487999985</v>
      </c>
      <c r="CL78">
        <v>530.50372879999998</v>
      </c>
      <c r="CM78">
        <v>249.0160004</v>
      </c>
      <c r="CN78">
        <v>208.59409991999991</v>
      </c>
      <c r="CO78">
        <v>613.93418083999995</v>
      </c>
      <c r="CP78">
        <v>981.52435834999994</v>
      </c>
    </row>
    <row r="79" spans="1:117" ht="18.75" customHeight="1" x14ac:dyDescent="0.25">
      <c r="A79" s="1"/>
      <c r="B79" s="5" t="s">
        <v>120</v>
      </c>
      <c r="C79" s="5"/>
      <c r="D79" s="5">
        <v>8696.4077484461504</v>
      </c>
      <c r="E79" s="5">
        <v>9268.6069467456218</v>
      </c>
      <c r="F79" s="5">
        <v>8425.0201271311926</v>
      </c>
      <c r="G79" s="5">
        <v>9102.6180130516932</v>
      </c>
      <c r="H79" s="5">
        <v>7941.852780212258</v>
      </c>
      <c r="I79" s="5">
        <v>11071.566078943506</v>
      </c>
      <c r="J79" s="5">
        <v>9711.3019713610502</v>
      </c>
      <c r="K79" s="5">
        <v>9102.467507869067</v>
      </c>
      <c r="L79" s="5">
        <v>8676.5592488327311</v>
      </c>
      <c r="M79" s="5">
        <v>8860.37561804293</v>
      </c>
      <c r="N79" s="5">
        <v>8749.9217137270571</v>
      </c>
      <c r="O79" s="5">
        <v>10334.718759880565</v>
      </c>
      <c r="P79" s="5">
        <v>11436.522858650866</v>
      </c>
      <c r="Q79" s="5">
        <v>12442.790008140237</v>
      </c>
      <c r="R79" s="5">
        <v>12510.867645566459</v>
      </c>
      <c r="S79" s="5">
        <v>13528.446997548434</v>
      </c>
      <c r="T79" s="5">
        <v>13396.753840971993</v>
      </c>
      <c r="U79" s="5">
        <v>12031.30180576272</v>
      </c>
      <c r="V79" s="5">
        <v>11703.673090531041</v>
      </c>
      <c r="W79" s="5">
        <v>10259.4</v>
      </c>
      <c r="X79" s="5">
        <v>9974.5267069887013</v>
      </c>
      <c r="Y79" s="5">
        <v>8973.1664100982052</v>
      </c>
      <c r="Z79" s="5">
        <v>10261.439114226359</v>
      </c>
      <c r="AA79" s="5">
        <v>9817.0402327625688</v>
      </c>
      <c r="AB79" s="5">
        <v>14395.08983661918</v>
      </c>
      <c r="AC79" s="5">
        <v>13963.544246436548</v>
      </c>
      <c r="AD79" s="5">
        <v>13336.622090649638</v>
      </c>
      <c r="AE79" s="5">
        <v>13005.283073234321</v>
      </c>
      <c r="AF79" s="5">
        <v>11374.270756500664</v>
      </c>
      <c r="AG79" s="5">
        <v>9471.1862045637135</v>
      </c>
      <c r="AH79" s="5">
        <v>8183.4831059304088</v>
      </c>
      <c r="AI79" s="5">
        <v>6656.6645809985766</v>
      </c>
      <c r="AJ79" s="5">
        <v>4530.9876630607541</v>
      </c>
      <c r="AK79" s="5">
        <v>3379.2054940019175</v>
      </c>
      <c r="AL79" s="5">
        <v>3446.7</v>
      </c>
      <c r="AM79" s="5">
        <v>6261.3</v>
      </c>
      <c r="AN79" s="5">
        <v>6928.2906463738245</v>
      </c>
      <c r="AO79" s="5">
        <v>7690.8800880903236</v>
      </c>
      <c r="AP79" s="5">
        <v>7759.7509162249999</v>
      </c>
      <c r="AQ79" s="5">
        <v>8870.1926458358612</v>
      </c>
      <c r="AR79" s="18">
        <v>9598.2920958897066</v>
      </c>
      <c r="AS79" s="18">
        <v>8331.4955972100215</v>
      </c>
      <c r="AT79" s="18">
        <v>7160.1</v>
      </c>
      <c r="AU79" s="18">
        <v>7358.0155968839799</v>
      </c>
      <c r="AV79" s="18">
        <v>9485.7000000000007</v>
      </c>
      <c r="AW79" s="18">
        <v>9743.9</v>
      </c>
      <c r="AX79" s="18">
        <v>11587</v>
      </c>
      <c r="AY79" s="18">
        <v>13800.2</v>
      </c>
      <c r="AZ79" s="18">
        <v>14879.183238735397</v>
      </c>
      <c r="BA79" s="18">
        <v>15387.225357683548</v>
      </c>
      <c r="BB79" s="18">
        <v>17745.830934989208</v>
      </c>
      <c r="BC79" s="18">
        <v>17464.913346099682</v>
      </c>
      <c r="BD79" s="18">
        <v>16401.97037575112</v>
      </c>
      <c r="BE79" s="10">
        <v>17352.121184214113</v>
      </c>
      <c r="BF79" s="10">
        <v>14905.226392583047</v>
      </c>
      <c r="BG79" s="1"/>
    </row>
    <row r="80" spans="1:117" ht="18.75" customHeight="1" x14ac:dyDescent="0.25">
      <c r="A80" s="1"/>
      <c r="B80" s="5" t="s">
        <v>121</v>
      </c>
      <c r="C80" s="5"/>
      <c r="D80" s="5">
        <v>35587.336066420001</v>
      </c>
      <c r="E80" s="5">
        <v>35903.944785830005</v>
      </c>
      <c r="F80" s="5">
        <v>36174.36627988</v>
      </c>
      <c r="G80" s="5">
        <v>36795.926532639991</v>
      </c>
      <c r="H80" s="5">
        <v>37706.11001222</v>
      </c>
      <c r="I80" s="5">
        <v>35040.566992479995</v>
      </c>
      <c r="J80" s="5">
        <v>35555.440536039998</v>
      </c>
      <c r="K80" s="5">
        <v>35193.284517439999</v>
      </c>
      <c r="L80" s="5">
        <v>35516.588169280003</v>
      </c>
      <c r="M80" s="5">
        <v>35981.59787664</v>
      </c>
      <c r="N80" s="5">
        <v>37126.608930590002</v>
      </c>
      <c r="O80" s="5">
        <v>36535.064233570003</v>
      </c>
      <c r="P80" s="5">
        <v>36664.068817530002</v>
      </c>
      <c r="Q80" s="5">
        <v>36005.502851600002</v>
      </c>
      <c r="R80" s="5">
        <v>35965.136024350002</v>
      </c>
      <c r="S80" s="5">
        <v>34879.040677379999</v>
      </c>
      <c r="T80" s="5">
        <v>35778.253441120003</v>
      </c>
      <c r="U80" s="5">
        <v>36350.562420000002</v>
      </c>
      <c r="V80" s="5">
        <v>36620.255095929999</v>
      </c>
      <c r="W80" s="5">
        <v>37225.800000000003</v>
      </c>
      <c r="X80" s="5">
        <v>37602.958299109996</v>
      </c>
      <c r="Y80" s="5">
        <v>38211.613851219998</v>
      </c>
      <c r="Z80" s="5">
        <v>39116.782550219999</v>
      </c>
      <c r="AA80" s="5">
        <v>39251.483347989997</v>
      </c>
      <c r="AB80" s="5">
        <v>40587.795320520003</v>
      </c>
      <c r="AC80" s="5">
        <v>41788.158939240006</v>
      </c>
      <c r="AD80" s="5">
        <v>42296.385401389998</v>
      </c>
      <c r="AE80" s="5">
        <v>43765.952394849999</v>
      </c>
      <c r="AF80" s="5">
        <v>46006.247421100001</v>
      </c>
      <c r="AG80" s="5">
        <v>47123.843878259999</v>
      </c>
      <c r="AH80" s="5">
        <v>48049.731163230004</v>
      </c>
      <c r="AI80" s="5">
        <v>49292.2</v>
      </c>
      <c r="AJ80" s="5">
        <v>51587.9</v>
      </c>
      <c r="AK80" s="5">
        <v>53276.259873710005</v>
      </c>
      <c r="AL80" s="5">
        <v>54688.7</v>
      </c>
      <c r="AM80" s="5">
        <v>55079.191359410004</v>
      </c>
      <c r="AN80" s="5">
        <v>55407.747069459998</v>
      </c>
      <c r="AO80" s="5">
        <v>55722.240029979992</v>
      </c>
      <c r="AP80" s="5">
        <v>56598.112272820006</v>
      </c>
      <c r="AQ80" s="5">
        <v>57411.495313430001</v>
      </c>
      <c r="AR80" s="18">
        <v>56669.645912499996</v>
      </c>
      <c r="AS80" s="18">
        <v>57875.874802489998</v>
      </c>
      <c r="AT80" s="18">
        <v>59138</v>
      </c>
      <c r="AU80" s="18">
        <v>60053.445241460002</v>
      </c>
      <c r="AV80" s="18">
        <v>58074.7</v>
      </c>
      <c r="AW80" s="18">
        <v>59378.6</v>
      </c>
      <c r="AX80" s="18">
        <v>60095.5</v>
      </c>
      <c r="AY80" s="18">
        <v>59741</v>
      </c>
      <c r="AZ80" s="18">
        <v>56218.237393555355</v>
      </c>
      <c r="BA80" s="18">
        <v>57376.49048085387</v>
      </c>
      <c r="BB80" s="18">
        <v>56428.803413529735</v>
      </c>
      <c r="BC80" s="18">
        <v>57214.73150897013</v>
      </c>
      <c r="BD80" s="18">
        <v>57568.592268071545</v>
      </c>
      <c r="BE80" s="10">
        <v>59095.122082191701</v>
      </c>
      <c r="BF80" s="10">
        <v>58896.210536687082</v>
      </c>
      <c r="BG80" s="1"/>
    </row>
    <row r="81" spans="1:94" ht="18.75" customHeight="1" x14ac:dyDescent="0.25">
      <c r="A81" s="1"/>
      <c r="B81" s="7"/>
      <c r="C81" s="8" t="s">
        <v>163</v>
      </c>
      <c r="D81" s="7">
        <v>18653.301150910003</v>
      </c>
      <c r="E81" s="7">
        <v>19034.978058460001</v>
      </c>
      <c r="F81" s="7">
        <v>19150.050897449997</v>
      </c>
      <c r="G81" s="7">
        <v>19189.674119589996</v>
      </c>
      <c r="H81" s="7">
        <v>19478.726700890002</v>
      </c>
      <c r="I81" s="7">
        <v>19809.952576869997</v>
      </c>
      <c r="J81" s="7">
        <v>20107.687685609999</v>
      </c>
      <c r="K81" s="7">
        <v>20474.831111470001</v>
      </c>
      <c r="L81" s="7">
        <v>20653.13570965</v>
      </c>
      <c r="M81" s="7">
        <v>20900.861263080002</v>
      </c>
      <c r="N81" s="7">
        <v>21300.215427460003</v>
      </c>
      <c r="O81" s="7">
        <v>21294.878439929998</v>
      </c>
      <c r="P81" s="7">
        <v>21808.556193500001</v>
      </c>
      <c r="Q81" s="7">
        <v>21615.599999999999</v>
      </c>
      <c r="R81" s="7">
        <v>21629.563133740001</v>
      </c>
      <c r="S81" s="7">
        <v>22032.239046300001</v>
      </c>
      <c r="T81" s="7">
        <v>22395.198657789999</v>
      </c>
      <c r="U81" s="7">
        <v>22052.506035029997</v>
      </c>
      <c r="V81" s="7">
        <v>22654.6</v>
      </c>
      <c r="W81" s="7">
        <v>22942.6</v>
      </c>
      <c r="X81" s="7">
        <v>22964.327597469997</v>
      </c>
      <c r="Y81" s="7">
        <v>23067.622840359996</v>
      </c>
      <c r="Z81" s="7">
        <v>22969.206548049995</v>
      </c>
      <c r="AA81" s="7">
        <v>23084.437817299997</v>
      </c>
      <c r="AB81" s="7">
        <v>24838.955438630001</v>
      </c>
      <c r="AC81" s="7">
        <v>24954.418012200003</v>
      </c>
      <c r="AD81" s="7">
        <v>25167.867828890001</v>
      </c>
      <c r="AE81" s="7">
        <v>25259.13752412</v>
      </c>
      <c r="AF81" s="7">
        <v>25540.60908849</v>
      </c>
      <c r="AG81" s="7">
        <v>25729.17846426</v>
      </c>
      <c r="AH81" s="7">
        <v>26052.366346589999</v>
      </c>
      <c r="AI81" s="7">
        <v>26484.7</v>
      </c>
      <c r="AJ81" s="7">
        <v>26751</v>
      </c>
      <c r="AK81" s="7">
        <v>26811.47306977</v>
      </c>
      <c r="AL81" s="7">
        <v>27097.4</v>
      </c>
      <c r="AM81" s="7">
        <v>27142.550221760004</v>
      </c>
      <c r="AN81" s="7">
        <v>26982.221258449998</v>
      </c>
      <c r="AO81" s="7">
        <v>27047.920859319998</v>
      </c>
      <c r="AP81" s="7">
        <v>27428.358107880002</v>
      </c>
      <c r="AQ81" s="7">
        <v>27553.132650719996</v>
      </c>
      <c r="AR81" s="9">
        <v>27701.6991992</v>
      </c>
      <c r="AS81" s="9">
        <v>28003.447133859998</v>
      </c>
      <c r="AT81" s="9">
        <v>28378.7</v>
      </c>
      <c r="AU81" s="9">
        <v>28601.003463919998</v>
      </c>
      <c r="AV81" s="9">
        <v>28986.799999999999</v>
      </c>
      <c r="AW81" s="9">
        <v>28951.4</v>
      </c>
      <c r="AX81" s="9">
        <v>28754.1</v>
      </c>
      <c r="AY81" s="9">
        <v>28357.8</v>
      </c>
      <c r="AZ81" s="9">
        <v>31885.108616333753</v>
      </c>
      <c r="BA81" s="9">
        <v>31789.940045523748</v>
      </c>
      <c r="BB81" s="9">
        <v>31576.078781080003</v>
      </c>
      <c r="BC81" s="9">
        <v>31691.33837034</v>
      </c>
      <c r="BD81" s="9">
        <v>31788.208513850001</v>
      </c>
      <c r="BE81" s="9">
        <v>32066.517071240003</v>
      </c>
      <c r="BF81" s="9">
        <v>32221.92074646</v>
      </c>
      <c r="BG81" s="1"/>
      <c r="CK81" t="s">
        <v>3</v>
      </c>
      <c r="CL81" t="s">
        <v>4</v>
      </c>
      <c r="CM81" t="s">
        <v>5</v>
      </c>
      <c r="CN81" t="s">
        <v>6</v>
      </c>
      <c r="CO81" t="s">
        <v>7</v>
      </c>
      <c r="CP81" t="s">
        <v>8</v>
      </c>
    </row>
    <row r="82" spans="1:94" ht="18.75" customHeight="1" x14ac:dyDescent="0.25">
      <c r="A82" s="1"/>
      <c r="B82" s="7"/>
      <c r="C82" s="8" t="s">
        <v>164</v>
      </c>
      <c r="D82" s="7">
        <v>12973.608105340001</v>
      </c>
      <c r="E82" s="7">
        <v>12922.96166798</v>
      </c>
      <c r="F82" s="7">
        <v>13042.62188651</v>
      </c>
      <c r="G82" s="7">
        <v>13698.461606079998</v>
      </c>
      <c r="H82" s="7">
        <v>14426.908598989998</v>
      </c>
      <c r="I82" s="7">
        <v>11465.534845329999</v>
      </c>
      <c r="J82" s="7">
        <v>11630.480916700002</v>
      </c>
      <c r="K82" s="7">
        <v>10982.894678370001</v>
      </c>
      <c r="L82" s="7">
        <v>11211.577295800002</v>
      </c>
      <c r="M82" s="7">
        <v>11365.068145220001</v>
      </c>
      <c r="N82" s="7">
        <v>12209.498756479999</v>
      </c>
      <c r="O82" s="7">
        <v>11630.610611950002</v>
      </c>
      <c r="P82" s="7">
        <v>11374.232181390002</v>
      </c>
      <c r="Q82" s="7">
        <v>10830.2</v>
      </c>
      <c r="R82" s="7">
        <v>10920.568541460001</v>
      </c>
      <c r="S82" s="7">
        <v>9345.2045154099997</v>
      </c>
      <c r="T82" s="7">
        <v>10056.418275070002</v>
      </c>
      <c r="U82" s="7">
        <v>10464.299999999999</v>
      </c>
      <c r="V82" s="7">
        <v>10184.403565699999</v>
      </c>
      <c r="W82" s="7">
        <v>10549.7</v>
      </c>
      <c r="X82" s="7">
        <v>10941.761799860002</v>
      </c>
      <c r="Y82" s="7">
        <v>11542.517456720003</v>
      </c>
      <c r="Z82" s="7">
        <v>12662.820877680002</v>
      </c>
      <c r="AA82" s="7">
        <v>13004.458511769999</v>
      </c>
      <c r="AB82" s="7">
        <v>13290.662881890001</v>
      </c>
      <c r="AC82" s="7">
        <v>14337.82092704</v>
      </c>
      <c r="AD82" s="7">
        <v>14641.558572500002</v>
      </c>
      <c r="AE82" s="7">
        <v>15894.370870729999</v>
      </c>
      <c r="AF82" s="7">
        <v>17812.715332610001</v>
      </c>
      <c r="AG82" s="7">
        <v>18872.697413999998</v>
      </c>
      <c r="AH82" s="7">
        <v>19457.769816640004</v>
      </c>
      <c r="AI82" s="7">
        <v>20223.5</v>
      </c>
      <c r="AJ82" s="7">
        <v>22204.3</v>
      </c>
      <c r="AK82" s="7">
        <v>23756.844803940003</v>
      </c>
      <c r="AL82" s="7">
        <v>24881.7</v>
      </c>
      <c r="AM82" s="7">
        <v>25207.5</v>
      </c>
      <c r="AN82" s="7">
        <v>25699.57581101</v>
      </c>
      <c r="AO82" s="7">
        <v>25717.281170659997</v>
      </c>
      <c r="AP82" s="7">
        <v>26092.846164940005</v>
      </c>
      <c r="AQ82" s="7">
        <v>26795.989662710002</v>
      </c>
      <c r="AR82" s="9">
        <v>25887.438713300002</v>
      </c>
      <c r="AS82" s="9">
        <v>26705.246668629999</v>
      </c>
      <c r="AT82" s="9">
        <v>27449.3</v>
      </c>
      <c r="AU82" s="9">
        <v>28115.80177754</v>
      </c>
      <c r="AV82" s="9">
        <v>25659</v>
      </c>
      <c r="AW82" s="9">
        <v>26796.799999999999</v>
      </c>
      <c r="AX82" s="9">
        <v>27687.7</v>
      </c>
      <c r="AY82" s="9">
        <v>27782.3</v>
      </c>
      <c r="AZ82" s="9">
        <v>45427.310876748816</v>
      </c>
      <c r="BA82" s="9">
        <v>46044.310219049796</v>
      </c>
      <c r="BB82" s="9">
        <v>45589.596604995219</v>
      </c>
      <c r="BC82" s="9">
        <v>46553.594754709709</v>
      </c>
      <c r="BD82" s="9">
        <v>47309.205467849271</v>
      </c>
      <c r="BE82" s="9">
        <v>48499.48561984035</v>
      </c>
      <c r="BF82" s="9">
        <v>48547.980002780721</v>
      </c>
      <c r="BG82" s="1"/>
      <c r="CK82">
        <v>27.3</v>
      </c>
      <c r="CL82">
        <v>27</v>
      </c>
      <c r="CM82">
        <v>21.8</v>
      </c>
      <c r="CN82">
        <v>14.2</v>
      </c>
      <c r="CO82">
        <v>19.5</v>
      </c>
    </row>
    <row r="83" spans="1:94" ht="18.75" customHeight="1" x14ac:dyDescent="0.25">
      <c r="A83" s="1"/>
      <c r="B83" s="5" t="s">
        <v>136</v>
      </c>
      <c r="C83" s="5"/>
      <c r="D83" s="5">
        <v>49.602178862124106</v>
      </c>
      <c r="E83" s="5">
        <v>50.561283799210912</v>
      </c>
      <c r="F83" s="5">
        <v>49.542304307261361</v>
      </c>
      <c r="G83" s="5">
        <v>50.509094430405256</v>
      </c>
      <c r="H83" s="5">
        <v>48.224295677048616</v>
      </c>
      <c r="I83" s="5">
        <v>48.654927398568702</v>
      </c>
      <c r="J83" s="5">
        <v>48.30552664309733</v>
      </c>
      <c r="K83" s="5">
        <v>48.336315381627308</v>
      </c>
      <c r="L83" s="5">
        <v>48.121151060723463</v>
      </c>
      <c r="M83" s="5">
        <v>48.441367059419321</v>
      </c>
      <c r="N83" s="5">
        <v>47.886619458675092</v>
      </c>
      <c r="O83" s="5">
        <v>48.740826390796038</v>
      </c>
      <c r="P83" s="5">
        <v>50.987099126282175</v>
      </c>
      <c r="Q83" s="5">
        <v>50.9</v>
      </c>
      <c r="R83" s="5">
        <v>50.6</v>
      </c>
      <c r="S83" s="5">
        <v>50.2</v>
      </c>
      <c r="T83" s="5">
        <v>49.2</v>
      </c>
      <c r="U83" s="5">
        <v>47.9</v>
      </c>
      <c r="V83" s="5">
        <v>49.04923717658761</v>
      </c>
      <c r="W83" s="5">
        <v>47.5</v>
      </c>
      <c r="X83" s="5">
        <v>47.076543186482702</v>
      </c>
      <c r="Y83" s="5">
        <v>46.794133177834709</v>
      </c>
      <c r="Z83" s="5">
        <v>49.177220432165896</v>
      </c>
      <c r="AA83" s="5">
        <v>48.8</v>
      </c>
      <c r="AB83" s="5">
        <v>54.5</v>
      </c>
      <c r="AC83" s="5">
        <v>54.3</v>
      </c>
      <c r="AD83" s="5">
        <v>53</v>
      </c>
      <c r="AE83" s="5">
        <v>51.176670315096352</v>
      </c>
      <c r="AF83" s="5">
        <v>49.485535608520351</v>
      </c>
      <c r="AG83" s="5">
        <v>48.2</v>
      </c>
      <c r="AH83" s="5">
        <v>45.4</v>
      </c>
      <c r="AI83" s="5">
        <v>44.4</v>
      </c>
      <c r="AJ83" s="5">
        <v>43.6</v>
      </c>
      <c r="AK83" s="5">
        <v>42.616784400512948</v>
      </c>
      <c r="AL83" s="5">
        <v>43.7</v>
      </c>
      <c r="AM83" s="5">
        <v>45.8</v>
      </c>
      <c r="AN83" s="5">
        <v>46.8</v>
      </c>
      <c r="AO83" s="5">
        <v>47.7</v>
      </c>
      <c r="AP83" s="5">
        <v>47.2</v>
      </c>
      <c r="AQ83" s="5">
        <v>47.131970781963055</v>
      </c>
      <c r="AR83" s="18">
        <v>45.7</v>
      </c>
      <c r="AS83" s="18">
        <v>44.3</v>
      </c>
      <c r="AT83" s="18" t="s">
        <v>243</v>
      </c>
      <c r="AU83" s="18">
        <v>44.525753405106997</v>
      </c>
      <c r="AV83" s="18">
        <v>43.2</v>
      </c>
      <c r="AW83" s="18">
        <v>44.6</v>
      </c>
      <c r="AX83" s="18">
        <v>46.4</v>
      </c>
      <c r="AY83" s="18">
        <v>46.6</v>
      </c>
      <c r="AZ83" s="18">
        <v>48.031519351968029</v>
      </c>
      <c r="BA83" s="18">
        <v>48.623019962296979</v>
      </c>
      <c r="BB83" s="18">
        <v>49.116232398976813</v>
      </c>
      <c r="BC83" s="18">
        <v>48.897154511930559</v>
      </c>
      <c r="BD83" s="18">
        <v>47.986476798634918</v>
      </c>
      <c r="BE83" s="10">
        <v>49.592685481235904</v>
      </c>
      <c r="BF83" s="10">
        <v>49.254763801090419</v>
      </c>
      <c r="BG83" s="1"/>
      <c r="CK83">
        <v>-146.9</v>
      </c>
      <c r="CL83">
        <v>-158.30000000000001</v>
      </c>
      <c r="CM83">
        <v>-151.4</v>
      </c>
      <c r="CN83">
        <v>-172</v>
      </c>
      <c r="CO83">
        <v>-142.9</v>
      </c>
    </row>
    <row r="84" spans="1:94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1"/>
    </row>
    <row r="85" spans="1:94" ht="21" customHeight="1" x14ac:dyDescent="0.2">
      <c r="A85" s="1"/>
      <c r="B85" s="34" t="s">
        <v>124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1"/>
      <c r="CK85">
        <v>-119.60000000000001</v>
      </c>
      <c r="CL85">
        <v>-131.30000000000001</v>
      </c>
      <c r="CM85">
        <v>-129.6</v>
      </c>
      <c r="CN85">
        <v>-157.80000000000001</v>
      </c>
      <c r="CO85">
        <v>-123.4</v>
      </c>
    </row>
    <row r="86" spans="1:94" ht="18.75" customHeight="1" x14ac:dyDescent="0.25">
      <c r="A86" s="1"/>
      <c r="B86" s="5" t="s">
        <v>125</v>
      </c>
      <c r="C86" s="5"/>
      <c r="D86" s="5">
        <v>476.12753200741764</v>
      </c>
      <c r="E86" s="5">
        <v>516.42984724661619</v>
      </c>
      <c r="F86" s="5">
        <v>500.19785097965126</v>
      </c>
      <c r="G86" s="5">
        <v>493.61051249255877</v>
      </c>
      <c r="H86" s="5">
        <v>535.6712964128111</v>
      </c>
      <c r="I86" s="5">
        <v>601.81957188099091</v>
      </c>
      <c r="J86" s="5">
        <v>571.04390117417961</v>
      </c>
      <c r="K86" s="5">
        <v>560.5298622856053</v>
      </c>
      <c r="L86" s="5">
        <v>519.02716835898411</v>
      </c>
      <c r="M86" s="5">
        <v>494.39407862738443</v>
      </c>
      <c r="N86" s="5">
        <v>529.32885948434455</v>
      </c>
      <c r="O86" s="5">
        <v>585.71712337598319</v>
      </c>
      <c r="P86" s="5">
        <v>625.11454439888769</v>
      </c>
      <c r="Q86" s="5">
        <v>710.4</v>
      </c>
      <c r="R86" s="5">
        <v>723.9376450721652</v>
      </c>
      <c r="S86" s="5">
        <v>788.83193054264359</v>
      </c>
      <c r="T86" s="5">
        <v>821.7</v>
      </c>
      <c r="U86" s="5">
        <v>773.27039698140663</v>
      </c>
      <c r="V86" s="5">
        <v>744.35988642797111</v>
      </c>
      <c r="W86" s="5">
        <v>681.29109102150869</v>
      </c>
      <c r="X86" s="5">
        <v>637.13095734633123</v>
      </c>
      <c r="Y86" s="5">
        <v>592.24893415771555</v>
      </c>
      <c r="Z86" s="5">
        <v>630.48231820922308</v>
      </c>
      <c r="AA86" s="5">
        <v>712</v>
      </c>
      <c r="AB86" s="5">
        <v>776.6</v>
      </c>
      <c r="AC86" s="5">
        <v>757.4</v>
      </c>
      <c r="AD86" s="5">
        <v>741.44832132045497</v>
      </c>
      <c r="AE86" s="5">
        <v>889.39144760830879</v>
      </c>
      <c r="AF86" s="5">
        <v>837.12244789519673</v>
      </c>
      <c r="AG86" s="5">
        <v>702.52898676772941</v>
      </c>
      <c r="AH86" s="5">
        <v>649.59505291160099</v>
      </c>
      <c r="AI86" s="5">
        <v>569.82713741257703</v>
      </c>
      <c r="AJ86" s="5">
        <v>696.1305752915049</v>
      </c>
      <c r="AK86" s="5">
        <v>638.10402436226991</v>
      </c>
      <c r="AL86" s="5">
        <v>629.89536288348836</v>
      </c>
      <c r="AM86" s="5">
        <v>984.8</v>
      </c>
      <c r="AN86" s="5">
        <v>830.652742984469</v>
      </c>
      <c r="AO86" s="5">
        <v>855.711646143601</v>
      </c>
      <c r="AP86" s="5">
        <v>844.73765927649799</v>
      </c>
      <c r="AQ86" s="5">
        <v>878.03574376428105</v>
      </c>
      <c r="AR86" s="10">
        <v>926.05737866100787</v>
      </c>
      <c r="AS86" s="10">
        <v>912.35993596308685</v>
      </c>
      <c r="AT86" s="10">
        <v>857.13462373780408</v>
      </c>
      <c r="AU86" s="10">
        <v>874.2683593546742</v>
      </c>
      <c r="AV86" s="10">
        <v>1016.7466885069275</v>
      </c>
      <c r="AW86" s="10">
        <v>947.63889365106309</v>
      </c>
      <c r="AX86" s="10">
        <v>943.81585411907281</v>
      </c>
      <c r="AY86" s="10">
        <v>791.20201998339542</v>
      </c>
      <c r="AZ86" s="10">
        <v>753.36992823526668</v>
      </c>
      <c r="BA86" s="10">
        <v>766.23063896461201</v>
      </c>
      <c r="BB86" s="10">
        <v>865.18806750532508</v>
      </c>
      <c r="BC86" s="10">
        <v>829.00085600955765</v>
      </c>
      <c r="BD86" s="10">
        <v>807.94728950308945</v>
      </c>
      <c r="BE86" s="10">
        <v>750.44386770158019</v>
      </c>
      <c r="BF86" s="10">
        <v>728.18443285824924</v>
      </c>
      <c r="BG86" s="1"/>
      <c r="BS86">
        <f>((P86/O86)-1)*100</f>
        <v>6.7263563673576554</v>
      </c>
    </row>
    <row r="87" spans="1:94" ht="24" hidden="1" customHeight="1" x14ac:dyDescent="0.2">
      <c r="A87" s="1"/>
      <c r="B87" s="35" t="s">
        <v>126</v>
      </c>
      <c r="C87" s="35"/>
      <c r="D87">
        <v>2.6307138275173703</v>
      </c>
      <c r="E87">
        <v>2.8095974849704737</v>
      </c>
      <c r="F87">
        <v>2.7189443237108857</v>
      </c>
      <c r="G87">
        <v>2.6658409389207574</v>
      </c>
      <c r="H87">
        <v>2.8804009373230786</v>
      </c>
      <c r="I87">
        <v>3.2237886278041734</v>
      </c>
      <c r="J87">
        <v>3.0149351297848335</v>
      </c>
      <c r="K87">
        <v>2.9267928634744105</v>
      </c>
      <c r="L87">
        <v>2.6874786937415336</v>
      </c>
      <c r="M87">
        <v>2.5</v>
      </c>
      <c r="N87">
        <v>2.7</v>
      </c>
      <c r="O87">
        <v>10.65278472565625</v>
      </c>
      <c r="P87">
        <v>6.7263563673576554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t="s">
        <v>12</v>
      </c>
      <c r="X87" t="s">
        <v>12</v>
      </c>
      <c r="Y87" t="s">
        <v>12</v>
      </c>
      <c r="Z87" t="s">
        <v>12</v>
      </c>
      <c r="BG87" s="1"/>
    </row>
    <row r="88" spans="1:94" ht="15.75" customHeight="1" x14ac:dyDescent="0.2">
      <c r="A88" s="1"/>
      <c r="B88" s="40" t="s">
        <v>268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1"/>
    </row>
    <row r="89" spans="1:94" ht="27" customHeight="1" x14ac:dyDescent="0.2">
      <c r="A89" s="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1"/>
    </row>
    <row r="90" spans="1:94" ht="4.5" customHeight="1" x14ac:dyDescent="0.2">
      <c r="A90" s="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1"/>
    </row>
    <row r="91" spans="1:94" ht="0.75" customHeight="1" x14ac:dyDescent="0.2">
      <c r="A91" s="1"/>
      <c r="Z91" t="s">
        <v>12</v>
      </c>
    </row>
    <row r="92" spans="1:94" ht="21" customHeight="1" x14ac:dyDescent="0.2">
      <c r="A92" s="1"/>
      <c r="B92" s="34" t="s">
        <v>149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1"/>
    </row>
    <row r="93" spans="1:94" ht="18.75" customHeight="1" x14ac:dyDescent="0.25">
      <c r="A93" s="1"/>
      <c r="B93" s="3"/>
      <c r="C93" s="3"/>
      <c r="D93" s="3" t="s">
        <v>0</v>
      </c>
      <c r="E93" s="3" t="s">
        <v>1</v>
      </c>
      <c r="F93" s="3" t="s">
        <v>2</v>
      </c>
      <c r="G93" s="3" t="s">
        <v>3</v>
      </c>
      <c r="H93" s="3" t="s">
        <v>4</v>
      </c>
      <c r="I93" s="3" t="s">
        <v>5</v>
      </c>
      <c r="J93" s="3" t="s">
        <v>6</v>
      </c>
      <c r="K93" s="3" t="s">
        <v>7</v>
      </c>
      <c r="L93" s="3" t="s">
        <v>8</v>
      </c>
      <c r="M93" s="3" t="s">
        <v>9</v>
      </c>
      <c r="N93" s="3" t="s">
        <v>10</v>
      </c>
      <c r="O93" s="3" t="s">
        <v>11</v>
      </c>
      <c r="P93" s="3" t="s">
        <v>0</v>
      </c>
      <c r="Q93" s="3" t="s">
        <v>1</v>
      </c>
      <c r="R93" s="3" t="s">
        <v>2</v>
      </c>
      <c r="S93" s="3" t="s">
        <v>3</v>
      </c>
      <c r="T93" s="3" t="s">
        <v>4</v>
      </c>
      <c r="U93" s="3" t="s">
        <v>5</v>
      </c>
      <c r="V93" s="3" t="s">
        <v>27</v>
      </c>
      <c r="W93" s="3" t="s">
        <v>7</v>
      </c>
      <c r="X93" s="3" t="s">
        <v>8</v>
      </c>
      <c r="Y93" s="3" t="s">
        <v>9</v>
      </c>
      <c r="Z93" s="3" t="s">
        <v>10</v>
      </c>
      <c r="AA93" s="3" t="s">
        <v>11</v>
      </c>
      <c r="AB93" s="3" t="s">
        <v>0</v>
      </c>
      <c r="AC93" s="3" t="s">
        <v>1</v>
      </c>
      <c r="AD93" s="3" t="s">
        <v>2</v>
      </c>
      <c r="AE93" s="3" t="s">
        <v>3</v>
      </c>
      <c r="AF93" s="3" t="s">
        <v>4</v>
      </c>
      <c r="AG93" s="3" t="s">
        <v>5</v>
      </c>
      <c r="AH93" s="3" t="s">
        <v>6</v>
      </c>
      <c r="AI93" s="3" t="s">
        <v>7</v>
      </c>
      <c r="AJ93" s="3" t="s">
        <v>8</v>
      </c>
      <c r="AK93" s="3" t="s">
        <v>9</v>
      </c>
      <c r="AL93" s="3" t="s">
        <v>237</v>
      </c>
      <c r="AM93" s="3" t="s">
        <v>11</v>
      </c>
      <c r="AN93" s="3" t="s">
        <v>0</v>
      </c>
      <c r="AO93" s="3" t="s">
        <v>239</v>
      </c>
      <c r="AP93" s="3" t="s">
        <v>2</v>
      </c>
      <c r="AQ93" s="3" t="s">
        <v>3</v>
      </c>
      <c r="AR93" s="19">
        <v>44317</v>
      </c>
      <c r="AS93" s="15" t="s">
        <v>25</v>
      </c>
      <c r="AT93" s="15" t="s">
        <v>27</v>
      </c>
      <c r="AU93" s="15" t="s">
        <v>7</v>
      </c>
      <c r="AV93" s="15" t="s">
        <v>8</v>
      </c>
      <c r="AW93" s="15" t="s">
        <v>9</v>
      </c>
      <c r="AX93" s="19" t="s">
        <v>10</v>
      </c>
      <c r="AY93" s="15" t="s">
        <v>11</v>
      </c>
      <c r="AZ93" s="19">
        <v>44562</v>
      </c>
      <c r="BA93" s="15" t="s">
        <v>1</v>
      </c>
      <c r="BB93" s="15" t="s">
        <v>2</v>
      </c>
      <c r="BC93" s="15" t="s">
        <v>3</v>
      </c>
      <c r="BD93" s="15" t="s">
        <v>4</v>
      </c>
      <c r="BE93" s="15" t="s">
        <v>5</v>
      </c>
      <c r="BF93" s="15" t="s">
        <v>6</v>
      </c>
      <c r="BG93" s="1"/>
    </row>
    <row r="94" spans="1:94" ht="18.75" customHeight="1" x14ac:dyDescent="0.25">
      <c r="A94" s="1"/>
      <c r="B94" s="5" t="s">
        <v>78</v>
      </c>
      <c r="C94" s="5"/>
      <c r="D94" s="5">
        <v>15.41</v>
      </c>
      <c r="E94" s="5">
        <v>15.39</v>
      </c>
      <c r="F94" s="5">
        <v>15.39</v>
      </c>
      <c r="G94" s="5">
        <v>15.4</v>
      </c>
      <c r="H94" s="5">
        <v>15.38</v>
      </c>
      <c r="I94" s="5">
        <v>15.4</v>
      </c>
      <c r="J94" s="5">
        <v>15.42</v>
      </c>
      <c r="K94" s="5">
        <v>15.41</v>
      </c>
      <c r="L94" s="5">
        <v>15.42</v>
      </c>
      <c r="M94" s="5">
        <v>15.4</v>
      </c>
      <c r="N94" s="5">
        <v>15.41</v>
      </c>
      <c r="O94" s="5">
        <v>15.41</v>
      </c>
      <c r="P94" s="5">
        <v>15.4</v>
      </c>
      <c r="Q94" s="5">
        <v>15.4</v>
      </c>
      <c r="R94" s="5">
        <v>15.41</v>
      </c>
      <c r="S94" s="5">
        <v>15.36</v>
      </c>
      <c r="T94" s="5">
        <v>15.41</v>
      </c>
      <c r="U94" s="5">
        <v>15.4</v>
      </c>
      <c r="V94" s="5">
        <v>15.41</v>
      </c>
      <c r="W94" s="5">
        <v>15.41</v>
      </c>
      <c r="X94" s="5">
        <v>15.41</v>
      </c>
      <c r="Y94" s="5">
        <v>15.4</v>
      </c>
      <c r="Z94" s="5">
        <v>15.41</v>
      </c>
      <c r="AA94" s="5">
        <v>15.41</v>
      </c>
      <c r="AB94" s="5">
        <v>15.35</v>
      </c>
      <c r="AC94" s="5">
        <v>15.34</v>
      </c>
      <c r="AD94" s="5">
        <v>15.31</v>
      </c>
      <c r="AE94" s="5">
        <v>15.41</v>
      </c>
      <c r="AF94" s="5">
        <v>15.39</v>
      </c>
      <c r="AG94" s="5">
        <v>15.41</v>
      </c>
      <c r="AH94" s="5">
        <v>15.41</v>
      </c>
      <c r="AI94" s="5">
        <v>15.4</v>
      </c>
      <c r="AJ94" s="5">
        <v>15.4</v>
      </c>
      <c r="AK94" s="5">
        <v>15.37</v>
      </c>
      <c r="AL94" s="5">
        <v>15.36</v>
      </c>
      <c r="AM94" s="5">
        <v>15.41</v>
      </c>
      <c r="AN94" s="5">
        <v>15.42</v>
      </c>
      <c r="AO94" s="5">
        <v>15.33</v>
      </c>
      <c r="AP94" s="5">
        <v>15.35</v>
      </c>
      <c r="AQ94" s="5">
        <v>15.34</v>
      </c>
      <c r="AR94" s="26">
        <v>15.3</v>
      </c>
      <c r="AS94" s="26">
        <v>15.32</v>
      </c>
      <c r="AT94" s="26">
        <v>15.42</v>
      </c>
      <c r="AU94" s="26">
        <v>15.41</v>
      </c>
      <c r="AV94" s="26">
        <v>15.4</v>
      </c>
      <c r="AW94" s="26">
        <v>15.41</v>
      </c>
      <c r="AX94" s="26">
        <v>15.41</v>
      </c>
      <c r="AY94" s="26">
        <v>15.39</v>
      </c>
      <c r="AZ94" s="26">
        <v>15.42</v>
      </c>
      <c r="BA94" s="26">
        <v>15.4</v>
      </c>
      <c r="BB94" s="26">
        <v>15.37</v>
      </c>
      <c r="BC94" s="26">
        <v>15.39</v>
      </c>
      <c r="BD94" s="26">
        <v>15.4</v>
      </c>
      <c r="BE94" s="12">
        <v>15.41</v>
      </c>
      <c r="BF94" s="12">
        <v>15.4</v>
      </c>
      <c r="BG94" s="1"/>
    </row>
    <row r="95" spans="1:94" ht="23.25" customHeight="1" x14ac:dyDescent="0.2">
      <c r="A95" s="1"/>
      <c r="B95" s="34" t="s">
        <v>148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1"/>
    </row>
    <row r="96" spans="1:94" ht="3" customHeight="1" x14ac:dyDescent="0.2">
      <c r="A96" s="1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1"/>
    </row>
    <row r="97" spans="1:70" ht="18.75" customHeight="1" x14ac:dyDescent="0.25">
      <c r="A97" s="1"/>
      <c r="B97" s="3"/>
      <c r="C97" s="3"/>
      <c r="D97" s="3" t="s">
        <v>0</v>
      </c>
      <c r="E97" s="3" t="s">
        <v>1</v>
      </c>
      <c r="F97" s="3" t="s">
        <v>2</v>
      </c>
      <c r="G97" s="3" t="s">
        <v>3</v>
      </c>
      <c r="H97" s="3" t="s">
        <v>4</v>
      </c>
      <c r="I97" s="3" t="s">
        <v>5</v>
      </c>
      <c r="J97" s="3" t="s">
        <v>6</v>
      </c>
      <c r="K97" s="3" t="s">
        <v>7</v>
      </c>
      <c r="L97" s="3" t="s">
        <v>8</v>
      </c>
      <c r="M97" s="3" t="s">
        <v>9</v>
      </c>
      <c r="N97" s="3" t="s">
        <v>10</v>
      </c>
      <c r="O97" s="3" t="s">
        <v>11</v>
      </c>
      <c r="P97" s="3" t="s">
        <v>0</v>
      </c>
      <c r="Q97" s="3" t="s">
        <v>1</v>
      </c>
      <c r="R97" s="3" t="s">
        <v>2</v>
      </c>
      <c r="S97" s="3" t="s">
        <v>3</v>
      </c>
      <c r="T97" s="3" t="s">
        <v>4</v>
      </c>
      <c r="U97" s="3" t="s">
        <v>5</v>
      </c>
      <c r="V97" s="3" t="s">
        <v>27</v>
      </c>
      <c r="W97" s="3" t="s">
        <v>7</v>
      </c>
      <c r="X97" s="3" t="s">
        <v>8</v>
      </c>
      <c r="Y97" s="3" t="s">
        <v>9</v>
      </c>
      <c r="Z97" s="3" t="s">
        <v>10</v>
      </c>
      <c r="AA97" s="3" t="s">
        <v>11</v>
      </c>
      <c r="AB97" s="3" t="s">
        <v>0</v>
      </c>
      <c r="AC97" s="3" t="s">
        <v>1</v>
      </c>
      <c r="AD97" s="3" t="s">
        <v>2</v>
      </c>
      <c r="AE97" s="3" t="s">
        <v>3</v>
      </c>
      <c r="AF97" s="3" t="s">
        <v>4</v>
      </c>
      <c r="AG97" s="3" t="s">
        <v>5</v>
      </c>
      <c r="AH97" s="3" t="s">
        <v>6</v>
      </c>
      <c r="AI97" s="3" t="s">
        <v>7</v>
      </c>
      <c r="AJ97" s="3" t="s">
        <v>8</v>
      </c>
      <c r="AK97" s="3" t="s">
        <v>9</v>
      </c>
      <c r="AL97" s="3" t="s">
        <v>10</v>
      </c>
      <c r="AM97" s="3" t="s">
        <v>11</v>
      </c>
      <c r="AN97" s="3" t="s">
        <v>0</v>
      </c>
      <c r="AO97" s="3" t="s">
        <v>1</v>
      </c>
      <c r="AP97" s="3" t="s">
        <v>2</v>
      </c>
      <c r="AQ97" s="3" t="s">
        <v>3</v>
      </c>
      <c r="AR97" s="19">
        <v>44317</v>
      </c>
      <c r="AS97" s="15" t="s">
        <v>25</v>
      </c>
      <c r="AT97" s="15" t="s">
        <v>27</v>
      </c>
      <c r="AU97" s="15" t="s">
        <v>7</v>
      </c>
      <c r="AV97" s="15" t="s">
        <v>8</v>
      </c>
      <c r="AW97" s="15" t="s">
        <v>9</v>
      </c>
      <c r="AX97" s="19" t="s">
        <v>10</v>
      </c>
      <c r="AY97" s="15" t="s">
        <v>11</v>
      </c>
      <c r="AZ97" s="19">
        <v>44562</v>
      </c>
      <c r="BA97" s="15" t="s">
        <v>1</v>
      </c>
      <c r="BB97" s="15" t="s">
        <v>2</v>
      </c>
      <c r="BC97" s="15" t="s">
        <v>3</v>
      </c>
      <c r="BD97" s="15" t="s">
        <v>4</v>
      </c>
      <c r="BE97" s="15" t="s">
        <v>5</v>
      </c>
      <c r="BF97" s="15" t="s">
        <v>6</v>
      </c>
      <c r="BG97" s="1"/>
    </row>
    <row r="98" spans="1:70" ht="18.75" customHeight="1" x14ac:dyDescent="0.25">
      <c r="A98" s="1"/>
      <c r="B98" s="5" t="s">
        <v>127</v>
      </c>
      <c r="C98" s="5"/>
      <c r="D98" s="5">
        <v>9.35</v>
      </c>
      <c r="E98" s="5">
        <v>9.35</v>
      </c>
      <c r="F98" s="5">
        <v>9.35</v>
      </c>
      <c r="G98" s="5">
        <v>9.15</v>
      </c>
      <c r="H98" s="5">
        <v>9.15</v>
      </c>
      <c r="I98" s="5">
        <v>8.75</v>
      </c>
      <c r="J98" s="5">
        <v>8.65</v>
      </c>
      <c r="K98" s="5">
        <v>8.65</v>
      </c>
      <c r="L98" s="5">
        <v>8.9499999999999993</v>
      </c>
      <c r="M98" s="5">
        <v>9.52</v>
      </c>
      <c r="N98" s="5">
        <v>9.8699999999999992</v>
      </c>
      <c r="O98" s="5">
        <v>9.8699999999999992</v>
      </c>
      <c r="P98" s="5">
        <v>10.41</v>
      </c>
      <c r="Q98" s="5">
        <v>10.41</v>
      </c>
      <c r="R98" s="5">
        <v>10.11</v>
      </c>
      <c r="S98" s="5">
        <v>10.11</v>
      </c>
      <c r="T98" s="5">
        <v>10.42</v>
      </c>
      <c r="U98" s="5">
        <v>10.77</v>
      </c>
      <c r="V98" s="5">
        <v>10.77</v>
      </c>
      <c r="W98" s="5">
        <v>10.77</v>
      </c>
      <c r="X98" s="5">
        <v>10.77</v>
      </c>
      <c r="Y98" s="5">
        <v>11.39</v>
      </c>
      <c r="Z98" s="5">
        <v>11.39</v>
      </c>
      <c r="AA98" s="5">
        <v>11.19</v>
      </c>
      <c r="AB98" s="5">
        <v>10.130000000000001</v>
      </c>
      <c r="AC98" s="5">
        <v>10.130000000000001</v>
      </c>
      <c r="AD98" s="5">
        <v>8.07</v>
      </c>
      <c r="AE98" s="5">
        <v>8.07</v>
      </c>
      <c r="AF98" s="5">
        <v>8.07</v>
      </c>
      <c r="AG98" s="5">
        <v>8.07</v>
      </c>
      <c r="AH98" s="5">
        <v>8.07</v>
      </c>
      <c r="AI98" s="5">
        <v>8.07</v>
      </c>
      <c r="AJ98" s="5">
        <v>8.07</v>
      </c>
      <c r="AK98" s="5">
        <v>8.07</v>
      </c>
      <c r="AL98" s="5">
        <v>8.07</v>
      </c>
      <c r="AM98" s="5">
        <v>8.07</v>
      </c>
      <c r="AN98" s="5">
        <v>8.07</v>
      </c>
      <c r="AO98" s="5">
        <v>8.44</v>
      </c>
      <c r="AP98" s="5">
        <v>8.85</v>
      </c>
      <c r="AQ98" s="5">
        <v>8.85</v>
      </c>
      <c r="AR98" s="5">
        <v>8.85</v>
      </c>
      <c r="AS98" s="5">
        <v>9.74</v>
      </c>
      <c r="AT98" s="5">
        <v>10.72</v>
      </c>
      <c r="AU98" s="5">
        <v>10.72</v>
      </c>
      <c r="AV98" s="5">
        <v>10.72</v>
      </c>
      <c r="AW98" s="5">
        <v>11.16</v>
      </c>
      <c r="AX98" s="12">
        <v>11.16</v>
      </c>
      <c r="AY98" s="12">
        <v>11.16</v>
      </c>
      <c r="AZ98" s="12">
        <v>12.06</v>
      </c>
      <c r="BA98" s="12">
        <v>12.98</v>
      </c>
      <c r="BB98" s="12">
        <v>14.6</v>
      </c>
      <c r="BC98" s="12">
        <v>14.6</v>
      </c>
      <c r="BD98" s="12">
        <v>14.6</v>
      </c>
      <c r="BE98" s="12">
        <v>14.6</v>
      </c>
      <c r="BF98" s="12">
        <v>16.55</v>
      </c>
      <c r="BG98" s="1"/>
    </row>
    <row r="99" spans="1:70" ht="18.75" customHeight="1" x14ac:dyDescent="0.25">
      <c r="A99" s="1"/>
      <c r="B99" s="5" t="s">
        <v>128</v>
      </c>
      <c r="C99" s="5"/>
      <c r="D99" s="5">
        <v>9.35</v>
      </c>
      <c r="E99" s="5">
        <v>9.35</v>
      </c>
      <c r="F99" s="5">
        <v>9.35</v>
      </c>
      <c r="G99" s="5">
        <v>9.15</v>
      </c>
      <c r="H99" s="5">
        <v>9.15</v>
      </c>
      <c r="I99" s="5">
        <v>8.75</v>
      </c>
      <c r="J99" s="5">
        <v>8.65</v>
      </c>
      <c r="K99" s="5">
        <v>8.65</v>
      </c>
      <c r="L99" s="5">
        <v>8.9499999999999993</v>
      </c>
      <c r="M99" s="5">
        <v>9.52</v>
      </c>
      <c r="N99" s="5">
        <v>9.8699999999999992</v>
      </c>
      <c r="O99" s="5">
        <v>9.8699999999999992</v>
      </c>
      <c r="P99" s="5">
        <v>10.41</v>
      </c>
      <c r="Q99" s="5">
        <v>10.41</v>
      </c>
      <c r="R99" s="5">
        <v>10.210000000000001</v>
      </c>
      <c r="S99" s="5">
        <v>10.41</v>
      </c>
      <c r="T99" s="5">
        <v>10.72</v>
      </c>
      <c r="U99" s="5">
        <v>11.23</v>
      </c>
      <c r="V99" s="5">
        <v>11.23</v>
      </c>
      <c r="W99" s="5">
        <v>11.23</v>
      </c>
      <c r="X99" s="5">
        <v>11.23</v>
      </c>
      <c r="Y99" s="5">
        <v>12.09</v>
      </c>
      <c r="Z99" s="5">
        <v>12.09</v>
      </c>
      <c r="AA99" s="5">
        <v>11.99</v>
      </c>
      <c r="AB99" s="5">
        <v>11.19</v>
      </c>
      <c r="AC99" s="5">
        <v>10.89</v>
      </c>
      <c r="AD99" s="5">
        <v>8.7100000000000009</v>
      </c>
      <c r="AE99" s="5">
        <v>8.7100000000000009</v>
      </c>
      <c r="AF99" s="5">
        <v>8.7100000000000009</v>
      </c>
      <c r="AG99" s="5">
        <v>8.7100000000000009</v>
      </c>
      <c r="AH99" s="5">
        <v>8.7100000000000009</v>
      </c>
      <c r="AI99" s="5">
        <v>8.7100000000000009</v>
      </c>
      <c r="AJ99" s="5">
        <v>8.7100000000000009</v>
      </c>
      <c r="AK99" s="5">
        <v>8.7100000000000009</v>
      </c>
      <c r="AL99" s="5">
        <v>8.7100000000000009</v>
      </c>
      <c r="AM99" s="5">
        <v>8.7100000000000009</v>
      </c>
      <c r="AN99" s="5">
        <v>8.7100000000000009</v>
      </c>
      <c r="AO99" s="5">
        <v>8.7100000000000009</v>
      </c>
      <c r="AP99" s="5">
        <v>8.7100000000000009</v>
      </c>
      <c r="AQ99" s="5">
        <v>8.7100000000000009</v>
      </c>
      <c r="AR99" s="5">
        <v>8.7100000000000009</v>
      </c>
      <c r="AS99" s="5">
        <v>9.19</v>
      </c>
      <c r="AT99" s="5">
        <v>10.95</v>
      </c>
      <c r="AU99" s="5">
        <v>10.95</v>
      </c>
      <c r="AV99" s="5">
        <v>10.95</v>
      </c>
      <c r="AW99" s="5">
        <v>11.84</v>
      </c>
      <c r="AX99" s="12">
        <v>11.84</v>
      </c>
      <c r="AY99" s="12">
        <v>11.84</v>
      </c>
      <c r="AZ99" s="12">
        <v>11.84</v>
      </c>
      <c r="BA99" s="12">
        <v>11.84</v>
      </c>
      <c r="BB99" s="12">
        <v>11.84</v>
      </c>
      <c r="BC99" s="12">
        <v>11.84</v>
      </c>
      <c r="BD99" s="12">
        <v>14.8</v>
      </c>
      <c r="BE99" s="12">
        <v>14.8</v>
      </c>
      <c r="BF99" s="12">
        <v>16.760000000000002</v>
      </c>
      <c r="BG99" s="1"/>
    </row>
    <row r="100" spans="1:70" ht="21.75" hidden="1" customHeight="1" x14ac:dyDescent="0.2">
      <c r="B100" s="35" t="s">
        <v>95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70" ht="18.75" hidden="1" customHeight="1" x14ac:dyDescent="0.2">
      <c r="B101" s="35" t="s">
        <v>123</v>
      </c>
      <c r="C101" s="35"/>
      <c r="D101">
        <v>2983</v>
      </c>
      <c r="E101">
        <v>2770</v>
      </c>
      <c r="F101">
        <v>2756</v>
      </c>
      <c r="G101">
        <v>2995</v>
      </c>
      <c r="H101">
        <v>2620</v>
      </c>
      <c r="I101">
        <v>2748</v>
      </c>
      <c r="J101">
        <v>2608</v>
      </c>
      <c r="K101">
        <v>2688</v>
      </c>
      <c r="L101">
        <v>2477</v>
      </c>
      <c r="M101">
        <v>2929</v>
      </c>
      <c r="N101">
        <v>2623</v>
      </c>
      <c r="O101">
        <v>2726</v>
      </c>
      <c r="P101">
        <v>2863</v>
      </c>
      <c r="Q101">
        <v>2379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 t="s">
        <v>12</v>
      </c>
    </row>
    <row r="102" spans="1:70" ht="18.75" hidden="1" customHeight="1" x14ac:dyDescent="0.2">
      <c r="C102" t="s">
        <v>109</v>
      </c>
      <c r="D102">
        <v>62</v>
      </c>
      <c r="E102">
        <v>64</v>
      </c>
      <c r="F102">
        <v>66</v>
      </c>
      <c r="G102">
        <v>71</v>
      </c>
      <c r="H102">
        <v>59</v>
      </c>
      <c r="I102">
        <v>61</v>
      </c>
      <c r="J102">
        <v>57</v>
      </c>
      <c r="K102">
        <v>51</v>
      </c>
      <c r="L102">
        <v>49</v>
      </c>
      <c r="M102">
        <v>52</v>
      </c>
      <c r="N102">
        <v>46</v>
      </c>
      <c r="O102">
        <v>50</v>
      </c>
      <c r="P102">
        <v>53</v>
      </c>
      <c r="Q102">
        <v>46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12</v>
      </c>
      <c r="X102" t="s">
        <v>12</v>
      </c>
    </row>
    <row r="103" spans="1:70" ht="18.75" hidden="1" customHeight="1" x14ac:dyDescent="0.2">
      <c r="C103" t="s">
        <v>110</v>
      </c>
      <c r="D103">
        <v>274</v>
      </c>
      <c r="E103">
        <v>288</v>
      </c>
      <c r="F103">
        <v>259</v>
      </c>
      <c r="G103">
        <v>282</v>
      </c>
      <c r="H103">
        <v>244</v>
      </c>
      <c r="I103">
        <v>274</v>
      </c>
      <c r="J103">
        <v>238</v>
      </c>
      <c r="K103">
        <v>260</v>
      </c>
      <c r="L103">
        <v>186</v>
      </c>
      <c r="M103">
        <v>240</v>
      </c>
      <c r="N103">
        <v>204</v>
      </c>
      <c r="O103">
        <v>201</v>
      </c>
      <c r="P103">
        <v>267</v>
      </c>
      <c r="Q103">
        <v>199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t="s">
        <v>12</v>
      </c>
    </row>
    <row r="104" spans="1:70" ht="18.75" hidden="1" customHeight="1" x14ac:dyDescent="0.2">
      <c r="C104" t="s">
        <v>111</v>
      </c>
      <c r="D104">
        <v>502</v>
      </c>
      <c r="E104">
        <v>616</v>
      </c>
      <c r="F104">
        <v>327</v>
      </c>
      <c r="G104">
        <v>384</v>
      </c>
      <c r="H104">
        <v>381</v>
      </c>
      <c r="I104">
        <v>417</v>
      </c>
      <c r="J104">
        <v>357</v>
      </c>
      <c r="K104">
        <v>411</v>
      </c>
      <c r="L104">
        <v>395</v>
      </c>
      <c r="M104">
        <v>526</v>
      </c>
      <c r="N104">
        <v>494</v>
      </c>
      <c r="O104">
        <v>531</v>
      </c>
      <c r="P104">
        <v>524</v>
      </c>
      <c r="Q104">
        <v>412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t="s">
        <v>12</v>
      </c>
      <c r="X104" t="s">
        <v>12</v>
      </c>
    </row>
    <row r="105" spans="1:70" ht="18.75" hidden="1" customHeight="1" x14ac:dyDescent="0.2">
      <c r="C105" t="s">
        <v>112</v>
      </c>
      <c r="D105">
        <v>51</v>
      </c>
      <c r="E105">
        <v>49</v>
      </c>
      <c r="F105">
        <v>61</v>
      </c>
      <c r="G105">
        <v>59</v>
      </c>
      <c r="H105">
        <v>46</v>
      </c>
      <c r="I105">
        <v>56</v>
      </c>
      <c r="J105">
        <v>41</v>
      </c>
      <c r="K105">
        <v>49</v>
      </c>
      <c r="L105">
        <v>43</v>
      </c>
      <c r="M105">
        <v>54</v>
      </c>
      <c r="N105">
        <v>52</v>
      </c>
      <c r="O105">
        <v>40</v>
      </c>
      <c r="P105">
        <v>54</v>
      </c>
      <c r="Q105">
        <v>49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t="s">
        <v>12</v>
      </c>
      <c r="X105" t="s">
        <v>12</v>
      </c>
      <c r="BR105" t="s">
        <v>131</v>
      </c>
    </row>
    <row r="106" spans="1:70" ht="18.75" hidden="1" customHeight="1" x14ac:dyDescent="0.2">
      <c r="B106" s="35" t="s">
        <v>122</v>
      </c>
      <c r="C106" s="35"/>
      <c r="D106">
        <v>1395</v>
      </c>
      <c r="E106">
        <v>1149</v>
      </c>
      <c r="F106">
        <v>1131</v>
      </c>
      <c r="G106">
        <v>1338</v>
      </c>
      <c r="H106">
        <v>1395</v>
      </c>
      <c r="I106">
        <v>1069</v>
      </c>
      <c r="J106">
        <v>1495</v>
      </c>
      <c r="K106">
        <v>1949</v>
      </c>
      <c r="L106">
        <v>1247</v>
      </c>
      <c r="M106">
        <v>1515</v>
      </c>
      <c r="N106">
        <v>1495</v>
      </c>
      <c r="O106">
        <v>1448</v>
      </c>
      <c r="P106">
        <v>1117</v>
      </c>
      <c r="Q106">
        <v>1234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t="s">
        <v>12</v>
      </c>
    </row>
    <row r="107" spans="1:70" ht="18.75" hidden="1" customHeight="1" x14ac:dyDescent="0.2">
      <c r="C107" t="s">
        <v>91</v>
      </c>
      <c r="D107">
        <v>35</v>
      </c>
      <c r="E107">
        <v>18</v>
      </c>
      <c r="F107">
        <v>24</v>
      </c>
      <c r="G107">
        <v>22</v>
      </c>
      <c r="H107">
        <v>33</v>
      </c>
      <c r="I107">
        <v>16</v>
      </c>
      <c r="J107">
        <v>14</v>
      </c>
      <c r="K107">
        <v>29</v>
      </c>
      <c r="L107">
        <v>15</v>
      </c>
      <c r="M107">
        <v>22</v>
      </c>
      <c r="N107">
        <v>18</v>
      </c>
      <c r="O107">
        <v>27</v>
      </c>
      <c r="P107">
        <v>15</v>
      </c>
      <c r="Q107">
        <v>17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</row>
    <row r="108" spans="1:70" ht="18.75" hidden="1" customHeight="1" x14ac:dyDescent="0.2">
      <c r="C108" t="s">
        <v>92</v>
      </c>
      <c r="D108">
        <v>147</v>
      </c>
      <c r="E108">
        <v>152</v>
      </c>
      <c r="F108">
        <v>177</v>
      </c>
      <c r="G108">
        <v>186</v>
      </c>
      <c r="H108">
        <v>196</v>
      </c>
      <c r="I108">
        <v>149</v>
      </c>
      <c r="J108">
        <v>224</v>
      </c>
      <c r="K108">
        <v>191</v>
      </c>
      <c r="L108">
        <v>134</v>
      </c>
      <c r="M108">
        <v>195</v>
      </c>
      <c r="N108">
        <v>170</v>
      </c>
      <c r="O108">
        <v>187</v>
      </c>
      <c r="P108">
        <v>135</v>
      </c>
      <c r="Q108">
        <v>132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t="s">
        <v>12</v>
      </c>
      <c r="X108" t="s">
        <v>12</v>
      </c>
    </row>
    <row r="109" spans="1:70" ht="18.75" hidden="1" customHeight="1" x14ac:dyDescent="0.2">
      <c r="C109" t="s">
        <v>93</v>
      </c>
      <c r="D109">
        <v>273</v>
      </c>
      <c r="E109">
        <v>280</v>
      </c>
      <c r="F109">
        <v>206</v>
      </c>
      <c r="G109">
        <v>196</v>
      </c>
      <c r="H109">
        <v>154</v>
      </c>
      <c r="I109">
        <v>172</v>
      </c>
      <c r="J109">
        <v>246</v>
      </c>
      <c r="K109">
        <v>371</v>
      </c>
      <c r="L109">
        <v>235</v>
      </c>
      <c r="M109">
        <v>275</v>
      </c>
      <c r="N109">
        <v>236</v>
      </c>
      <c r="O109">
        <v>259</v>
      </c>
      <c r="P109">
        <v>191</v>
      </c>
      <c r="Q109">
        <v>194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t="s">
        <v>12</v>
      </c>
    </row>
    <row r="110" spans="1:70" ht="18.75" hidden="1" customHeight="1" x14ac:dyDescent="0.2">
      <c r="C110" t="s">
        <v>94</v>
      </c>
      <c r="D110">
        <v>50</v>
      </c>
      <c r="E110">
        <v>28</v>
      </c>
      <c r="F110">
        <v>30</v>
      </c>
      <c r="G110">
        <v>45</v>
      </c>
      <c r="H110">
        <v>29</v>
      </c>
      <c r="I110">
        <v>31</v>
      </c>
      <c r="J110">
        <v>58</v>
      </c>
      <c r="K110">
        <v>93</v>
      </c>
      <c r="L110">
        <v>41</v>
      </c>
      <c r="M110">
        <v>28</v>
      </c>
      <c r="N110">
        <v>30</v>
      </c>
      <c r="O110">
        <v>44</v>
      </c>
      <c r="P110">
        <v>25</v>
      </c>
      <c r="Q110">
        <v>30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12</v>
      </c>
      <c r="X110" t="s">
        <v>12</v>
      </c>
    </row>
    <row r="111" spans="1:70" ht="33.75" hidden="1" customHeight="1" x14ac:dyDescent="0.2"/>
    <row r="112" spans="1:70" ht="15.75" hidden="1" customHeight="1" x14ac:dyDescent="0.2"/>
    <row r="113" spans="2:24" ht="15.75" hidden="1" customHeight="1" x14ac:dyDescent="0.2"/>
    <row r="114" spans="2:24" ht="15.75" hidden="1" customHeight="1" x14ac:dyDescent="0.2"/>
    <row r="115" spans="2:24" ht="15.75" hidden="1" customHeight="1" x14ac:dyDescent="0.2"/>
    <row r="116" spans="2:24" ht="21.75" hidden="1" customHeight="1" x14ac:dyDescent="0.2"/>
    <row r="117" spans="2:24" ht="21.75" hidden="1" customHeight="1" x14ac:dyDescent="0.2"/>
    <row r="118" spans="2:24" ht="21.75" hidden="1" customHeight="1" x14ac:dyDescent="0.2"/>
    <row r="119" spans="2:24" ht="21.75" hidden="1" customHeight="1" x14ac:dyDescent="0.2"/>
    <row r="120" spans="2:24" ht="9" hidden="1" customHeight="1" x14ac:dyDescent="0.2"/>
    <row r="121" spans="2:24" ht="21" hidden="1" customHeight="1" x14ac:dyDescent="0.2">
      <c r="B121" s="35" t="s">
        <v>79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</row>
    <row r="122" spans="2:24" ht="21.75" hidden="1" customHeight="1" x14ac:dyDescent="0.2">
      <c r="B122" t="s">
        <v>80</v>
      </c>
      <c r="D122">
        <v>40.200000000000003</v>
      </c>
      <c r="E122">
        <v>40.700000000000003</v>
      </c>
      <c r="F122">
        <v>111.9</v>
      </c>
      <c r="G122">
        <v>66.8</v>
      </c>
      <c r="H122">
        <v>440</v>
      </c>
      <c r="I122">
        <v>35.799999999999997</v>
      </c>
      <c r="J122">
        <v>109.2</v>
      </c>
      <c r="K122">
        <v>130.9</v>
      </c>
      <c r="L122">
        <v>172.8</v>
      </c>
      <c r="M122">
        <v>135.4</v>
      </c>
      <c r="N122">
        <v>237.2</v>
      </c>
      <c r="O122">
        <v>143.5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</row>
    <row r="123" spans="2:24" ht="21.75" hidden="1" customHeight="1" x14ac:dyDescent="0.2">
      <c r="B123" t="s">
        <v>81</v>
      </c>
      <c r="D123">
        <v>102.7</v>
      </c>
      <c r="E123">
        <v>18</v>
      </c>
      <c r="F123">
        <v>196.2</v>
      </c>
      <c r="G123">
        <v>0</v>
      </c>
      <c r="H123">
        <v>519.4</v>
      </c>
      <c r="I123">
        <v>246.1</v>
      </c>
      <c r="J123">
        <v>152.4</v>
      </c>
      <c r="K123">
        <v>242.4</v>
      </c>
      <c r="L123">
        <v>234.9</v>
      </c>
      <c r="M123">
        <v>126</v>
      </c>
      <c r="N123">
        <v>65.400000000000006</v>
      </c>
      <c r="O123" t="s">
        <v>138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t="s">
        <v>12</v>
      </c>
      <c r="X123" t="s">
        <v>12</v>
      </c>
    </row>
    <row r="124" spans="2:24" ht="21.75" hidden="1" customHeight="1" x14ac:dyDescent="0.2">
      <c r="B124" t="s">
        <v>82</v>
      </c>
      <c r="D124">
        <v>101.9</v>
      </c>
      <c r="E124">
        <v>166.3</v>
      </c>
      <c r="F124">
        <v>7.9</v>
      </c>
      <c r="G124">
        <v>36.700000000000003</v>
      </c>
      <c r="H124">
        <v>222.5</v>
      </c>
      <c r="I124">
        <v>88.1</v>
      </c>
      <c r="J124">
        <v>369.4</v>
      </c>
      <c r="K124">
        <v>196.9</v>
      </c>
      <c r="L124">
        <v>293.10000000000002</v>
      </c>
      <c r="M124">
        <v>137.4</v>
      </c>
      <c r="N124">
        <v>339.1</v>
      </c>
      <c r="O124">
        <v>136.1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 t="s">
        <v>12</v>
      </c>
    </row>
    <row r="125" spans="2:24" ht="21.75" hidden="1" customHeight="1" x14ac:dyDescent="0.2">
      <c r="B125" t="s">
        <v>83</v>
      </c>
      <c r="D125">
        <v>269.60000000000002</v>
      </c>
      <c r="E125">
        <v>248.7</v>
      </c>
      <c r="F125">
        <v>261.5</v>
      </c>
      <c r="G125">
        <v>276.5</v>
      </c>
      <c r="H125">
        <v>207.8</v>
      </c>
      <c r="I125">
        <v>257</v>
      </c>
      <c r="J125">
        <v>268.7</v>
      </c>
      <c r="K125">
        <v>267</v>
      </c>
      <c r="L125">
        <v>217</v>
      </c>
      <c r="M125">
        <v>281.89999999999998</v>
      </c>
      <c r="N125">
        <v>174.7</v>
      </c>
      <c r="O125">
        <v>242.5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t="s">
        <v>12</v>
      </c>
      <c r="X125" t="s">
        <v>12</v>
      </c>
    </row>
    <row r="126" spans="2:24" ht="21.75" hidden="1" customHeight="1" x14ac:dyDescent="0.2">
      <c r="B126" t="s">
        <v>84</v>
      </c>
      <c r="D126">
        <v>269.5</v>
      </c>
      <c r="E126">
        <v>266.39999999999998</v>
      </c>
      <c r="F126">
        <v>249</v>
      </c>
      <c r="G126">
        <v>273.2</v>
      </c>
      <c r="H126">
        <v>184.2</v>
      </c>
      <c r="I126">
        <v>156.9</v>
      </c>
      <c r="J126">
        <v>233.9</v>
      </c>
      <c r="K126">
        <v>193</v>
      </c>
      <c r="L126">
        <v>211.7</v>
      </c>
      <c r="M126">
        <v>245.8</v>
      </c>
      <c r="N126">
        <v>199</v>
      </c>
      <c r="O126">
        <v>253.9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12</v>
      </c>
      <c r="X126" t="s">
        <v>12</v>
      </c>
    </row>
    <row r="127" spans="2:24" ht="21.75" hidden="1" customHeight="1" x14ac:dyDescent="0.2">
      <c r="B127" t="s">
        <v>85</v>
      </c>
      <c r="D127">
        <v>258.39999999999998</v>
      </c>
      <c r="E127">
        <v>262.39999999999998</v>
      </c>
      <c r="F127">
        <v>287.3</v>
      </c>
      <c r="G127">
        <v>281.89999999999998</v>
      </c>
      <c r="H127">
        <v>220.7</v>
      </c>
      <c r="I127">
        <v>302.5</v>
      </c>
      <c r="J127">
        <v>192.8</v>
      </c>
      <c r="K127">
        <v>230.4</v>
      </c>
      <c r="L127">
        <v>141.6</v>
      </c>
      <c r="M127">
        <v>269.60000000000002</v>
      </c>
      <c r="N127">
        <v>176.4</v>
      </c>
      <c r="O127">
        <v>226.1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t="s">
        <v>12</v>
      </c>
      <c r="X127" t="s">
        <v>12</v>
      </c>
    </row>
    <row r="128" spans="2:24" ht="24" hidden="1" customHeight="1" x14ac:dyDescent="0.2"/>
    <row r="129" spans="1:39" ht="21.75" hidden="1" customHeight="1" x14ac:dyDescent="0.2"/>
    <row r="130" spans="1:39" ht="21.75" hidden="1" customHeight="1" x14ac:dyDescent="0.2"/>
    <row r="131" spans="1:39" ht="21.75" hidden="1" customHeight="1" x14ac:dyDescent="0.2"/>
    <row r="132" spans="1:39" ht="21.75" hidden="1" customHeight="1" x14ac:dyDescent="0.2"/>
    <row r="133" spans="1:39" ht="21.75" hidden="1" customHeight="1" x14ac:dyDescent="0.2"/>
    <row r="134" spans="1:39" ht="21.75" hidden="1" customHeight="1" x14ac:dyDescent="0.2"/>
    <row r="135" spans="1:39" ht="21.75" hidden="1" customHeight="1" x14ac:dyDescent="0.2"/>
    <row r="136" spans="1:39" ht="28.5" hidden="1" customHeight="1" x14ac:dyDescent="0.2"/>
    <row r="137" spans="1:39" ht="21" hidden="1" customHeight="1" x14ac:dyDescent="0.2">
      <c r="A137" s="35" t="s">
        <v>185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</row>
    <row r="138" spans="1:39" ht="17.25" hidden="1" customHeight="1" x14ac:dyDescent="0.2">
      <c r="D138">
        <v>42736</v>
      </c>
      <c r="E138" t="s">
        <v>1</v>
      </c>
      <c r="F138" t="s">
        <v>2</v>
      </c>
      <c r="G138" t="s">
        <v>3</v>
      </c>
      <c r="H138" t="s">
        <v>4</v>
      </c>
      <c r="I138" t="s">
        <v>5</v>
      </c>
      <c r="J138" t="s">
        <v>6</v>
      </c>
      <c r="K138" t="s">
        <v>7</v>
      </c>
      <c r="L138" t="s">
        <v>8</v>
      </c>
      <c r="M138" t="s">
        <v>9</v>
      </c>
      <c r="N138" t="s">
        <v>10</v>
      </c>
      <c r="O138" t="s">
        <v>11</v>
      </c>
      <c r="P138" t="s">
        <v>0</v>
      </c>
      <c r="Q138" t="s">
        <v>1</v>
      </c>
      <c r="R138" t="s">
        <v>2</v>
      </c>
      <c r="S138" t="s">
        <v>3</v>
      </c>
      <c r="T138" t="s">
        <v>4</v>
      </c>
      <c r="U138" t="s">
        <v>5</v>
      </c>
      <c r="V138" t="s">
        <v>27</v>
      </c>
      <c r="W138" t="s">
        <v>7</v>
      </c>
      <c r="X138" t="s">
        <v>8</v>
      </c>
      <c r="Y138" t="s">
        <v>9</v>
      </c>
      <c r="Z138" t="s">
        <v>10</v>
      </c>
      <c r="AA138" t="s">
        <v>11</v>
      </c>
      <c r="AB138" t="s">
        <v>0</v>
      </c>
      <c r="AC138" t="s">
        <v>1</v>
      </c>
      <c r="AD138" t="s">
        <v>2</v>
      </c>
      <c r="AE138" t="s">
        <v>3</v>
      </c>
      <c r="AF138" t="s">
        <v>4</v>
      </c>
      <c r="AG138" t="s">
        <v>5</v>
      </c>
      <c r="AH138" t="s">
        <v>6</v>
      </c>
      <c r="AI138" t="s">
        <v>7</v>
      </c>
      <c r="AJ138" t="s">
        <v>8</v>
      </c>
      <c r="AK138" t="s">
        <v>9</v>
      </c>
      <c r="AL138" t="s">
        <v>10</v>
      </c>
      <c r="AM138" t="s">
        <v>11</v>
      </c>
    </row>
    <row r="139" spans="1:39" ht="21.75" hidden="1" customHeight="1" x14ac:dyDescent="0.2">
      <c r="B139" t="s">
        <v>186</v>
      </c>
      <c r="D139">
        <v>21137</v>
      </c>
      <c r="E139">
        <v>21021</v>
      </c>
      <c r="F139">
        <v>21081</v>
      </c>
      <c r="G139">
        <v>21040</v>
      </c>
      <c r="H139">
        <v>20941</v>
      </c>
      <c r="I139">
        <v>20815</v>
      </c>
      <c r="J139">
        <v>20796</v>
      </c>
      <c r="K139">
        <v>20627</v>
      </c>
      <c r="L139">
        <v>20467</v>
      </c>
      <c r="M139">
        <v>20522</v>
      </c>
      <c r="N139">
        <v>20458</v>
      </c>
      <c r="O139">
        <v>20378</v>
      </c>
      <c r="P139">
        <v>20318</v>
      </c>
      <c r="Q139">
        <v>20263</v>
      </c>
      <c r="R139">
        <v>20149</v>
      </c>
      <c r="S139">
        <v>20113</v>
      </c>
      <c r="T139">
        <v>19955</v>
      </c>
      <c r="U139">
        <v>19970</v>
      </c>
      <c r="V139">
        <v>19752</v>
      </c>
      <c r="W139">
        <v>19662</v>
      </c>
      <c r="X139">
        <v>19538</v>
      </c>
      <c r="Y139">
        <v>18915</v>
      </c>
      <c r="Z139">
        <v>18850</v>
      </c>
      <c r="AA139">
        <v>18754</v>
      </c>
      <c r="AB139">
        <v>16562</v>
      </c>
      <c r="AC139">
        <v>16487</v>
      </c>
      <c r="AD139">
        <v>16036</v>
      </c>
      <c r="AE139">
        <v>16048</v>
      </c>
      <c r="AF139">
        <v>15971</v>
      </c>
      <c r="AG139">
        <v>15947.999999999991</v>
      </c>
      <c r="AH139">
        <v>15875.999999999991</v>
      </c>
      <c r="AI139">
        <v>15380.999999999991</v>
      </c>
      <c r="AJ139">
        <v>14982.999999999989</v>
      </c>
      <c r="AK139" t="s">
        <v>12</v>
      </c>
      <c r="AL139" t="s">
        <v>12</v>
      </c>
      <c r="AM139" t="s">
        <v>12</v>
      </c>
    </row>
    <row r="140" spans="1:39" ht="21.75" hidden="1" customHeight="1" x14ac:dyDescent="0.2">
      <c r="B140" t="s">
        <v>187</v>
      </c>
      <c r="D140">
        <f>SUM(D141:D142)</f>
        <v>819333</v>
      </c>
      <c r="E140">
        <f t="shared" ref="E140:P140" si="24">SUM(E141:E142)</f>
        <v>833337</v>
      </c>
      <c r="F140">
        <f t="shared" si="24"/>
        <v>843549</v>
      </c>
      <c r="G140">
        <f t="shared" si="24"/>
        <v>858384</v>
      </c>
      <c r="H140">
        <f t="shared" si="24"/>
        <v>875149</v>
      </c>
      <c r="I140">
        <f t="shared" si="24"/>
        <v>877134</v>
      </c>
      <c r="J140">
        <f t="shared" si="24"/>
        <v>882058</v>
      </c>
      <c r="K140">
        <f t="shared" si="24"/>
        <v>893130</v>
      </c>
      <c r="L140">
        <f t="shared" si="24"/>
        <v>907763</v>
      </c>
      <c r="M140">
        <f t="shared" si="24"/>
        <v>906555</v>
      </c>
      <c r="N140">
        <f t="shared" si="24"/>
        <v>904140</v>
      </c>
      <c r="O140">
        <f t="shared" si="24"/>
        <v>900120</v>
      </c>
      <c r="P140">
        <f t="shared" si="24"/>
        <v>897088</v>
      </c>
      <c r="Q140">
        <v>894810</v>
      </c>
      <c r="R140">
        <v>892964</v>
      </c>
      <c r="S140">
        <v>889604</v>
      </c>
      <c r="T140">
        <v>871421</v>
      </c>
      <c r="U140">
        <v>861507</v>
      </c>
      <c r="V140">
        <v>862864</v>
      </c>
      <c r="W140">
        <v>860814</v>
      </c>
      <c r="X140">
        <v>840425</v>
      </c>
      <c r="Y140">
        <v>842534</v>
      </c>
      <c r="Z140">
        <v>847804</v>
      </c>
      <c r="AA140">
        <v>857934</v>
      </c>
      <c r="AB140">
        <v>829584</v>
      </c>
      <c r="AC140">
        <v>824937</v>
      </c>
      <c r="AD140">
        <v>814742</v>
      </c>
      <c r="AE140">
        <v>803161</v>
      </c>
      <c r="AF140">
        <v>784939</v>
      </c>
      <c r="AG140">
        <v>766632</v>
      </c>
      <c r="AH140">
        <v>759759</v>
      </c>
      <c r="AI140">
        <v>746566</v>
      </c>
      <c r="AJ140">
        <v>735249</v>
      </c>
      <c r="AK140" t="s">
        <v>12</v>
      </c>
      <c r="AL140" t="s">
        <v>12</v>
      </c>
      <c r="AM140" t="s">
        <v>12</v>
      </c>
    </row>
    <row r="141" spans="1:39" ht="21.75" hidden="1" customHeight="1" x14ac:dyDescent="0.2">
      <c r="C141" t="s">
        <v>86</v>
      </c>
      <c r="D141">
        <v>98744</v>
      </c>
      <c r="E141">
        <v>100195</v>
      </c>
      <c r="F141">
        <v>100831</v>
      </c>
      <c r="G141">
        <v>101611</v>
      </c>
      <c r="H141">
        <v>103067</v>
      </c>
      <c r="I141">
        <v>103296</v>
      </c>
      <c r="J141">
        <v>104187</v>
      </c>
      <c r="K141">
        <v>104574</v>
      </c>
      <c r="L141">
        <v>105454</v>
      </c>
      <c r="M141">
        <v>108862</v>
      </c>
      <c r="N141">
        <v>111724</v>
      </c>
      <c r="O141">
        <v>113186</v>
      </c>
      <c r="P141">
        <v>115188</v>
      </c>
      <c r="Q141">
        <v>118426</v>
      </c>
      <c r="R141">
        <v>122193</v>
      </c>
      <c r="S141">
        <v>127001</v>
      </c>
      <c r="T141">
        <v>130208</v>
      </c>
      <c r="U141">
        <v>133137</v>
      </c>
      <c r="V141">
        <v>136799</v>
      </c>
      <c r="W141">
        <v>138878</v>
      </c>
      <c r="X141">
        <v>141782</v>
      </c>
      <c r="Y141">
        <v>143204</v>
      </c>
      <c r="Z141">
        <v>145434</v>
      </c>
      <c r="AA141">
        <v>147462</v>
      </c>
      <c r="AB141">
        <v>157216</v>
      </c>
      <c r="AC141">
        <v>159508</v>
      </c>
      <c r="AD141">
        <v>160547</v>
      </c>
      <c r="AE141">
        <v>160163</v>
      </c>
      <c r="AF141">
        <v>159100</v>
      </c>
      <c r="AG141">
        <v>158447</v>
      </c>
      <c r="AH141">
        <v>159569</v>
      </c>
      <c r="AI141">
        <v>160792</v>
      </c>
      <c r="AJ141">
        <v>161914</v>
      </c>
      <c r="AK141" t="s">
        <v>12</v>
      </c>
      <c r="AL141" t="s">
        <v>12</v>
      </c>
      <c r="AM141" t="s">
        <v>12</v>
      </c>
    </row>
    <row r="142" spans="1:39" ht="21.75" hidden="1" customHeight="1" x14ac:dyDescent="0.2">
      <c r="C142" t="s">
        <v>87</v>
      </c>
      <c r="D142">
        <v>720589</v>
      </c>
      <c r="E142">
        <v>733142</v>
      </c>
      <c r="F142">
        <v>742718</v>
      </c>
      <c r="G142">
        <v>756773</v>
      </c>
      <c r="H142">
        <v>772082</v>
      </c>
      <c r="I142">
        <v>773838</v>
      </c>
      <c r="J142">
        <v>777871</v>
      </c>
      <c r="K142">
        <v>788556</v>
      </c>
      <c r="L142">
        <v>802309</v>
      </c>
      <c r="M142">
        <v>797693</v>
      </c>
      <c r="N142">
        <v>792416</v>
      </c>
      <c r="O142">
        <v>786934</v>
      </c>
      <c r="P142">
        <v>781900</v>
      </c>
      <c r="Q142">
        <v>776384</v>
      </c>
      <c r="R142">
        <v>770771</v>
      </c>
      <c r="S142">
        <v>762603</v>
      </c>
      <c r="T142">
        <v>741213</v>
      </c>
      <c r="U142">
        <v>728334</v>
      </c>
      <c r="V142">
        <v>726065</v>
      </c>
      <c r="W142">
        <v>721936</v>
      </c>
      <c r="X142">
        <v>698643</v>
      </c>
      <c r="Y142">
        <v>699330</v>
      </c>
      <c r="Z142">
        <v>702370</v>
      </c>
      <c r="AA142">
        <v>710472</v>
      </c>
      <c r="AB142">
        <v>672368</v>
      </c>
      <c r="AC142">
        <v>665429</v>
      </c>
      <c r="AD142">
        <v>654195</v>
      </c>
      <c r="AE142">
        <v>642998</v>
      </c>
      <c r="AF142">
        <v>625839</v>
      </c>
      <c r="AG142">
        <v>608185</v>
      </c>
      <c r="AH142">
        <v>600190</v>
      </c>
      <c r="AI142">
        <v>585774</v>
      </c>
      <c r="AJ142">
        <v>573335</v>
      </c>
      <c r="AK142" t="s">
        <v>12</v>
      </c>
      <c r="AL142" t="s">
        <v>12</v>
      </c>
      <c r="AM142" t="s">
        <v>12</v>
      </c>
    </row>
    <row r="143" spans="1:39" ht="21.75" hidden="1" customHeight="1" x14ac:dyDescent="0.2">
      <c r="B143" t="s">
        <v>188</v>
      </c>
    </row>
    <row r="144" spans="1:39" ht="21.75" hidden="1" customHeight="1" x14ac:dyDescent="0.2">
      <c r="C144" t="s">
        <v>88</v>
      </c>
      <c r="D144">
        <v>29011</v>
      </c>
      <c r="E144">
        <v>31707</v>
      </c>
      <c r="F144">
        <v>29991</v>
      </c>
      <c r="G144">
        <v>31034</v>
      </c>
      <c r="H144">
        <v>32058</v>
      </c>
      <c r="I144">
        <v>32548</v>
      </c>
      <c r="J144">
        <v>34444</v>
      </c>
      <c r="K144">
        <v>35043</v>
      </c>
      <c r="L144">
        <v>35856</v>
      </c>
      <c r="M144">
        <v>35922</v>
      </c>
      <c r="N144">
        <v>36312</v>
      </c>
      <c r="O144">
        <v>36001</v>
      </c>
      <c r="P144">
        <v>37126</v>
      </c>
      <c r="Q144">
        <v>38902</v>
      </c>
      <c r="R144">
        <v>40596</v>
      </c>
      <c r="S144">
        <v>42048</v>
      </c>
      <c r="T144">
        <v>42654</v>
      </c>
      <c r="U144">
        <v>42837</v>
      </c>
      <c r="V144">
        <v>45885</v>
      </c>
      <c r="W144">
        <v>44312</v>
      </c>
      <c r="X144">
        <v>45770</v>
      </c>
      <c r="Y144">
        <v>44047</v>
      </c>
      <c r="Z144">
        <v>45460</v>
      </c>
      <c r="AA144">
        <v>83399</v>
      </c>
      <c r="AB144">
        <v>53712</v>
      </c>
      <c r="AC144">
        <v>55051</v>
      </c>
      <c r="AD144">
        <v>54971</v>
      </c>
      <c r="AE144">
        <v>55726</v>
      </c>
      <c r="AF144">
        <v>55794</v>
      </c>
      <c r="AG144">
        <v>56768</v>
      </c>
      <c r="AH144">
        <v>56809</v>
      </c>
      <c r="AI144">
        <v>58191</v>
      </c>
      <c r="AJ144">
        <v>60464</v>
      </c>
      <c r="AK144" t="s">
        <v>12</v>
      </c>
      <c r="AL144" t="s">
        <v>12</v>
      </c>
      <c r="AM144" t="s">
        <v>12</v>
      </c>
    </row>
    <row r="145" spans="1:69" ht="21.75" hidden="1" customHeight="1" x14ac:dyDescent="0.2">
      <c r="C145" t="s">
        <v>89</v>
      </c>
      <c r="D145">
        <v>265311</v>
      </c>
      <c r="E145">
        <v>260211</v>
      </c>
      <c r="F145">
        <v>270185</v>
      </c>
      <c r="G145">
        <v>265578</v>
      </c>
      <c r="H145">
        <v>265807</v>
      </c>
      <c r="I145">
        <v>265353</v>
      </c>
      <c r="J145">
        <v>270800</v>
      </c>
      <c r="K145">
        <v>268806</v>
      </c>
      <c r="L145">
        <v>259323</v>
      </c>
      <c r="M145">
        <v>262520</v>
      </c>
      <c r="N145">
        <v>270230</v>
      </c>
      <c r="O145">
        <v>276873</v>
      </c>
      <c r="P145">
        <v>277492</v>
      </c>
      <c r="Q145">
        <v>269292</v>
      </c>
      <c r="R145">
        <v>280213</v>
      </c>
      <c r="S145">
        <v>272243</v>
      </c>
      <c r="T145">
        <v>273646</v>
      </c>
      <c r="U145">
        <v>274741</v>
      </c>
      <c r="V145">
        <v>273574</v>
      </c>
      <c r="W145">
        <v>274296</v>
      </c>
      <c r="X145">
        <v>266957</v>
      </c>
      <c r="Y145">
        <v>275142</v>
      </c>
      <c r="Z145">
        <v>274015</v>
      </c>
      <c r="AA145">
        <v>280876</v>
      </c>
      <c r="AB145">
        <v>270106</v>
      </c>
      <c r="AC145">
        <v>279101</v>
      </c>
      <c r="AD145">
        <v>266152</v>
      </c>
      <c r="AE145">
        <v>259522</v>
      </c>
      <c r="AF145">
        <v>260537</v>
      </c>
      <c r="AG145">
        <v>257415</v>
      </c>
      <c r="AH145">
        <v>260014</v>
      </c>
      <c r="AI145">
        <v>253198</v>
      </c>
      <c r="AJ145">
        <v>252679</v>
      </c>
      <c r="AK145" t="s">
        <v>12</v>
      </c>
      <c r="AL145" t="s">
        <v>12</v>
      </c>
      <c r="AM145" t="s">
        <v>12</v>
      </c>
    </row>
    <row r="146" spans="1:69" ht="21.75" hidden="1" customHeight="1" x14ac:dyDescent="0.2">
      <c r="C146" t="s">
        <v>90</v>
      </c>
      <c r="D146">
        <f>SUM(D144:D145)</f>
        <v>294322</v>
      </c>
      <c r="E146">
        <f t="shared" ref="E146:P146" si="25">SUM(E144:E145)</f>
        <v>291918</v>
      </c>
      <c r="F146">
        <f t="shared" si="25"/>
        <v>300176</v>
      </c>
      <c r="G146">
        <f t="shared" si="25"/>
        <v>296612</v>
      </c>
      <c r="H146">
        <f t="shared" si="25"/>
        <v>297865</v>
      </c>
      <c r="I146">
        <f t="shared" si="25"/>
        <v>297901</v>
      </c>
      <c r="J146">
        <f t="shared" si="25"/>
        <v>305244</v>
      </c>
      <c r="K146">
        <f t="shared" si="25"/>
        <v>303849</v>
      </c>
      <c r="L146">
        <f t="shared" si="25"/>
        <v>295179</v>
      </c>
      <c r="M146">
        <f t="shared" si="25"/>
        <v>298442</v>
      </c>
      <c r="N146">
        <f t="shared" si="25"/>
        <v>306542</v>
      </c>
      <c r="O146">
        <f t="shared" si="25"/>
        <v>312874</v>
      </c>
      <c r="P146">
        <f t="shared" si="25"/>
        <v>314618</v>
      </c>
      <c r="Q146">
        <f t="shared" ref="Q146:W146" si="26">SUM(Q144:Q145)</f>
        <v>308194</v>
      </c>
      <c r="R146">
        <f t="shared" si="26"/>
        <v>320809</v>
      </c>
      <c r="S146">
        <f t="shared" si="26"/>
        <v>314291</v>
      </c>
      <c r="T146">
        <f t="shared" si="26"/>
        <v>316300</v>
      </c>
      <c r="U146">
        <f t="shared" si="26"/>
        <v>317578</v>
      </c>
      <c r="V146">
        <f t="shared" si="26"/>
        <v>319459</v>
      </c>
      <c r="W146">
        <f t="shared" si="26"/>
        <v>318608</v>
      </c>
      <c r="X146">
        <f>SUM(X144:X145)</f>
        <v>312727</v>
      </c>
      <c r="Y146">
        <f>SUM(Y144:Y145)</f>
        <v>319189</v>
      </c>
      <c r="Z146">
        <f>SUM(Z144:Z145)</f>
        <v>319475</v>
      </c>
      <c r="AA146">
        <f>SUM(AA144:AA145)</f>
        <v>364275</v>
      </c>
      <c r="AB146">
        <f t="shared" ref="AB146:AJ146" si="27">SUM(AB144:AB145)</f>
        <v>323818</v>
      </c>
      <c r="AC146">
        <f t="shared" si="27"/>
        <v>334152</v>
      </c>
      <c r="AD146">
        <f t="shared" si="27"/>
        <v>321123</v>
      </c>
      <c r="AE146">
        <f t="shared" si="27"/>
        <v>315248</v>
      </c>
      <c r="AF146">
        <f t="shared" si="27"/>
        <v>316331</v>
      </c>
      <c r="AG146">
        <f t="shared" si="27"/>
        <v>314183</v>
      </c>
      <c r="AH146">
        <f t="shared" si="27"/>
        <v>316823</v>
      </c>
      <c r="AI146">
        <f t="shared" si="27"/>
        <v>311389</v>
      </c>
      <c r="AJ146">
        <f t="shared" si="27"/>
        <v>313143</v>
      </c>
      <c r="AK146" t="s">
        <v>12</v>
      </c>
      <c r="AL146" t="s">
        <v>12</v>
      </c>
      <c r="AM146" t="s">
        <v>12</v>
      </c>
    </row>
    <row r="147" spans="1:69" ht="21" customHeight="1" x14ac:dyDescent="0.2">
      <c r="A147" s="34" t="s">
        <v>210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1"/>
    </row>
    <row r="148" spans="1:69" ht="17.25" customHeight="1" x14ac:dyDescent="0.25">
      <c r="A148" s="1"/>
      <c r="B148" s="3"/>
      <c r="C148" s="3"/>
      <c r="D148" s="3" t="s">
        <v>0</v>
      </c>
      <c r="E148" s="3" t="s">
        <v>1</v>
      </c>
      <c r="F148" s="3" t="s">
        <v>2</v>
      </c>
      <c r="G148" s="3" t="s">
        <v>3</v>
      </c>
      <c r="H148" s="3" t="s">
        <v>4</v>
      </c>
      <c r="I148" s="3" t="s">
        <v>5</v>
      </c>
      <c r="J148" s="3" t="s">
        <v>6</v>
      </c>
      <c r="K148" s="3" t="s">
        <v>7</v>
      </c>
      <c r="L148" s="3" t="s">
        <v>8</v>
      </c>
      <c r="M148" s="3" t="s">
        <v>9</v>
      </c>
      <c r="N148" s="3" t="s">
        <v>10</v>
      </c>
      <c r="O148" s="3" t="s">
        <v>11</v>
      </c>
      <c r="P148" s="3" t="s">
        <v>0</v>
      </c>
      <c r="Q148" s="3" t="s">
        <v>1</v>
      </c>
      <c r="R148" s="3" t="s">
        <v>2</v>
      </c>
      <c r="S148" s="3" t="s">
        <v>3</v>
      </c>
      <c r="T148" s="3" t="s">
        <v>4</v>
      </c>
      <c r="U148" s="3" t="s">
        <v>5</v>
      </c>
      <c r="V148" s="3" t="s">
        <v>27</v>
      </c>
      <c r="W148" s="3" t="s">
        <v>7</v>
      </c>
      <c r="X148" s="3" t="s">
        <v>8</v>
      </c>
      <c r="Y148" s="3" t="s">
        <v>9</v>
      </c>
      <c r="Z148" s="3" t="s">
        <v>10</v>
      </c>
      <c r="AA148" s="3" t="s">
        <v>11</v>
      </c>
      <c r="AB148" s="3" t="s">
        <v>0</v>
      </c>
      <c r="AC148" s="3" t="s">
        <v>1</v>
      </c>
      <c r="AD148" s="3" t="s">
        <v>2</v>
      </c>
      <c r="AE148" s="3" t="s">
        <v>3</v>
      </c>
      <c r="AF148" s="3" t="s">
        <v>4</v>
      </c>
      <c r="AG148" s="3" t="s">
        <v>5</v>
      </c>
      <c r="AH148" s="3" t="s">
        <v>6</v>
      </c>
      <c r="AI148" s="3" t="s">
        <v>7</v>
      </c>
      <c r="AJ148" s="3" t="s">
        <v>8</v>
      </c>
      <c r="AK148" s="3" t="s">
        <v>9</v>
      </c>
      <c r="AL148" s="3" t="s">
        <v>10</v>
      </c>
      <c r="AM148" s="3" t="s">
        <v>11</v>
      </c>
      <c r="AN148" s="3" t="s">
        <v>0</v>
      </c>
      <c r="AO148" s="3" t="s">
        <v>1</v>
      </c>
      <c r="AP148" s="3" t="s">
        <v>2</v>
      </c>
      <c r="AQ148" s="3" t="s">
        <v>3</v>
      </c>
      <c r="AR148" s="19">
        <v>44317</v>
      </c>
      <c r="AS148" s="15" t="s">
        <v>25</v>
      </c>
      <c r="AT148" s="15" t="s">
        <v>27</v>
      </c>
      <c r="AU148" s="15" t="s">
        <v>7</v>
      </c>
      <c r="AV148" s="15" t="s">
        <v>8</v>
      </c>
      <c r="AW148" s="15" t="s">
        <v>9</v>
      </c>
      <c r="AX148" s="19" t="s">
        <v>10</v>
      </c>
      <c r="AY148" s="15" t="s">
        <v>11</v>
      </c>
      <c r="AZ148" s="19">
        <v>44562</v>
      </c>
      <c r="BA148" s="15" t="s">
        <v>1</v>
      </c>
      <c r="BB148" s="15" t="s">
        <v>2</v>
      </c>
      <c r="BC148" s="15" t="s">
        <v>3</v>
      </c>
      <c r="BD148" s="15" t="s">
        <v>4</v>
      </c>
      <c r="BE148" s="15" t="s">
        <v>5</v>
      </c>
      <c r="BF148" s="15" t="s">
        <v>6</v>
      </c>
      <c r="BG148" s="1"/>
    </row>
    <row r="149" spans="1:69" ht="18.75" customHeight="1" x14ac:dyDescent="0.25">
      <c r="A149" s="1"/>
      <c r="B149" s="5" t="s">
        <v>261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10"/>
      <c r="AY149" s="10"/>
      <c r="AZ149" s="10"/>
      <c r="BA149" s="10"/>
      <c r="BB149" s="10"/>
      <c r="BC149" s="10"/>
      <c r="BD149" s="10"/>
      <c r="BE149" s="10"/>
      <c r="BF149" s="10"/>
      <c r="BG149" s="1"/>
    </row>
    <row r="150" spans="1:69" ht="18.75" customHeight="1" x14ac:dyDescent="0.25">
      <c r="A150" s="1"/>
      <c r="B150" s="7"/>
      <c r="C150" s="8" t="s">
        <v>213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>
        <v>10256</v>
      </c>
      <c r="AC150" s="7">
        <v>8050</v>
      </c>
      <c r="AD150" s="7">
        <v>7567</v>
      </c>
      <c r="AE150" s="7">
        <v>4407</v>
      </c>
      <c r="AF150" s="7">
        <v>0</v>
      </c>
      <c r="AG150" s="7">
        <v>3168</v>
      </c>
      <c r="AH150" s="7">
        <v>5951</v>
      </c>
      <c r="AI150" s="7">
        <v>5370</v>
      </c>
      <c r="AJ150" s="7">
        <v>4762</v>
      </c>
      <c r="AK150" s="7">
        <v>4135</v>
      </c>
      <c r="AL150" s="7">
        <v>6211</v>
      </c>
      <c r="AM150" s="7">
        <v>9588</v>
      </c>
      <c r="AN150" s="7">
        <v>7773</v>
      </c>
      <c r="AO150" s="7">
        <v>5400</v>
      </c>
      <c r="AP150" s="7">
        <v>6122</v>
      </c>
      <c r="AQ150" s="7">
        <v>5304</v>
      </c>
      <c r="AR150" s="22">
        <v>365</v>
      </c>
      <c r="AS150" s="22">
        <v>771</v>
      </c>
      <c r="AT150" s="22">
        <v>2838</v>
      </c>
      <c r="AU150" s="22">
        <v>2881</v>
      </c>
      <c r="AV150" s="22">
        <v>3379</v>
      </c>
      <c r="AW150" s="22">
        <v>3871</v>
      </c>
      <c r="AX150" s="11">
        <v>2714</v>
      </c>
      <c r="AY150" s="11">
        <v>4387</v>
      </c>
      <c r="AZ150" s="11">
        <v>3878</v>
      </c>
      <c r="BA150" s="11">
        <v>2384</v>
      </c>
      <c r="BB150" s="11">
        <v>2213</v>
      </c>
      <c r="BC150" s="11">
        <v>3240</v>
      </c>
      <c r="BD150" s="11">
        <v>2759</v>
      </c>
      <c r="BE150" s="11">
        <v>3121</v>
      </c>
      <c r="BF150" s="11">
        <v>2244</v>
      </c>
      <c r="BG150" s="1"/>
      <c r="BN150">
        <v>3632</v>
      </c>
      <c r="BO150">
        <v>1083</v>
      </c>
      <c r="BP150">
        <v>3130</v>
      </c>
      <c r="BQ150">
        <v>514</v>
      </c>
    </row>
    <row r="151" spans="1:69" ht="18.75" customHeight="1" x14ac:dyDescent="0.25">
      <c r="A151" s="1"/>
      <c r="B151" s="7"/>
      <c r="C151" s="8" t="s">
        <v>214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>
        <v>12245</v>
      </c>
      <c r="AC151" s="7">
        <v>11380</v>
      </c>
      <c r="AD151" s="7">
        <v>9957</v>
      </c>
      <c r="AE151" s="7">
        <v>3924</v>
      </c>
      <c r="AF151" s="7">
        <v>0</v>
      </c>
      <c r="AG151" s="7">
        <v>5763</v>
      </c>
      <c r="AH151" s="7">
        <v>8293</v>
      </c>
      <c r="AI151" s="7">
        <v>5212</v>
      </c>
      <c r="AJ151" s="7">
        <v>8980</v>
      </c>
      <c r="AK151" s="7">
        <v>12669</v>
      </c>
      <c r="AL151" s="7">
        <v>12259</v>
      </c>
      <c r="AM151" s="7">
        <v>13235</v>
      </c>
      <c r="AN151" s="7">
        <v>11032</v>
      </c>
      <c r="AO151" s="7">
        <v>8362</v>
      </c>
      <c r="AP151" s="7">
        <v>8829</v>
      </c>
      <c r="AQ151" s="7">
        <v>3218</v>
      </c>
      <c r="AR151" s="22">
        <v>729</v>
      </c>
      <c r="AS151" s="22">
        <v>365</v>
      </c>
      <c r="AT151" s="22">
        <v>6063</v>
      </c>
      <c r="AU151" s="22">
        <v>6891</v>
      </c>
      <c r="AV151" s="22">
        <v>5759</v>
      </c>
      <c r="AW151" s="22">
        <v>7155</v>
      </c>
      <c r="AX151" s="11">
        <v>4572</v>
      </c>
      <c r="AY151" s="11">
        <v>6003</v>
      </c>
      <c r="AZ151" s="11">
        <v>5535</v>
      </c>
      <c r="BA151" s="11">
        <v>4858</v>
      </c>
      <c r="BB151" s="11">
        <v>8146</v>
      </c>
      <c r="BC151" s="11">
        <v>4488</v>
      </c>
      <c r="BD151" s="11">
        <v>5167</v>
      </c>
      <c r="BE151" s="11">
        <v>8276</v>
      </c>
      <c r="BF151" s="11">
        <v>7459</v>
      </c>
      <c r="BG151" s="1"/>
    </row>
    <row r="152" spans="1:69" ht="18.75" customHeight="1" x14ac:dyDescent="0.25">
      <c r="A152" s="1"/>
      <c r="B152" s="7"/>
      <c r="C152" s="8" t="s">
        <v>216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>
        <v>11864</v>
      </c>
      <c r="AC152" s="7">
        <v>8583</v>
      </c>
      <c r="AD152" s="7">
        <v>4619</v>
      </c>
      <c r="AE152" s="7">
        <v>1089</v>
      </c>
      <c r="AF152" s="7">
        <v>0</v>
      </c>
      <c r="AG152" s="7">
        <v>1429</v>
      </c>
      <c r="AH152" s="7">
        <v>2547</v>
      </c>
      <c r="AI152" s="7">
        <v>3191</v>
      </c>
      <c r="AJ152" s="7">
        <v>3099</v>
      </c>
      <c r="AK152" s="7">
        <v>3422</v>
      </c>
      <c r="AL152" s="7">
        <v>3110</v>
      </c>
      <c r="AM152" s="7">
        <v>9095</v>
      </c>
      <c r="AN152" s="7">
        <v>2109</v>
      </c>
      <c r="AO152" s="7">
        <v>2469</v>
      </c>
      <c r="AP152" s="7">
        <v>1906</v>
      </c>
      <c r="AQ152" s="7">
        <v>1339</v>
      </c>
      <c r="AR152" s="22">
        <v>250</v>
      </c>
      <c r="AS152" s="22">
        <v>708</v>
      </c>
      <c r="AT152" s="22">
        <v>3632</v>
      </c>
      <c r="AU152" s="22">
        <v>2446</v>
      </c>
      <c r="AV152" s="22">
        <v>1779</v>
      </c>
      <c r="AW152" s="22">
        <v>2552</v>
      </c>
      <c r="AX152" s="11">
        <v>2603</v>
      </c>
      <c r="AY152" s="11">
        <v>2165</v>
      </c>
      <c r="AZ152" s="11">
        <v>2676</v>
      </c>
      <c r="BA152" s="11">
        <v>2301</v>
      </c>
      <c r="BB152" s="11">
        <v>3234</v>
      </c>
      <c r="BC152" s="11">
        <v>1376</v>
      </c>
      <c r="BD152" s="11">
        <v>2481</v>
      </c>
      <c r="BE152" s="11">
        <v>5046</v>
      </c>
      <c r="BF152" s="11">
        <v>8361</v>
      </c>
      <c r="BG152" s="1"/>
    </row>
    <row r="153" spans="1:69" ht="18.75" customHeight="1" x14ac:dyDescent="0.25">
      <c r="A153" s="1"/>
      <c r="B153" s="7"/>
      <c r="C153" s="8" t="s">
        <v>215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>
        <v>3121</v>
      </c>
      <c r="AC153" s="7">
        <v>2503</v>
      </c>
      <c r="AD153" s="7">
        <v>1656</v>
      </c>
      <c r="AE153" s="7">
        <v>1132</v>
      </c>
      <c r="AF153" s="7">
        <v>0</v>
      </c>
      <c r="AG153" s="7">
        <v>2228</v>
      </c>
      <c r="AH153" s="7">
        <v>2977</v>
      </c>
      <c r="AI153" s="7">
        <v>2598</v>
      </c>
      <c r="AJ153" s="7">
        <v>2493</v>
      </c>
      <c r="AK153" s="7">
        <v>3275</v>
      </c>
      <c r="AL153" s="7">
        <v>2367</v>
      </c>
      <c r="AM153" s="7">
        <v>3374</v>
      </c>
      <c r="AN153" s="7">
        <v>2913</v>
      </c>
      <c r="AO153" s="7">
        <v>2075</v>
      </c>
      <c r="AP153" s="7">
        <v>2726</v>
      </c>
      <c r="AQ153" s="7">
        <v>1522</v>
      </c>
      <c r="AR153" s="22">
        <v>140</v>
      </c>
      <c r="AS153" s="22">
        <v>191</v>
      </c>
      <c r="AT153" s="22">
        <v>1083</v>
      </c>
      <c r="AU153" s="22">
        <v>1298</v>
      </c>
      <c r="AV153" s="22">
        <v>1805</v>
      </c>
      <c r="AW153" s="22">
        <v>758</v>
      </c>
      <c r="AX153" s="11">
        <v>891</v>
      </c>
      <c r="AY153" s="11">
        <v>1374</v>
      </c>
      <c r="AZ153" s="11">
        <v>1649</v>
      </c>
      <c r="BA153" s="11">
        <v>1086</v>
      </c>
      <c r="BB153" s="11">
        <v>1758</v>
      </c>
      <c r="BC153" s="11">
        <v>1212</v>
      </c>
      <c r="BD153" s="11">
        <v>1411</v>
      </c>
      <c r="BE153" s="11">
        <v>1918</v>
      </c>
      <c r="BF153" s="11">
        <v>1933</v>
      </c>
      <c r="BG153" s="1"/>
    </row>
    <row r="154" spans="1:69" ht="18.75" customHeight="1" x14ac:dyDescent="0.25">
      <c r="A154" s="1"/>
      <c r="B154" s="7"/>
      <c r="C154" s="8" t="s">
        <v>255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>
        <v>5705</v>
      </c>
      <c r="AC154" s="7">
        <v>4620</v>
      </c>
      <c r="AD154" s="7">
        <v>4263</v>
      </c>
      <c r="AE154" s="7">
        <v>2483</v>
      </c>
      <c r="AF154" s="7">
        <v>0</v>
      </c>
      <c r="AG154" s="7">
        <v>2174</v>
      </c>
      <c r="AH154" s="7">
        <v>3738</v>
      </c>
      <c r="AI154" s="7">
        <v>3633</v>
      </c>
      <c r="AJ154" s="7">
        <v>3611</v>
      </c>
      <c r="AK154" s="7">
        <v>4220</v>
      </c>
      <c r="AL154" s="7">
        <v>4387</v>
      </c>
      <c r="AM154" s="7">
        <v>6378</v>
      </c>
      <c r="AN154" s="7">
        <v>4769</v>
      </c>
      <c r="AO154" s="7">
        <v>4047</v>
      </c>
      <c r="AP154" s="7">
        <v>3939</v>
      </c>
      <c r="AQ154" s="7">
        <v>1547</v>
      </c>
      <c r="AR154" s="22">
        <v>89</v>
      </c>
      <c r="AS154" s="22">
        <v>272</v>
      </c>
      <c r="AT154" s="22">
        <v>3130</v>
      </c>
      <c r="AU154" s="22">
        <v>3159</v>
      </c>
      <c r="AV154" s="22">
        <v>2655</v>
      </c>
      <c r="AW154" s="22">
        <v>1950</v>
      </c>
      <c r="AX154" s="11">
        <v>2005</v>
      </c>
      <c r="AY154" s="11">
        <v>3509</v>
      </c>
      <c r="AZ154" s="11">
        <v>3355</v>
      </c>
      <c r="BA154" s="11">
        <v>1696</v>
      </c>
      <c r="BB154" s="11">
        <v>4449</v>
      </c>
      <c r="BC154" s="11">
        <v>2839</v>
      </c>
      <c r="BD154" s="11">
        <v>3642</v>
      </c>
      <c r="BE154" s="11">
        <v>4581</v>
      </c>
      <c r="BF154" s="11">
        <v>5594</v>
      </c>
      <c r="BG154" s="1"/>
    </row>
    <row r="155" spans="1:69" ht="18.75" customHeight="1" x14ac:dyDescent="0.25">
      <c r="A155" s="1"/>
      <c r="B155" s="7"/>
      <c r="C155" s="8" t="s">
        <v>256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>
        <v>4116</v>
      </c>
      <c r="AC155" s="7">
        <v>3776</v>
      </c>
      <c r="AD155" s="7">
        <v>2506</v>
      </c>
      <c r="AE155" s="7">
        <v>731</v>
      </c>
      <c r="AF155" s="7">
        <v>0</v>
      </c>
      <c r="AG155" s="7">
        <v>1075</v>
      </c>
      <c r="AH155" s="7">
        <v>2503</v>
      </c>
      <c r="AI155" s="7">
        <v>2466</v>
      </c>
      <c r="AJ155" s="7">
        <v>2154</v>
      </c>
      <c r="AK155" s="7">
        <v>3384</v>
      </c>
      <c r="AL155" s="7">
        <v>2495</v>
      </c>
      <c r="AM155" s="7">
        <v>3789</v>
      </c>
      <c r="AN155" s="7">
        <v>2694</v>
      </c>
      <c r="AO155" s="7">
        <v>1762</v>
      </c>
      <c r="AP155" s="7">
        <v>2472</v>
      </c>
      <c r="AQ155" s="7">
        <v>1569</v>
      </c>
      <c r="AR155" s="22">
        <v>165</v>
      </c>
      <c r="AS155" s="22">
        <v>10</v>
      </c>
      <c r="AT155" s="22">
        <v>514</v>
      </c>
      <c r="AU155" s="22">
        <v>7791</v>
      </c>
      <c r="AV155" s="22">
        <v>4286</v>
      </c>
      <c r="AW155" s="22">
        <v>6795</v>
      </c>
      <c r="AX155" s="11">
        <v>6292</v>
      </c>
      <c r="AY155" s="11">
        <v>8846</v>
      </c>
      <c r="AZ155" s="11">
        <v>2303</v>
      </c>
      <c r="BA155" s="11">
        <v>1794</v>
      </c>
      <c r="BB155" s="11">
        <v>4397</v>
      </c>
      <c r="BC155" s="11">
        <v>2247</v>
      </c>
      <c r="BD155" s="11">
        <v>3232</v>
      </c>
      <c r="BE155" s="11">
        <v>3881</v>
      </c>
      <c r="BF155" s="11">
        <v>4650</v>
      </c>
      <c r="BG155" s="1"/>
    </row>
    <row r="156" spans="1:69" ht="18.75" customHeight="1" x14ac:dyDescent="0.25">
      <c r="A156" s="1"/>
      <c r="B156" s="7"/>
      <c r="C156" s="8" t="s">
        <v>257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44" t="s">
        <v>269</v>
      </c>
      <c r="AS156" s="44" t="s">
        <v>269</v>
      </c>
      <c r="AT156" s="44" t="s">
        <v>269</v>
      </c>
      <c r="AU156" s="44" t="s">
        <v>269</v>
      </c>
      <c r="AV156" s="44" t="s">
        <v>269</v>
      </c>
      <c r="AW156" s="44" t="s">
        <v>269</v>
      </c>
      <c r="AX156" s="44" t="s">
        <v>269</v>
      </c>
      <c r="AY156" s="44" t="s">
        <v>269</v>
      </c>
      <c r="AZ156" s="11">
        <v>7833</v>
      </c>
      <c r="BA156" s="11">
        <v>5720</v>
      </c>
      <c r="BB156" s="11">
        <v>7881</v>
      </c>
      <c r="BC156" s="11">
        <v>5091</v>
      </c>
      <c r="BD156" s="11">
        <v>8849</v>
      </c>
      <c r="BE156" s="11">
        <v>8087</v>
      </c>
      <c r="BF156" s="11">
        <v>10509</v>
      </c>
      <c r="BG156" s="1"/>
    </row>
    <row r="157" spans="1:69" ht="18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"/>
      <c r="BF157" s="2"/>
      <c r="BG157" s="1"/>
    </row>
    <row r="158" spans="1:69" ht="18.75" customHeight="1" x14ac:dyDescent="0.25">
      <c r="A158" s="1"/>
      <c r="B158" s="5" t="s">
        <v>252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10"/>
      <c r="BF158" s="10"/>
      <c r="BG158" s="1"/>
    </row>
    <row r="159" spans="1:69" ht="18.75" customHeight="1" x14ac:dyDescent="0.25">
      <c r="A159" s="1"/>
      <c r="B159" s="7"/>
      <c r="C159" s="8" t="s">
        <v>217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>
        <v>70296</v>
      </c>
      <c r="AC159" s="7">
        <v>57560</v>
      </c>
      <c r="AD159" s="7">
        <v>31978</v>
      </c>
      <c r="AE159" s="7">
        <v>9757</v>
      </c>
      <c r="AF159" s="7">
        <v>0</v>
      </c>
      <c r="AG159" s="7">
        <v>8402</v>
      </c>
      <c r="AH159" s="7">
        <v>15975</v>
      </c>
      <c r="AI159" s="7">
        <v>18487</v>
      </c>
      <c r="AJ159" s="7">
        <v>18729</v>
      </c>
      <c r="AK159" s="7">
        <v>23293</v>
      </c>
      <c r="AL159" s="7">
        <v>21076</v>
      </c>
      <c r="AM159" s="7">
        <v>22192</v>
      </c>
      <c r="AN159" s="7">
        <v>23257</v>
      </c>
      <c r="AO159" s="7">
        <v>22519</v>
      </c>
      <c r="AP159" s="7">
        <v>24599</v>
      </c>
      <c r="AQ159" s="7">
        <v>20335</v>
      </c>
      <c r="AR159" s="22">
        <v>12305</v>
      </c>
      <c r="AS159" s="22">
        <v>8266</v>
      </c>
      <c r="AT159" s="22">
        <v>14631</v>
      </c>
      <c r="AU159" s="22">
        <v>16901</v>
      </c>
      <c r="AV159" s="22">
        <v>17086</v>
      </c>
      <c r="AW159" s="22">
        <v>16510</v>
      </c>
      <c r="AX159" s="11">
        <v>15247</v>
      </c>
      <c r="AY159" s="11">
        <v>17089</v>
      </c>
      <c r="AZ159" s="11">
        <v>14130</v>
      </c>
      <c r="BA159" s="11">
        <v>12294</v>
      </c>
      <c r="BB159" s="11">
        <v>16407</v>
      </c>
      <c r="BC159" s="11">
        <v>12999</v>
      </c>
      <c r="BD159" s="11">
        <v>15621</v>
      </c>
      <c r="BE159" s="11">
        <v>13987</v>
      </c>
      <c r="BF159" s="11">
        <v>12940</v>
      </c>
      <c r="BG159" s="1"/>
    </row>
    <row r="160" spans="1:69" ht="18.75" customHeight="1" x14ac:dyDescent="0.25">
      <c r="A160" s="1"/>
      <c r="B160" s="7"/>
      <c r="C160" s="8" t="s">
        <v>218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>
        <v>68808</v>
      </c>
      <c r="AC160" s="7">
        <v>57314</v>
      </c>
      <c r="AD160" s="7">
        <v>33310</v>
      </c>
      <c r="AE160" s="7">
        <v>10440</v>
      </c>
      <c r="AF160" s="7">
        <v>0</v>
      </c>
      <c r="AG160" s="7">
        <v>8874</v>
      </c>
      <c r="AH160" s="7">
        <v>16578</v>
      </c>
      <c r="AI160" s="7">
        <v>19083</v>
      </c>
      <c r="AJ160" s="7">
        <v>19581</v>
      </c>
      <c r="AK160" s="7">
        <v>24068</v>
      </c>
      <c r="AL160" s="7">
        <v>21839</v>
      </c>
      <c r="AM160" s="7">
        <v>23023</v>
      </c>
      <c r="AN160" s="7">
        <v>24620</v>
      </c>
      <c r="AO160" s="7">
        <v>23367</v>
      </c>
      <c r="AP160" s="7">
        <v>25326</v>
      </c>
      <c r="AQ160" s="7">
        <v>21620</v>
      </c>
      <c r="AR160" s="22">
        <v>12563</v>
      </c>
      <c r="AS160" s="22">
        <v>7913</v>
      </c>
      <c r="AT160" s="22">
        <v>15842</v>
      </c>
      <c r="AU160" s="22">
        <v>19134</v>
      </c>
      <c r="AV160" s="22">
        <v>18354</v>
      </c>
      <c r="AW160" s="22">
        <v>17718</v>
      </c>
      <c r="AX160" s="11">
        <v>16646</v>
      </c>
      <c r="AY160" s="11">
        <v>17578</v>
      </c>
      <c r="AZ160" s="11">
        <v>15025</v>
      </c>
      <c r="BA160" s="11">
        <v>13393</v>
      </c>
      <c r="BB160" s="11">
        <v>17102</v>
      </c>
      <c r="BC160" s="11">
        <v>13400</v>
      </c>
      <c r="BD160" s="11">
        <v>16771</v>
      </c>
      <c r="BE160" s="11">
        <v>15204</v>
      </c>
      <c r="BF160" s="11">
        <v>14401</v>
      </c>
      <c r="BG160" s="1"/>
    </row>
    <row r="161" spans="1:65" ht="18.75" customHeight="1" x14ac:dyDescent="0.25">
      <c r="A161" s="1"/>
      <c r="B161" s="7"/>
      <c r="C161" s="8" t="s">
        <v>219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>
        <v>239345</v>
      </c>
      <c r="AC161" s="7">
        <v>231339</v>
      </c>
      <c r="AD161" s="7">
        <v>156507</v>
      </c>
      <c r="AE161" s="7">
        <v>56416</v>
      </c>
      <c r="AF161" s="7">
        <v>10279</v>
      </c>
      <c r="AG161" s="7">
        <v>57273</v>
      </c>
      <c r="AH161" s="7">
        <v>114681</v>
      </c>
      <c r="AI161" s="7">
        <v>102758</v>
      </c>
      <c r="AJ161" s="7">
        <v>115800</v>
      </c>
      <c r="AK161" s="7">
        <v>143635</v>
      </c>
      <c r="AL161" s="7">
        <v>152248</v>
      </c>
      <c r="AM161" s="7">
        <v>168755</v>
      </c>
      <c r="AN161" s="7">
        <v>175936</v>
      </c>
      <c r="AO161" s="7">
        <v>128105</v>
      </c>
      <c r="AP161" s="7">
        <v>147111</v>
      </c>
      <c r="AQ161" s="7">
        <v>165522</v>
      </c>
      <c r="AR161" s="22">
        <v>87583</v>
      </c>
      <c r="AS161" s="22">
        <v>82722</v>
      </c>
      <c r="AT161" s="22">
        <v>160544</v>
      </c>
      <c r="AU161" s="22">
        <v>188110</v>
      </c>
      <c r="AV161" s="22">
        <v>189672</v>
      </c>
      <c r="AW161" s="22">
        <v>183004</v>
      </c>
      <c r="AX161" s="11">
        <v>179984</v>
      </c>
      <c r="AY161" s="11">
        <v>182333</v>
      </c>
      <c r="AZ161" s="11">
        <v>149608</v>
      </c>
      <c r="BA161" s="11">
        <v>154728</v>
      </c>
      <c r="BB161" s="11">
        <v>195808</v>
      </c>
      <c r="BC161" s="11">
        <v>160885</v>
      </c>
      <c r="BD161" s="11">
        <v>170668</v>
      </c>
      <c r="BE161" s="11">
        <v>171264</v>
      </c>
      <c r="BF161" s="11">
        <v>155262</v>
      </c>
      <c r="BG161" s="1"/>
    </row>
    <row r="162" spans="1:65" ht="18.75" customHeight="1" x14ac:dyDescent="0.25">
      <c r="A162" s="1"/>
      <c r="B162" s="7"/>
      <c r="C162" s="8" t="s">
        <v>220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>
        <v>238461</v>
      </c>
      <c r="AC162" s="7">
        <v>233323</v>
      </c>
      <c r="AD162" s="7">
        <v>159496</v>
      </c>
      <c r="AE162" s="7">
        <v>56491</v>
      </c>
      <c r="AF162" s="7">
        <v>10943</v>
      </c>
      <c r="AG162" s="7">
        <v>58066</v>
      </c>
      <c r="AH162" s="7">
        <v>116250</v>
      </c>
      <c r="AI162" s="7">
        <v>105187</v>
      </c>
      <c r="AJ162" s="7">
        <v>117393</v>
      </c>
      <c r="AK162" s="7">
        <v>142867</v>
      </c>
      <c r="AL162" s="7">
        <v>152812</v>
      </c>
      <c r="AM162" s="7">
        <v>166386</v>
      </c>
      <c r="AN162" s="7">
        <v>177846</v>
      </c>
      <c r="AO162" s="7">
        <v>129707</v>
      </c>
      <c r="AP162" s="7">
        <v>147232</v>
      </c>
      <c r="AQ162" s="7">
        <v>165839</v>
      </c>
      <c r="AR162" s="22">
        <v>87483</v>
      </c>
      <c r="AS162" s="22">
        <v>81817</v>
      </c>
      <c r="AT162" s="22">
        <v>160670</v>
      </c>
      <c r="AU162" s="22">
        <v>189858</v>
      </c>
      <c r="AV162" s="22">
        <v>189599</v>
      </c>
      <c r="AW162" s="22">
        <v>184163</v>
      </c>
      <c r="AX162" s="11">
        <v>181403</v>
      </c>
      <c r="AY162" s="11">
        <v>185357</v>
      </c>
      <c r="AZ162" s="11">
        <v>151709</v>
      </c>
      <c r="BA162" s="11">
        <v>156571</v>
      </c>
      <c r="BB162" s="11">
        <v>198032</v>
      </c>
      <c r="BC162" s="11">
        <v>160443</v>
      </c>
      <c r="BD162" s="11">
        <v>169072</v>
      </c>
      <c r="BE162" s="11">
        <v>171667</v>
      </c>
      <c r="BF162" s="11">
        <v>156769</v>
      </c>
      <c r="BG162" s="1"/>
    </row>
    <row r="163" spans="1:65" ht="18.75" customHeight="1" x14ac:dyDescent="0.25">
      <c r="A163" s="1"/>
      <c r="B163" s="7"/>
      <c r="C163" s="8" t="s">
        <v>221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>
        <v>29248</v>
      </c>
      <c r="AC163" s="7">
        <v>29790</v>
      </c>
      <c r="AD163" s="7">
        <v>26477</v>
      </c>
      <c r="AE163" s="7">
        <v>9100</v>
      </c>
      <c r="AF163" s="7">
        <v>0</v>
      </c>
      <c r="AG163" s="7">
        <v>6364</v>
      </c>
      <c r="AH163" s="7">
        <v>16854</v>
      </c>
      <c r="AI163" s="7">
        <v>16707</v>
      </c>
      <c r="AJ163" s="7">
        <v>18449</v>
      </c>
      <c r="AK163" s="7">
        <v>21094</v>
      </c>
      <c r="AL163" s="7">
        <v>21338</v>
      </c>
      <c r="AM163" s="7">
        <v>23535</v>
      </c>
      <c r="AN163" s="7">
        <v>23843</v>
      </c>
      <c r="AO163" s="7">
        <v>19753</v>
      </c>
      <c r="AP163" s="7">
        <v>23137</v>
      </c>
      <c r="AQ163" s="7">
        <v>22402</v>
      </c>
      <c r="AR163" s="22">
        <v>14096</v>
      </c>
      <c r="AS163" s="22">
        <v>12766</v>
      </c>
      <c r="AT163" s="22">
        <v>22192</v>
      </c>
      <c r="AU163" s="22">
        <v>24994</v>
      </c>
      <c r="AV163" s="22">
        <v>24078</v>
      </c>
      <c r="AW163" s="22">
        <v>24874</v>
      </c>
      <c r="AX163" s="11">
        <v>25378</v>
      </c>
      <c r="AY163" s="11">
        <v>28233</v>
      </c>
      <c r="AZ163" s="11">
        <v>26166</v>
      </c>
      <c r="BA163" s="11">
        <v>25677</v>
      </c>
      <c r="BB163" s="11">
        <v>28790</v>
      </c>
      <c r="BC163" s="11">
        <v>24227</v>
      </c>
      <c r="BD163" s="11">
        <v>25831</v>
      </c>
      <c r="BE163" s="11">
        <v>29948</v>
      </c>
      <c r="BF163" s="11">
        <v>26346</v>
      </c>
      <c r="BG163" s="1"/>
    </row>
    <row r="164" spans="1:65" ht="18.75" customHeight="1" x14ac:dyDescent="0.25">
      <c r="A164" s="1"/>
      <c r="B164" s="7"/>
      <c r="C164" s="8" t="s">
        <v>222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>
        <v>29247</v>
      </c>
      <c r="AC164" s="7">
        <v>29238</v>
      </c>
      <c r="AD164" s="7">
        <v>26302</v>
      </c>
      <c r="AE164" s="7">
        <v>8965</v>
      </c>
      <c r="AF164" s="7">
        <v>0</v>
      </c>
      <c r="AG164" s="7">
        <v>5982</v>
      </c>
      <c r="AH164" s="7">
        <v>16746</v>
      </c>
      <c r="AI164" s="7">
        <v>16932</v>
      </c>
      <c r="AJ164" s="7">
        <v>17884</v>
      </c>
      <c r="AK164" s="7">
        <v>20926</v>
      </c>
      <c r="AL164" s="7">
        <v>20953</v>
      </c>
      <c r="AM164" s="7">
        <v>23243</v>
      </c>
      <c r="AN164" s="7">
        <v>23359</v>
      </c>
      <c r="AO164" s="7">
        <v>18886</v>
      </c>
      <c r="AP164" s="7">
        <v>22629</v>
      </c>
      <c r="AQ164" s="7">
        <v>21154</v>
      </c>
      <c r="AR164" s="22">
        <v>13464</v>
      </c>
      <c r="AS164" s="22">
        <v>12093</v>
      </c>
      <c r="AT164" s="22">
        <v>21436</v>
      </c>
      <c r="AU164" s="22">
        <v>23891</v>
      </c>
      <c r="AV164" s="22">
        <v>23337</v>
      </c>
      <c r="AW164" s="22">
        <v>24428</v>
      </c>
      <c r="AX164" s="11">
        <v>24939</v>
      </c>
      <c r="AY164" s="11">
        <v>27269</v>
      </c>
      <c r="AZ164" s="11">
        <v>25016</v>
      </c>
      <c r="BA164" s="11">
        <v>24752</v>
      </c>
      <c r="BB164" s="11">
        <v>28725</v>
      </c>
      <c r="BC164" s="11">
        <v>23143</v>
      </c>
      <c r="BD164" s="11">
        <v>25187</v>
      </c>
      <c r="BE164" s="11">
        <v>28958</v>
      </c>
      <c r="BF164" s="11">
        <v>25477</v>
      </c>
      <c r="BG164" s="1"/>
    </row>
    <row r="165" spans="1:65" ht="18.75" customHeight="1" x14ac:dyDescent="0.25">
      <c r="A165" s="1"/>
      <c r="B165" s="5" t="s">
        <v>253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10"/>
      <c r="BF165" s="10"/>
      <c r="BG165" s="1"/>
    </row>
    <row r="166" spans="1:65" ht="18.75" customHeight="1" x14ac:dyDescent="0.25">
      <c r="A166" s="1"/>
      <c r="B166" s="7"/>
      <c r="C166" s="8" t="s">
        <v>254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>
        <v>35623</v>
      </c>
      <c r="AO166" s="7">
        <v>32064</v>
      </c>
      <c r="AP166" s="7">
        <v>35437</v>
      </c>
      <c r="AQ166" s="7">
        <v>33323</v>
      </c>
      <c r="AR166" s="22">
        <v>27618</v>
      </c>
      <c r="AS166" s="22">
        <v>28210</v>
      </c>
      <c r="AT166" s="22">
        <v>30706</v>
      </c>
      <c r="AU166" s="22">
        <v>35133</v>
      </c>
      <c r="AV166" s="22">
        <v>29836</v>
      </c>
      <c r="AW166" s="22">
        <v>33947</v>
      </c>
      <c r="AX166" s="11">
        <v>29663</v>
      </c>
      <c r="AY166" s="11">
        <v>28382</v>
      </c>
      <c r="AZ166" s="11">
        <v>42707</v>
      </c>
      <c r="BA166" s="11">
        <v>45070</v>
      </c>
      <c r="BB166" s="11">
        <v>45361</v>
      </c>
      <c r="BC166" s="11">
        <v>48714</v>
      </c>
      <c r="BD166" s="11">
        <v>51010</v>
      </c>
      <c r="BE166" s="11">
        <v>56568</v>
      </c>
      <c r="BF166" s="11">
        <v>56839</v>
      </c>
      <c r="BG166" s="1"/>
    </row>
    <row r="167" spans="1:65" ht="18.75" customHeight="1" x14ac:dyDescent="0.25">
      <c r="A167" s="1"/>
      <c r="B167" s="7"/>
      <c r="C167" s="8" t="s">
        <v>262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44" t="s">
        <v>269</v>
      </c>
      <c r="AO167" s="44" t="s">
        <v>269</v>
      </c>
      <c r="AP167" s="44" t="s">
        <v>269</v>
      </c>
      <c r="AQ167" s="44" t="s">
        <v>269</v>
      </c>
      <c r="AR167" s="44" t="s">
        <v>269</v>
      </c>
      <c r="AS167" s="44" t="s">
        <v>269</v>
      </c>
      <c r="AT167" s="22">
        <v>81394</v>
      </c>
      <c r="AU167" s="22">
        <v>114687</v>
      </c>
      <c r="AV167" s="22">
        <v>150995</v>
      </c>
      <c r="AW167" s="22">
        <v>185489</v>
      </c>
      <c r="AX167" s="11">
        <v>183098</v>
      </c>
      <c r="AY167" s="11">
        <v>215385</v>
      </c>
      <c r="AZ167" s="11">
        <v>201087</v>
      </c>
      <c r="BA167" s="11">
        <v>211939</v>
      </c>
      <c r="BB167" s="11">
        <v>285810</v>
      </c>
      <c r="BC167" s="11">
        <v>203436</v>
      </c>
      <c r="BD167" s="11">
        <v>264005</v>
      </c>
      <c r="BE167" s="11">
        <v>297825</v>
      </c>
      <c r="BF167" s="11">
        <v>277927</v>
      </c>
      <c r="BG167" s="1"/>
    </row>
    <row r="168" spans="1:65" ht="18.75" customHeight="1" x14ac:dyDescent="0.25">
      <c r="A168" s="1"/>
      <c r="B168" s="7"/>
      <c r="C168" s="8" t="s">
        <v>250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>
        <v>1678</v>
      </c>
      <c r="AO168" s="7">
        <v>1457</v>
      </c>
      <c r="AP168" s="7">
        <v>1724</v>
      </c>
      <c r="AQ168" s="7">
        <v>1090</v>
      </c>
      <c r="AR168" s="22">
        <v>355</v>
      </c>
      <c r="AS168" s="22">
        <v>158</v>
      </c>
      <c r="AT168" s="22">
        <v>534</v>
      </c>
      <c r="AU168" s="22">
        <v>598</v>
      </c>
      <c r="AV168" s="22">
        <v>326</v>
      </c>
      <c r="AW168" s="22">
        <v>38654</v>
      </c>
      <c r="AX168" s="11">
        <v>62390</v>
      </c>
      <c r="AY168" s="11">
        <v>90917</v>
      </c>
      <c r="AZ168" s="11">
        <v>110128</v>
      </c>
      <c r="BA168" s="11">
        <v>139199</v>
      </c>
      <c r="BB168" s="11">
        <v>158005</v>
      </c>
      <c r="BC168" s="11">
        <v>107642</v>
      </c>
      <c r="BD168" s="11">
        <v>145922</v>
      </c>
      <c r="BE168" s="11">
        <v>148938</v>
      </c>
      <c r="BF168" s="11">
        <v>98067</v>
      </c>
      <c r="BG168" s="1"/>
    </row>
    <row r="169" spans="1:65" ht="18.75" customHeight="1" x14ac:dyDescent="0.25">
      <c r="A169" s="1"/>
      <c r="B169" s="7"/>
      <c r="C169" s="8" t="s">
        <v>34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44" t="s">
        <v>269</v>
      </c>
      <c r="AO169" s="44" t="s">
        <v>269</v>
      </c>
      <c r="AP169" s="44" t="s">
        <v>269</v>
      </c>
      <c r="AQ169" s="44" t="s">
        <v>269</v>
      </c>
      <c r="AR169" s="44" t="s">
        <v>269</v>
      </c>
      <c r="AS169" s="44" t="s">
        <v>269</v>
      </c>
      <c r="AT169" s="44" t="s">
        <v>269</v>
      </c>
      <c r="AU169" s="44" t="s">
        <v>269</v>
      </c>
      <c r="AV169" s="44" t="s">
        <v>269</v>
      </c>
      <c r="AW169" s="44" t="s">
        <v>269</v>
      </c>
      <c r="AX169" s="44" t="s">
        <v>269</v>
      </c>
      <c r="AY169" s="44" t="s">
        <v>269</v>
      </c>
      <c r="AZ169" s="44" t="s">
        <v>269</v>
      </c>
      <c r="BA169" s="44" t="s">
        <v>269</v>
      </c>
      <c r="BB169" s="44" t="s">
        <v>269</v>
      </c>
      <c r="BC169" s="44" t="s">
        <v>269</v>
      </c>
      <c r="BD169" s="44" t="s">
        <v>269</v>
      </c>
      <c r="BE169" s="44" t="s">
        <v>269</v>
      </c>
      <c r="BF169" s="44" t="s">
        <v>269</v>
      </c>
      <c r="BG169" s="1"/>
    </row>
    <row r="170" spans="1:65" ht="18.75" customHeight="1" x14ac:dyDescent="0.25">
      <c r="A170" s="1"/>
      <c r="B170" s="7"/>
      <c r="C170" s="8" t="s">
        <v>251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44" t="s">
        <v>269</v>
      </c>
      <c r="AO170" s="44" t="s">
        <v>269</v>
      </c>
      <c r="AP170" s="44" t="s">
        <v>269</v>
      </c>
      <c r="AQ170" s="44" t="s">
        <v>269</v>
      </c>
      <c r="AR170" s="44" t="s">
        <v>269</v>
      </c>
      <c r="AS170" s="44" t="s">
        <v>269</v>
      </c>
      <c r="AT170" s="22">
        <v>3292</v>
      </c>
      <c r="AU170" s="22">
        <v>0</v>
      </c>
      <c r="AV170" s="22">
        <v>13862</v>
      </c>
      <c r="AW170" s="22">
        <v>12983</v>
      </c>
      <c r="AX170" s="11">
        <v>18338</v>
      </c>
      <c r="AY170" s="11">
        <v>21012</v>
      </c>
      <c r="AZ170" s="11">
        <v>44039</v>
      </c>
      <c r="BA170" s="11">
        <v>78298</v>
      </c>
      <c r="BB170" s="11">
        <v>94050</v>
      </c>
      <c r="BC170" s="11">
        <v>70600</v>
      </c>
      <c r="BD170" s="11">
        <v>90419</v>
      </c>
      <c r="BE170" s="11">
        <v>104723</v>
      </c>
      <c r="BF170" s="11">
        <v>45621</v>
      </c>
      <c r="BG170" s="1"/>
    </row>
    <row r="171" spans="1:65" ht="21" customHeight="1" x14ac:dyDescent="0.2">
      <c r="A171" s="34" t="s">
        <v>211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1"/>
      <c r="BL171">
        <v>595017</v>
      </c>
    </row>
    <row r="172" spans="1:65" ht="17.25" customHeight="1" x14ac:dyDescent="0.25">
      <c r="A172" s="1"/>
      <c r="B172" s="3"/>
      <c r="C172" s="3"/>
      <c r="D172" s="3" t="s">
        <v>0</v>
      </c>
      <c r="E172" s="3" t="s">
        <v>1</v>
      </c>
      <c r="F172" s="3" t="s">
        <v>2</v>
      </c>
      <c r="G172" s="3" t="s">
        <v>3</v>
      </c>
      <c r="H172" s="3" t="s">
        <v>4</v>
      </c>
      <c r="I172" s="3" t="s">
        <v>5</v>
      </c>
      <c r="J172" s="3" t="s">
        <v>6</v>
      </c>
      <c r="K172" s="3" t="s">
        <v>7</v>
      </c>
      <c r="L172" s="3" t="s">
        <v>8</v>
      </c>
      <c r="M172" s="3" t="s">
        <v>9</v>
      </c>
      <c r="N172" s="3" t="s">
        <v>10</v>
      </c>
      <c r="O172" s="3" t="s">
        <v>11</v>
      </c>
      <c r="P172" s="3" t="s">
        <v>0</v>
      </c>
      <c r="Q172" s="3" t="s">
        <v>1</v>
      </c>
      <c r="R172" s="3" t="s">
        <v>2</v>
      </c>
      <c r="S172" s="3" t="s">
        <v>3</v>
      </c>
      <c r="T172" s="3" t="s">
        <v>4</v>
      </c>
      <c r="U172" s="3" t="s">
        <v>5</v>
      </c>
      <c r="V172" s="3" t="s">
        <v>27</v>
      </c>
      <c r="W172" s="3" t="s">
        <v>7</v>
      </c>
      <c r="X172" s="3" t="s">
        <v>8</v>
      </c>
      <c r="Y172" s="3" t="s">
        <v>9</v>
      </c>
      <c r="Z172" s="3" t="s">
        <v>10</v>
      </c>
      <c r="AA172" s="3" t="s">
        <v>11</v>
      </c>
      <c r="AB172" s="3" t="s">
        <v>0</v>
      </c>
      <c r="AC172" s="3" t="s">
        <v>1</v>
      </c>
      <c r="AD172" s="3" t="s">
        <v>2</v>
      </c>
      <c r="AE172" s="3" t="s">
        <v>3</v>
      </c>
      <c r="AF172" s="3" t="s">
        <v>4</v>
      </c>
      <c r="AG172" s="3" t="s">
        <v>5</v>
      </c>
      <c r="AH172" s="3" t="s">
        <v>6</v>
      </c>
      <c r="AI172" s="3" t="s">
        <v>7</v>
      </c>
      <c r="AJ172" s="3" t="s">
        <v>8</v>
      </c>
      <c r="AK172" s="3" t="s">
        <v>9</v>
      </c>
      <c r="AL172" s="3" t="s">
        <v>10</v>
      </c>
      <c r="AM172" s="3" t="s">
        <v>11</v>
      </c>
      <c r="AN172" s="3" t="s">
        <v>0</v>
      </c>
      <c r="AO172" s="3" t="s">
        <v>1</v>
      </c>
      <c r="AP172" s="3" t="s">
        <v>2</v>
      </c>
      <c r="AQ172" s="3" t="s">
        <v>3</v>
      </c>
      <c r="AR172" s="19">
        <v>44317</v>
      </c>
      <c r="AS172" s="15" t="s">
        <v>25</v>
      </c>
      <c r="AT172" s="15" t="s">
        <v>27</v>
      </c>
      <c r="AU172" s="15" t="s">
        <v>7</v>
      </c>
      <c r="AV172" s="15" t="s">
        <v>8</v>
      </c>
      <c r="AW172" s="15" t="s">
        <v>9</v>
      </c>
      <c r="AX172" s="19" t="s">
        <v>10</v>
      </c>
      <c r="AY172" s="15" t="s">
        <v>11</v>
      </c>
      <c r="AZ172" s="19">
        <v>44562</v>
      </c>
      <c r="BA172" s="15" t="s">
        <v>1</v>
      </c>
      <c r="BB172" s="15" t="s">
        <v>2</v>
      </c>
      <c r="BC172" s="15" t="s">
        <v>3</v>
      </c>
      <c r="BD172" s="15" t="s">
        <v>4</v>
      </c>
      <c r="BE172" s="15" t="s">
        <v>5</v>
      </c>
      <c r="BF172" s="15" t="s">
        <v>6</v>
      </c>
      <c r="BG172" s="1"/>
    </row>
    <row r="173" spans="1:65" ht="18.75" customHeight="1" x14ac:dyDescent="0.25">
      <c r="A173" s="1"/>
      <c r="B173" s="5" t="s">
        <v>192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10"/>
      <c r="AY173" s="10"/>
      <c r="AZ173" s="10"/>
      <c r="BA173" s="10"/>
      <c r="BB173" s="10"/>
      <c r="BC173" s="10"/>
      <c r="BD173" s="10"/>
      <c r="BE173" s="10"/>
      <c r="BF173" s="10"/>
      <c r="BG173" s="1"/>
      <c r="BI173">
        <f>SUM(AH174:AH176)</f>
        <v>818</v>
      </c>
      <c r="BJ173">
        <f>SUM(AM174:AM176)</f>
        <v>770.12890000000004</v>
      </c>
    </row>
    <row r="174" spans="1:65" ht="18.75" customHeight="1" x14ac:dyDescent="0.25">
      <c r="A174" s="1"/>
      <c r="B174" s="7"/>
      <c r="C174" s="8" t="s">
        <v>193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>
        <v>615.173</v>
      </c>
      <c r="AC174" s="7">
        <v>595.29</v>
      </c>
      <c r="AD174" s="7">
        <v>630.39</v>
      </c>
      <c r="AE174" s="7">
        <v>575.48599999999999</v>
      </c>
      <c r="AF174" s="7">
        <v>597.4</v>
      </c>
      <c r="AG174" s="7">
        <v>595.29999999999995</v>
      </c>
      <c r="AH174" s="7">
        <v>615</v>
      </c>
      <c r="AI174" s="7">
        <v>599</v>
      </c>
      <c r="AJ174" s="7">
        <v>565</v>
      </c>
      <c r="AK174" s="7">
        <v>565</v>
      </c>
      <c r="AL174" s="7">
        <v>564</v>
      </c>
      <c r="AM174" s="7">
        <v>581.12890000000004</v>
      </c>
      <c r="AN174" s="7">
        <v>596</v>
      </c>
      <c r="AO174" s="7">
        <v>546</v>
      </c>
      <c r="AP174" s="7">
        <v>598.33299999999997</v>
      </c>
      <c r="AQ174" s="7">
        <v>618</v>
      </c>
      <c r="AR174" s="11">
        <v>595.01700000000005</v>
      </c>
      <c r="AS174" s="11">
        <v>566.43499999999995</v>
      </c>
      <c r="AT174" s="11">
        <v>569.49</v>
      </c>
      <c r="AU174" s="11">
        <v>614</v>
      </c>
      <c r="AV174" s="11">
        <v>603</v>
      </c>
      <c r="AW174" s="11">
        <v>615</v>
      </c>
      <c r="AX174" s="11">
        <v>586</v>
      </c>
      <c r="AY174" s="11">
        <v>611</v>
      </c>
      <c r="AZ174" s="11">
        <v>601.33799999999997</v>
      </c>
      <c r="BA174" s="11">
        <v>552.72699999999998</v>
      </c>
      <c r="BB174" s="11">
        <v>623.58000000000004</v>
      </c>
      <c r="BC174" s="11">
        <v>617.06799999999998</v>
      </c>
      <c r="BD174" s="11">
        <v>610.68100000000004</v>
      </c>
      <c r="BE174" s="11">
        <v>608.90200000000004</v>
      </c>
      <c r="BF174" s="11">
        <v>574.66300000000001</v>
      </c>
      <c r="BG174" s="1"/>
      <c r="BI174">
        <f>SUM(AI174:AI176)</f>
        <v>796</v>
      </c>
      <c r="BJ174">
        <f>((BL174/BJ173)-1)*100</f>
        <v>-1.7334630605344126</v>
      </c>
      <c r="BK174">
        <f>SUM(AR174:AR176)</f>
        <v>789.92399999999998</v>
      </c>
      <c r="BL174">
        <f>SUM(AS174:AS176)</f>
        <v>756.779</v>
      </c>
      <c r="BM174" s="27"/>
    </row>
    <row r="175" spans="1:65" ht="18.75" customHeight="1" x14ac:dyDescent="0.25">
      <c r="A175" s="1"/>
      <c r="B175" s="7"/>
      <c r="C175" s="8" t="s">
        <v>194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>
        <v>166.35499999999999</v>
      </c>
      <c r="AC175" s="7">
        <v>158.06899999999999</v>
      </c>
      <c r="AD175" s="7">
        <v>173.65</v>
      </c>
      <c r="AE175" s="7">
        <v>159.667</v>
      </c>
      <c r="AF175" s="7">
        <v>166.4</v>
      </c>
      <c r="AG175" s="7">
        <v>158.1</v>
      </c>
      <c r="AH175" s="7">
        <v>168</v>
      </c>
      <c r="AI175" s="7">
        <v>173</v>
      </c>
      <c r="AJ175" s="7">
        <v>165</v>
      </c>
      <c r="AK175" s="7">
        <v>163</v>
      </c>
      <c r="AL175" s="7">
        <v>162</v>
      </c>
      <c r="AM175" s="7">
        <v>167</v>
      </c>
      <c r="AN175" s="7">
        <v>169</v>
      </c>
      <c r="AO175" s="7">
        <v>157</v>
      </c>
      <c r="AP175" s="7">
        <v>171.24600000000001</v>
      </c>
      <c r="AQ175" s="7">
        <v>178</v>
      </c>
      <c r="AR175" s="11">
        <v>170.631</v>
      </c>
      <c r="AS175" s="11">
        <v>168</v>
      </c>
      <c r="AT175" s="11">
        <v>174.654</v>
      </c>
      <c r="AU175" s="11">
        <v>202</v>
      </c>
      <c r="AV175" s="11">
        <v>210</v>
      </c>
      <c r="AW175" s="11">
        <v>217</v>
      </c>
      <c r="AX175" s="11">
        <v>217</v>
      </c>
      <c r="AY175" s="11">
        <v>230</v>
      </c>
      <c r="AZ175" s="11">
        <v>247.53800000000001</v>
      </c>
      <c r="BA175" s="11">
        <v>231.23599999999999</v>
      </c>
      <c r="BB175" s="11">
        <v>263.15600000000001</v>
      </c>
      <c r="BC175" s="11">
        <v>270.47199999999998</v>
      </c>
      <c r="BD175" s="11">
        <v>265.13600000000002</v>
      </c>
      <c r="BE175" s="11">
        <v>265.85599999999999</v>
      </c>
      <c r="BF175" s="11">
        <v>259.90300000000002</v>
      </c>
      <c r="BG175" s="1"/>
      <c r="BJ175">
        <f>((BJ173/BL174)-1)*100</f>
        <v>1.7640420783346267</v>
      </c>
      <c r="BK175" t="e">
        <f>((BL174/#REF!)-1)*100</f>
        <v>#REF!</v>
      </c>
      <c r="BL175">
        <f>((BL174-BK174)/BK174)*100</f>
        <v>-4.1959732835057526</v>
      </c>
      <c r="BM175" s="27"/>
    </row>
    <row r="176" spans="1:65" ht="18.75" customHeight="1" x14ac:dyDescent="0.25">
      <c r="A176" s="1"/>
      <c r="B176" s="7"/>
      <c r="C176" s="8" t="s">
        <v>195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>
        <v>24.768999999999998</v>
      </c>
      <c r="AC176" s="7">
        <v>22.794</v>
      </c>
      <c r="AD176" s="7">
        <v>24.481000000000002</v>
      </c>
      <c r="AE176" s="7">
        <v>23.547000000000001</v>
      </c>
      <c r="AF176" s="7">
        <v>25</v>
      </c>
      <c r="AG176" s="7">
        <v>22.8</v>
      </c>
      <c r="AH176" s="7">
        <v>35</v>
      </c>
      <c r="AI176" s="7">
        <v>24</v>
      </c>
      <c r="AJ176" s="7">
        <v>23</v>
      </c>
      <c r="AK176" s="7">
        <v>24</v>
      </c>
      <c r="AL176" s="7">
        <v>22</v>
      </c>
      <c r="AM176" s="7">
        <v>22</v>
      </c>
      <c r="AN176" s="7">
        <v>23</v>
      </c>
      <c r="AO176" s="7">
        <v>21</v>
      </c>
      <c r="AP176" s="7">
        <v>23.861000000000001</v>
      </c>
      <c r="AQ176" s="7">
        <v>24</v>
      </c>
      <c r="AR176" s="11">
        <v>24.276</v>
      </c>
      <c r="AS176" s="11">
        <v>22.344000000000001</v>
      </c>
      <c r="AT176" s="11">
        <v>22.539000000000001</v>
      </c>
      <c r="AU176" s="11">
        <v>23</v>
      </c>
      <c r="AV176" s="11">
        <v>24</v>
      </c>
      <c r="AW176" s="11">
        <v>24</v>
      </c>
      <c r="AX176" s="11">
        <v>22</v>
      </c>
      <c r="AY176" s="11">
        <v>22</v>
      </c>
      <c r="AZ176" s="11">
        <v>22.571999999999999</v>
      </c>
      <c r="BA176" s="11">
        <v>20.21</v>
      </c>
      <c r="BB176" s="11">
        <v>23.138000000000002</v>
      </c>
      <c r="BC176" s="11">
        <v>23.192</v>
      </c>
      <c r="BD176" s="11">
        <v>23.016999999999999</v>
      </c>
      <c r="BE176" s="11">
        <v>23.5</v>
      </c>
      <c r="BF176" s="11">
        <v>20.562200000000001</v>
      </c>
      <c r="BG176" s="1"/>
      <c r="BI176">
        <f>SUM(AJ174:AJ176)</f>
        <v>753</v>
      </c>
      <c r="BM176" s="27"/>
    </row>
    <row r="177" spans="1:66" ht="18.75" customHeight="1" x14ac:dyDescent="0.25">
      <c r="A177" s="1"/>
      <c r="B177" s="7"/>
      <c r="C177" s="8" t="s">
        <v>191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>
        <v>18159</v>
      </c>
      <c r="AC177" s="7">
        <v>21344</v>
      </c>
      <c r="AD177" s="7">
        <v>22376.399079999999</v>
      </c>
      <c r="AE177" s="7">
        <v>27681.860790000002</v>
      </c>
      <c r="AF177" s="7">
        <v>24591.709210000001</v>
      </c>
      <c r="AG177" s="7">
        <v>22962.5101</v>
      </c>
      <c r="AH177" s="7">
        <v>24080.659630000002</v>
      </c>
      <c r="AI177" s="7">
        <v>18758.64</v>
      </c>
      <c r="AJ177" s="7">
        <v>17533.29091</v>
      </c>
      <c r="AK177" s="7">
        <v>17640.278589999998</v>
      </c>
      <c r="AL177" s="7">
        <v>17366.641889999999</v>
      </c>
      <c r="AM177" s="7">
        <v>17801.986000000001</v>
      </c>
      <c r="AN177" s="7" t="s">
        <v>12</v>
      </c>
      <c r="AO177" s="7" t="s">
        <v>12</v>
      </c>
      <c r="AP177" s="7" t="s">
        <v>12</v>
      </c>
      <c r="AQ177" s="7" t="s">
        <v>12</v>
      </c>
      <c r="AR177" s="11" t="s">
        <v>12</v>
      </c>
      <c r="AS177" s="11" t="s">
        <v>12</v>
      </c>
      <c r="AT177" s="11" t="s">
        <v>12</v>
      </c>
      <c r="AU177" s="11" t="s">
        <v>12</v>
      </c>
      <c r="AV177" s="11" t="s">
        <v>12</v>
      </c>
      <c r="AW177" s="11" t="s">
        <v>12</v>
      </c>
      <c r="AX177" s="11" t="s">
        <v>12</v>
      </c>
      <c r="AY177" s="11" t="s">
        <v>12</v>
      </c>
      <c r="AZ177" s="11" t="s">
        <v>12</v>
      </c>
      <c r="BA177" s="11" t="s">
        <v>12</v>
      </c>
      <c r="BB177" s="11" t="s">
        <v>12</v>
      </c>
      <c r="BC177" s="11" t="s">
        <v>12</v>
      </c>
      <c r="BD177" s="11" t="s">
        <v>12</v>
      </c>
      <c r="BE177" s="11" t="s">
        <v>12</v>
      </c>
      <c r="BF177" s="11" t="s">
        <v>12</v>
      </c>
      <c r="BG177" s="1"/>
      <c r="BI177">
        <f>((BI176/BI174)-1)*100</f>
        <v>-5.4020100502512598</v>
      </c>
      <c r="BL177">
        <v>24276</v>
      </c>
      <c r="BM177" s="27"/>
    </row>
    <row r="178" spans="1:66" ht="18.75" customHeight="1" x14ac:dyDescent="0.25">
      <c r="A178" s="1"/>
      <c r="B178" s="5" t="s">
        <v>196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10"/>
      <c r="BF178" s="10"/>
      <c r="BG178" s="1"/>
      <c r="BL178">
        <v>170631</v>
      </c>
      <c r="BM178" s="27"/>
    </row>
    <row r="179" spans="1:66" ht="18.75" customHeight="1" x14ac:dyDescent="0.25">
      <c r="A179" s="1"/>
      <c r="B179" s="7"/>
      <c r="C179" s="8" t="s">
        <v>197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>
        <v>32945.322</v>
      </c>
      <c r="AC179" s="7">
        <v>32847.474999999999</v>
      </c>
      <c r="AD179" s="7">
        <v>35232.966</v>
      </c>
      <c r="AE179" s="7">
        <v>31739.579000000002</v>
      </c>
      <c r="AF179" s="7">
        <v>30718.116000000002</v>
      </c>
      <c r="AG179" s="7">
        <v>30850.368999999999</v>
      </c>
      <c r="AH179" s="7">
        <v>31298.983</v>
      </c>
      <c r="AI179" s="7">
        <v>31733.659</v>
      </c>
      <c r="AJ179" s="7">
        <v>29687.73</v>
      </c>
      <c r="AK179" s="7">
        <v>30965.942999999999</v>
      </c>
      <c r="AL179" s="7">
        <v>30029.3</v>
      </c>
      <c r="AM179" s="7">
        <v>30643.863000000001</v>
      </c>
      <c r="AN179" s="7">
        <v>30812.743999999999</v>
      </c>
      <c r="AO179" s="7">
        <v>29658.034</v>
      </c>
      <c r="AP179" s="7">
        <v>33060.682000000001</v>
      </c>
      <c r="AQ179" s="7">
        <v>35401.663999999997</v>
      </c>
      <c r="AR179" s="11">
        <v>33975.980000000003</v>
      </c>
      <c r="AS179" s="11">
        <v>33372.798999999999</v>
      </c>
      <c r="AT179" s="11">
        <v>29059.243999999999</v>
      </c>
      <c r="AU179" s="11">
        <v>15236.28</v>
      </c>
      <c r="AV179" s="11">
        <v>15833.334000000001</v>
      </c>
      <c r="AW179" s="11">
        <v>16380.874</v>
      </c>
      <c r="AX179" s="11">
        <v>15353.856</v>
      </c>
      <c r="AY179" s="11">
        <v>18243.341</v>
      </c>
      <c r="AZ179" s="11">
        <v>18358.57</v>
      </c>
      <c r="BA179" s="11">
        <v>17891.617999999999</v>
      </c>
      <c r="BB179" s="11">
        <v>22289.43</v>
      </c>
      <c r="BC179" s="11">
        <v>24747.748</v>
      </c>
      <c r="BD179" s="11">
        <v>21262.386999999999</v>
      </c>
      <c r="BE179" s="11">
        <v>21799.356</v>
      </c>
      <c r="BF179" s="11">
        <v>17111.849999999999</v>
      </c>
      <c r="BG179" s="1"/>
      <c r="BI179">
        <f>SUM(AH179:AH181)</f>
        <v>39909.633000000002</v>
      </c>
      <c r="BJ179">
        <f>((BI179/BI180)-1)*100</f>
        <v>0.94467225004684074</v>
      </c>
      <c r="BK179">
        <f>SUM(AQ179:AQ181)</f>
        <v>45781.070999999996</v>
      </c>
      <c r="BL179">
        <f>SUM(AR179:AR181)</f>
        <v>44202.750000000007</v>
      </c>
      <c r="BM179" s="27"/>
    </row>
    <row r="180" spans="1:66" ht="18.75" customHeight="1" x14ac:dyDescent="0.25">
      <c r="A180" s="1"/>
      <c r="B180" s="7"/>
      <c r="C180" s="8" t="s">
        <v>198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>
        <v>7232.44</v>
      </c>
      <c r="AC180" s="7">
        <v>7273.3329999999996</v>
      </c>
      <c r="AD180" s="7">
        <v>8108.4390000000003</v>
      </c>
      <c r="AE180" s="7">
        <v>7665.143</v>
      </c>
      <c r="AF180" s="7">
        <v>7557.4009999999998</v>
      </c>
      <c r="AG180" s="7">
        <v>7469.7669999999998</v>
      </c>
      <c r="AH180" s="7">
        <v>7404.33</v>
      </c>
      <c r="AI180" s="7">
        <v>7807.2460000000001</v>
      </c>
      <c r="AJ180" s="7">
        <v>7245.0379999999996</v>
      </c>
      <c r="AK180" s="7">
        <v>7575.7709999999997</v>
      </c>
      <c r="AL180" s="7">
        <v>7336.3760000000002</v>
      </c>
      <c r="AM180" s="7">
        <v>7654.5559999999996</v>
      </c>
      <c r="AN180" s="7">
        <v>7702.0770000000002</v>
      </c>
      <c r="AO180" s="7">
        <v>7530.7349999999997</v>
      </c>
      <c r="AP180" s="7">
        <v>8375.8389999999999</v>
      </c>
      <c r="AQ180" s="7">
        <v>9061.4770000000008</v>
      </c>
      <c r="AR180" s="11">
        <v>8940.3960000000006</v>
      </c>
      <c r="AS180" s="11">
        <v>8533.7780000000002</v>
      </c>
      <c r="AT180" s="11">
        <v>11572.788</v>
      </c>
      <c r="AU180" s="11">
        <v>27819.671999999999</v>
      </c>
      <c r="AV180" s="11">
        <v>27007.24</v>
      </c>
      <c r="AW180" s="11">
        <v>27643.591</v>
      </c>
      <c r="AX180" s="11">
        <v>25487.155999999999</v>
      </c>
      <c r="AY180" s="11">
        <v>26377.805</v>
      </c>
      <c r="AZ180" s="11">
        <v>25402.077000000001</v>
      </c>
      <c r="BA180" s="11">
        <v>23829.429</v>
      </c>
      <c r="BB180" s="11">
        <v>26451.996999999999</v>
      </c>
      <c r="BC180" s="11">
        <v>25119.915000000001</v>
      </c>
      <c r="BD180" s="11">
        <v>26612.749</v>
      </c>
      <c r="BE180" s="11">
        <v>25817.927</v>
      </c>
      <c r="BF180" s="11">
        <v>26389.291000000001</v>
      </c>
      <c r="BG180" s="1"/>
      <c r="BI180">
        <f>SUM(AG179:AG181)</f>
        <v>39536.146000000001</v>
      </c>
      <c r="BK180" t="e">
        <f>((BL179/#REF!)-1)*100</f>
        <v>#REF!</v>
      </c>
      <c r="BL180">
        <f>((BL179-BK179)/BK179)*100</f>
        <v>-3.4475405785067568</v>
      </c>
      <c r="BM180" s="27"/>
    </row>
    <row r="181" spans="1:66" ht="18.75" customHeight="1" x14ac:dyDescent="0.25">
      <c r="A181" s="1"/>
      <c r="B181" s="7"/>
      <c r="C181" s="8" t="s">
        <v>199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>
        <v>1166.71</v>
      </c>
      <c r="AC181" s="7">
        <v>1168.05</v>
      </c>
      <c r="AD181" s="7">
        <v>1276.1099999999999</v>
      </c>
      <c r="AE181" s="7">
        <v>1261.1300000000001</v>
      </c>
      <c r="AF181" s="7">
        <v>1282.71</v>
      </c>
      <c r="AG181" s="7">
        <v>1216.01</v>
      </c>
      <c r="AH181" s="7">
        <v>1206.32</v>
      </c>
      <c r="AI181" s="7">
        <v>1236.1500000000001</v>
      </c>
      <c r="AJ181" s="7">
        <v>1124.98</v>
      </c>
      <c r="AK181" s="7">
        <v>1148.8</v>
      </c>
      <c r="AL181" s="7">
        <v>1108.518</v>
      </c>
      <c r="AM181" s="7">
        <v>1107.4069999999999</v>
      </c>
      <c r="AN181" s="7">
        <v>1110.164</v>
      </c>
      <c r="AO181" s="7">
        <v>1094.44</v>
      </c>
      <c r="AP181" s="7">
        <v>1210.6020000000001</v>
      </c>
      <c r="AQ181" s="7">
        <v>1317.93</v>
      </c>
      <c r="AR181" s="11">
        <v>1286.374</v>
      </c>
      <c r="AS181" s="11">
        <v>1243.7650000000001</v>
      </c>
      <c r="AT181" s="11">
        <v>1185.8900000000001</v>
      </c>
      <c r="AU181" s="11">
        <v>1208.4570000000001</v>
      </c>
      <c r="AV181" s="11">
        <v>1180.79</v>
      </c>
      <c r="AW181" s="11">
        <v>1200.915</v>
      </c>
      <c r="AX181" s="11">
        <v>1071.5239999999999</v>
      </c>
      <c r="AY181" s="11">
        <v>1082.3420000000001</v>
      </c>
      <c r="AZ181" s="11">
        <v>1119.7370000000001</v>
      </c>
      <c r="BA181" s="11" t="s">
        <v>12</v>
      </c>
      <c r="BB181" s="11" t="s">
        <v>12</v>
      </c>
      <c r="BC181" s="11">
        <v>1292.6089999999999</v>
      </c>
      <c r="BD181" s="11">
        <v>1247.6199999999999</v>
      </c>
      <c r="BE181" s="11">
        <v>1130.7460000000001</v>
      </c>
      <c r="BF181" s="11">
        <v>983.34</v>
      </c>
      <c r="BG181" s="1"/>
      <c r="BI181">
        <f>((AK179/AJ179)-1)</f>
        <v>4.305526222449485E-2</v>
      </c>
      <c r="BM181" s="27"/>
    </row>
    <row r="182" spans="1:66" ht="18.75" customHeight="1" x14ac:dyDescent="0.25">
      <c r="A182" s="1"/>
      <c r="B182" s="7"/>
      <c r="C182" s="8" t="s">
        <v>200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>
        <v>26088.254294999999</v>
      </c>
      <c r="AC182" s="7">
        <v>26496.898503100001</v>
      </c>
      <c r="AD182" s="7">
        <v>29524.545170999998</v>
      </c>
      <c r="AE182" s="7">
        <v>30578.030975661099</v>
      </c>
      <c r="AF182" s="7">
        <v>29649.01911321879</v>
      </c>
      <c r="AG182" s="7">
        <v>29511.641775442833</v>
      </c>
      <c r="AH182" s="7">
        <v>28412.823559999993</v>
      </c>
      <c r="AI182" s="7">
        <v>29457.157360500009</v>
      </c>
      <c r="AJ182" s="7">
        <v>28151.192140449995</v>
      </c>
      <c r="AK182" s="7">
        <v>29507.809949499999</v>
      </c>
      <c r="AL182" s="7">
        <v>27329.442072000002</v>
      </c>
      <c r="AM182" s="7">
        <v>28946.692563700002</v>
      </c>
      <c r="AN182" s="7" t="s">
        <v>12</v>
      </c>
      <c r="AO182" s="7" t="s">
        <v>12</v>
      </c>
      <c r="AP182" s="7" t="s">
        <v>12</v>
      </c>
      <c r="AQ182" s="7" t="s">
        <v>12</v>
      </c>
      <c r="AR182" s="11" t="s">
        <v>12</v>
      </c>
      <c r="AS182" s="11" t="s">
        <v>12</v>
      </c>
      <c r="AT182" s="11" t="s">
        <v>12</v>
      </c>
      <c r="AU182" s="11" t="s">
        <v>12</v>
      </c>
      <c r="AV182" s="11" t="s">
        <v>12</v>
      </c>
      <c r="AW182" s="11" t="s">
        <v>12</v>
      </c>
      <c r="AX182" s="11" t="s">
        <v>12</v>
      </c>
      <c r="AY182" s="11" t="s">
        <v>12</v>
      </c>
      <c r="AZ182" s="11" t="s">
        <v>12</v>
      </c>
      <c r="BA182" s="11" t="s">
        <v>12</v>
      </c>
      <c r="BB182" s="11" t="s">
        <v>12</v>
      </c>
      <c r="BC182" s="11" t="s">
        <v>12</v>
      </c>
      <c r="BD182" s="11" t="s">
        <v>12</v>
      </c>
      <c r="BE182" s="11" t="s">
        <v>12</v>
      </c>
      <c r="BF182" s="11" t="s">
        <v>12</v>
      </c>
      <c r="BG182" s="1"/>
      <c r="BK182" t="e">
        <f>((AP182/AO182)-1)*100</f>
        <v>#VALUE!</v>
      </c>
      <c r="BM182" s="27"/>
    </row>
    <row r="183" spans="1:66" ht="3.7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1"/>
    </row>
    <row r="184" spans="1:66" ht="21" customHeight="1" x14ac:dyDescent="0.2">
      <c r="A184" s="34" t="s">
        <v>212</v>
      </c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1"/>
    </row>
    <row r="185" spans="1:66" ht="17.25" customHeight="1" x14ac:dyDescent="0.25">
      <c r="A185" s="1"/>
      <c r="B185" s="3"/>
      <c r="C185" s="3"/>
      <c r="D185" s="3" t="s">
        <v>0</v>
      </c>
      <c r="E185" s="3" t="s">
        <v>1</v>
      </c>
      <c r="F185" s="3" t="s">
        <v>2</v>
      </c>
      <c r="G185" s="3" t="s">
        <v>3</v>
      </c>
      <c r="H185" s="3" t="s">
        <v>4</v>
      </c>
      <c r="I185" s="3" t="s">
        <v>5</v>
      </c>
      <c r="J185" s="3" t="s">
        <v>6</v>
      </c>
      <c r="K185" s="3" t="s">
        <v>7</v>
      </c>
      <c r="L185" s="3" t="s">
        <v>8</v>
      </c>
      <c r="M185" s="3" t="s">
        <v>9</v>
      </c>
      <c r="N185" s="3" t="s">
        <v>10</v>
      </c>
      <c r="O185" s="3" t="s">
        <v>11</v>
      </c>
      <c r="P185" s="3" t="s">
        <v>0</v>
      </c>
      <c r="Q185" s="3" t="s">
        <v>1</v>
      </c>
      <c r="R185" s="3" t="s">
        <v>2</v>
      </c>
      <c r="S185" s="3" t="s">
        <v>3</v>
      </c>
      <c r="T185" s="3" t="s">
        <v>4</v>
      </c>
      <c r="U185" s="3" t="s">
        <v>5</v>
      </c>
      <c r="V185" s="3" t="s">
        <v>27</v>
      </c>
      <c r="W185" s="3" t="s">
        <v>7</v>
      </c>
      <c r="X185" s="3" t="s">
        <v>8</v>
      </c>
      <c r="Y185" s="3" t="s">
        <v>9</v>
      </c>
      <c r="Z185" s="3" t="s">
        <v>10</v>
      </c>
      <c r="AA185" s="3" t="s">
        <v>11</v>
      </c>
      <c r="AB185" s="3" t="s">
        <v>0</v>
      </c>
      <c r="AC185" s="3" t="s">
        <v>1</v>
      </c>
      <c r="AD185" s="3" t="s">
        <v>2</v>
      </c>
      <c r="AE185" s="3" t="s">
        <v>3</v>
      </c>
      <c r="AF185" s="3" t="s">
        <v>4</v>
      </c>
      <c r="AG185" s="3" t="s">
        <v>5</v>
      </c>
      <c r="AH185" s="3" t="s">
        <v>6</v>
      </c>
      <c r="AI185" s="3" t="s">
        <v>7</v>
      </c>
      <c r="AJ185" s="3" t="s">
        <v>8</v>
      </c>
      <c r="AK185" s="3" t="s">
        <v>9</v>
      </c>
      <c r="AL185" s="3" t="s">
        <v>10</v>
      </c>
      <c r="AM185" s="3" t="s">
        <v>11</v>
      </c>
      <c r="AN185" s="3" t="s">
        <v>0</v>
      </c>
      <c r="AO185" s="3" t="s">
        <v>1</v>
      </c>
      <c r="AP185" s="3" t="s">
        <v>2</v>
      </c>
      <c r="AQ185" s="3" t="s">
        <v>3</v>
      </c>
      <c r="AR185" s="19">
        <v>44317</v>
      </c>
      <c r="AS185" s="15" t="s">
        <v>25</v>
      </c>
      <c r="AT185" s="15" t="s">
        <v>27</v>
      </c>
      <c r="AU185" s="15" t="s">
        <v>7</v>
      </c>
      <c r="AV185" s="15" t="s">
        <v>8</v>
      </c>
      <c r="AW185" s="15" t="s">
        <v>9</v>
      </c>
      <c r="AX185" s="19" t="s">
        <v>10</v>
      </c>
      <c r="AY185" s="15" t="s">
        <v>11</v>
      </c>
      <c r="AZ185" s="19">
        <v>44562</v>
      </c>
      <c r="BA185" s="15" t="s">
        <v>1</v>
      </c>
      <c r="BB185" s="15" t="s">
        <v>2</v>
      </c>
      <c r="BC185" s="15" t="s">
        <v>3</v>
      </c>
      <c r="BD185" s="15" t="s">
        <v>4</v>
      </c>
      <c r="BE185" s="15" t="s">
        <v>5</v>
      </c>
      <c r="BF185" s="15" t="s">
        <v>6</v>
      </c>
      <c r="BG185" s="1"/>
    </row>
    <row r="186" spans="1:66" ht="18.75" customHeight="1" x14ac:dyDescent="0.25">
      <c r="A186" s="1"/>
      <c r="B186" s="5" t="s">
        <v>184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>
        <v>96612.483919999999</v>
      </c>
      <c r="AC186" s="5">
        <v>101467.86115000001</v>
      </c>
      <c r="AD186" s="5">
        <v>101831.06959999999</v>
      </c>
      <c r="AE186" s="5">
        <v>77803.683300000004</v>
      </c>
      <c r="AF186" s="5">
        <v>81559.988379999995</v>
      </c>
      <c r="AG186" s="5">
        <v>104978.82886000001</v>
      </c>
      <c r="AH186" s="5">
        <v>85525.944839999996</v>
      </c>
      <c r="AI186" s="5">
        <v>99017.00129</v>
      </c>
      <c r="AJ186" s="5">
        <v>90540</v>
      </c>
      <c r="AK186" s="5">
        <v>89360.205549999984</v>
      </c>
      <c r="AL186" s="5">
        <v>91201</v>
      </c>
      <c r="AM186" s="5">
        <v>101683</v>
      </c>
      <c r="AN186" s="5">
        <v>93875</v>
      </c>
      <c r="AO186" s="5">
        <v>98896</v>
      </c>
      <c r="AP186" s="5">
        <v>108565</v>
      </c>
      <c r="AQ186" s="5">
        <v>96271</v>
      </c>
      <c r="AR186" s="21">
        <v>96614</v>
      </c>
      <c r="AS186" s="21">
        <v>100086</v>
      </c>
      <c r="AT186" s="21">
        <v>91394</v>
      </c>
      <c r="AU186" s="21">
        <v>120227</v>
      </c>
      <c r="AV186" s="21">
        <v>105478</v>
      </c>
      <c r="AW186" s="21">
        <v>102544</v>
      </c>
      <c r="AX186" s="21">
        <v>123670</v>
      </c>
      <c r="AY186" s="21">
        <v>117236</v>
      </c>
      <c r="AZ186" s="21">
        <v>111216.53707000002</v>
      </c>
      <c r="BA186" s="21">
        <v>113243.7455</v>
      </c>
      <c r="BB186" s="21">
        <v>118999.03577999999</v>
      </c>
      <c r="BC186" s="21">
        <v>118216.7887</v>
      </c>
      <c r="BD186" s="21">
        <v>122515.59675</v>
      </c>
      <c r="BE186" s="6">
        <v>127488.91794000001</v>
      </c>
      <c r="BF186" s="6">
        <v>119905.66287999999</v>
      </c>
      <c r="BG186" s="1"/>
      <c r="BH186">
        <v>81559988.379999995</v>
      </c>
    </row>
    <row r="187" spans="1:66" ht="18.75" customHeight="1" x14ac:dyDescent="0.25">
      <c r="A187" s="1"/>
      <c r="B187" s="7"/>
      <c r="C187" s="8" t="s">
        <v>166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>
        <v>37461.62945</v>
      </c>
      <c r="AC187" s="7">
        <v>37668.203549999998</v>
      </c>
      <c r="AD187" s="7">
        <v>41532.4856</v>
      </c>
      <c r="AE187" s="7">
        <v>38175.613669999999</v>
      </c>
      <c r="AF187" s="7">
        <v>37603.595030000004</v>
      </c>
      <c r="AG187" s="7">
        <v>44170.484479999999</v>
      </c>
      <c r="AH187" s="7">
        <v>40894.915099999998</v>
      </c>
      <c r="AI187" s="7">
        <v>41472.571600000003</v>
      </c>
      <c r="AJ187" s="7">
        <v>42085</v>
      </c>
      <c r="AK187" s="7">
        <v>41355.282119999996</v>
      </c>
      <c r="AL187" s="7">
        <v>41410</v>
      </c>
      <c r="AM187" s="7">
        <v>43140</v>
      </c>
      <c r="AN187" s="7">
        <v>41589</v>
      </c>
      <c r="AO187" s="7">
        <v>39654</v>
      </c>
      <c r="AP187" s="7">
        <v>44923</v>
      </c>
      <c r="AQ187" s="7">
        <v>37354</v>
      </c>
      <c r="AR187" s="11">
        <v>39093</v>
      </c>
      <c r="AS187" s="11">
        <v>40700</v>
      </c>
      <c r="AT187" s="11">
        <v>47925</v>
      </c>
      <c r="AU187" s="11">
        <v>41908</v>
      </c>
      <c r="AV187" s="11">
        <v>39286</v>
      </c>
      <c r="AW187" s="11">
        <v>38720</v>
      </c>
      <c r="AX187" s="11">
        <v>58976</v>
      </c>
      <c r="AY187" s="11">
        <v>46059</v>
      </c>
      <c r="AZ187" s="11">
        <v>42601.131170000001</v>
      </c>
      <c r="BA187" s="11">
        <v>45703.034159999996</v>
      </c>
      <c r="BB187" s="11">
        <v>40544.972259999995</v>
      </c>
      <c r="BC187" s="11">
        <v>44938.782079999997</v>
      </c>
      <c r="BD187" s="11">
        <v>45143.992539999999</v>
      </c>
      <c r="BE187" s="11">
        <v>50880.025900000001</v>
      </c>
      <c r="BF187" s="11">
        <v>44532.871030000002</v>
      </c>
      <c r="BG187" s="1"/>
      <c r="BH187">
        <f>AF187/AF186*100</f>
        <v>46.105444320074348</v>
      </c>
      <c r="BI187">
        <v>41472571.600000001</v>
      </c>
      <c r="BK187">
        <f>AR187/AR186</f>
        <v>0.40463079884902808</v>
      </c>
    </row>
    <row r="188" spans="1:66" ht="18.75" customHeight="1" x14ac:dyDescent="0.25">
      <c r="A188" s="1"/>
      <c r="B188" s="7"/>
      <c r="C188" s="8" t="s">
        <v>165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>
        <v>59150.854469999998</v>
      </c>
      <c r="AC188" s="7">
        <v>63799.657599999999</v>
      </c>
      <c r="AD188" s="7">
        <v>60298.584000000003</v>
      </c>
      <c r="AE188" s="7">
        <v>39628.069630000005</v>
      </c>
      <c r="AF188" s="7">
        <v>43956.393349999998</v>
      </c>
      <c r="AG188" s="7">
        <v>60808.344380000002</v>
      </c>
      <c r="AH188" s="7">
        <v>44631.029740000005</v>
      </c>
      <c r="AI188" s="7">
        <v>57544.429689999997</v>
      </c>
      <c r="AJ188" s="7">
        <v>48455</v>
      </c>
      <c r="AK188" s="7">
        <v>48004.923430000003</v>
      </c>
      <c r="AL188" s="7">
        <v>49791</v>
      </c>
      <c r="AM188" s="7">
        <v>58542</v>
      </c>
      <c r="AN188" s="7">
        <v>52286</v>
      </c>
      <c r="AO188" s="7">
        <v>59242</v>
      </c>
      <c r="AP188" s="7">
        <v>63642</v>
      </c>
      <c r="AQ188" s="7">
        <v>58917</v>
      </c>
      <c r="AR188" s="11">
        <v>57521</v>
      </c>
      <c r="AS188" s="11">
        <v>59386</v>
      </c>
      <c r="AT188" s="11">
        <v>43469</v>
      </c>
      <c r="AU188" s="11">
        <v>78319</v>
      </c>
      <c r="AV188" s="11">
        <v>66192</v>
      </c>
      <c r="AW188" s="11">
        <v>63824</v>
      </c>
      <c r="AX188" s="11">
        <v>64694</v>
      </c>
      <c r="AY188" s="11">
        <v>71177</v>
      </c>
      <c r="AZ188" s="11">
        <v>68615.405900000012</v>
      </c>
      <c r="BA188" s="11">
        <v>67540.711340000009</v>
      </c>
      <c r="BB188" s="11">
        <v>78454.063519999996</v>
      </c>
      <c r="BC188" s="11">
        <v>73278.00662</v>
      </c>
      <c r="BD188" s="11">
        <v>77371.60420999999</v>
      </c>
      <c r="BE188" s="11">
        <v>76608.892040000006</v>
      </c>
      <c r="BF188" s="11">
        <v>75372.791849999994</v>
      </c>
      <c r="BG188" s="1"/>
      <c r="BH188">
        <f>AF188/AF186*100</f>
        <v>53.894555679925659</v>
      </c>
      <c r="BI188">
        <v>57544429.689999998</v>
      </c>
      <c r="BK188">
        <f>AR188/AR186</f>
        <v>0.59536920115097192</v>
      </c>
    </row>
    <row r="189" spans="1:66" ht="18.75" customHeight="1" x14ac:dyDescent="0.25">
      <c r="A189" s="1"/>
      <c r="B189" s="5" t="s">
        <v>202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10"/>
      <c r="BF189" s="10"/>
      <c r="BG189" s="1"/>
    </row>
    <row r="190" spans="1:66" ht="18.75" customHeight="1" x14ac:dyDescent="0.25">
      <c r="A190" s="1"/>
      <c r="B190" s="7"/>
      <c r="C190" s="8" t="s">
        <v>183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>
        <v>1971</v>
      </c>
      <c r="AC190" s="7">
        <v>2094</v>
      </c>
      <c r="AD190" s="7">
        <v>2056</v>
      </c>
      <c r="AE190" s="7">
        <v>1248</v>
      </c>
      <c r="AF190" s="7">
        <v>1145</v>
      </c>
      <c r="AG190" s="7">
        <v>1586</v>
      </c>
      <c r="AH190" s="7">
        <v>1605</v>
      </c>
      <c r="AI190" s="7">
        <v>1711</v>
      </c>
      <c r="AJ190" s="7">
        <v>1737</v>
      </c>
      <c r="AK190" s="7">
        <v>1821</v>
      </c>
      <c r="AL190" s="7">
        <v>1948</v>
      </c>
      <c r="AM190" s="7">
        <v>2012</v>
      </c>
      <c r="AN190" s="7">
        <v>1917</v>
      </c>
      <c r="AO190" s="7">
        <v>2004</v>
      </c>
      <c r="AP190" s="7">
        <v>2108</v>
      </c>
      <c r="AQ190" s="7">
        <v>2004</v>
      </c>
      <c r="AR190" s="11">
        <v>1985</v>
      </c>
      <c r="AS190" s="11">
        <v>2031</v>
      </c>
      <c r="AT190" s="11">
        <v>1422</v>
      </c>
      <c r="AU190" s="11">
        <v>2179</v>
      </c>
      <c r="AV190" s="11">
        <v>2056</v>
      </c>
      <c r="AW190" s="11">
        <v>2104</v>
      </c>
      <c r="AX190" s="11">
        <v>2086</v>
      </c>
      <c r="AY190" s="11">
        <v>2104</v>
      </c>
      <c r="AZ190" s="11">
        <v>2012</v>
      </c>
      <c r="BA190" s="11">
        <v>2064</v>
      </c>
      <c r="BB190" s="11">
        <v>2121</v>
      </c>
      <c r="BC190" s="11">
        <v>1979</v>
      </c>
      <c r="BD190" s="11">
        <v>2149</v>
      </c>
      <c r="BE190" s="11">
        <v>2175</v>
      </c>
      <c r="BF190" s="11">
        <v>1971</v>
      </c>
      <c r="BG190" s="1"/>
      <c r="BN190">
        <v>77370</v>
      </c>
    </row>
    <row r="191" spans="1:66" ht="21.75" hidden="1" customHeight="1" x14ac:dyDescent="0.2">
      <c r="A191" s="1"/>
      <c r="C191" t="s">
        <v>205</v>
      </c>
      <c r="AB191">
        <v>297</v>
      </c>
      <c r="AC191">
        <v>386</v>
      </c>
      <c r="AD191">
        <v>411</v>
      </c>
      <c r="AE191">
        <v>330</v>
      </c>
      <c r="AG191">
        <v>87885</v>
      </c>
      <c r="AI191">
        <v>96538</v>
      </c>
      <c r="AJ191">
        <v>90465</v>
      </c>
      <c r="AP191">
        <v>99633</v>
      </c>
      <c r="AQ191">
        <v>94229</v>
      </c>
      <c r="AR191" s="28">
        <v>95011</v>
      </c>
      <c r="AS191" s="28"/>
      <c r="AT191" s="28"/>
      <c r="AU191" s="28"/>
      <c r="AV191" s="28"/>
      <c r="AW191" s="28"/>
      <c r="AX191" s="28">
        <v>99440</v>
      </c>
      <c r="AY191" s="28"/>
      <c r="AZ191" s="28">
        <v>102874</v>
      </c>
      <c r="BA191" s="28"/>
      <c r="BB191" s="28"/>
      <c r="BC191" s="28"/>
      <c r="BD191" s="28"/>
      <c r="BG191" s="1"/>
    </row>
    <row r="192" spans="1:66" ht="6.6" hidden="1" customHeight="1" x14ac:dyDescent="0.2">
      <c r="A192" s="1"/>
      <c r="C192" t="s">
        <v>206</v>
      </c>
      <c r="AB192">
        <v>375</v>
      </c>
      <c r="AC192">
        <v>369</v>
      </c>
      <c r="AD192">
        <v>347</v>
      </c>
      <c r="AE192">
        <v>202</v>
      </c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G192" s="1"/>
    </row>
    <row r="193" spans="1:63" ht="18.75" customHeight="1" x14ac:dyDescent="0.25">
      <c r="A193" s="1"/>
      <c r="B193" s="7"/>
      <c r="C193" s="8" t="s">
        <v>201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>
        <v>95955</v>
      </c>
      <c r="AC193" s="7">
        <v>99975</v>
      </c>
      <c r="AD193" s="7">
        <v>99537</v>
      </c>
      <c r="AE193" s="7">
        <v>76120</v>
      </c>
      <c r="AF193" s="7">
        <v>76489</v>
      </c>
      <c r="AG193" s="7">
        <v>87885</v>
      </c>
      <c r="AH193" s="7">
        <v>83898</v>
      </c>
      <c r="AI193" s="7">
        <v>89468</v>
      </c>
      <c r="AJ193" s="7">
        <v>90465</v>
      </c>
      <c r="AK193" s="7">
        <v>90915</v>
      </c>
      <c r="AL193" s="7">
        <v>92058</v>
      </c>
      <c r="AM193" s="7">
        <v>94916</v>
      </c>
      <c r="AN193" s="7">
        <v>93933</v>
      </c>
      <c r="AO193" s="7">
        <v>93645</v>
      </c>
      <c r="AP193" s="7">
        <v>99633</v>
      </c>
      <c r="AQ193" s="7">
        <v>94229</v>
      </c>
      <c r="AR193" s="11">
        <v>95011</v>
      </c>
      <c r="AS193" s="11">
        <v>96032</v>
      </c>
      <c r="AT193" s="11">
        <v>77370</v>
      </c>
      <c r="AU193" s="11">
        <v>98918</v>
      </c>
      <c r="AV193" s="11">
        <v>96839</v>
      </c>
      <c r="AW193" s="11">
        <v>95843</v>
      </c>
      <c r="AX193" s="11">
        <v>99440</v>
      </c>
      <c r="AY193" s="11">
        <v>103925</v>
      </c>
      <c r="AZ193" s="11">
        <v>102874</v>
      </c>
      <c r="BA193" s="11">
        <v>96687</v>
      </c>
      <c r="BB193" s="11">
        <v>99510</v>
      </c>
      <c r="BC193" s="11">
        <v>101801</v>
      </c>
      <c r="BD193" s="11">
        <v>104812</v>
      </c>
      <c r="BE193" s="11">
        <v>104752</v>
      </c>
      <c r="BF193" s="11">
        <v>102922</v>
      </c>
      <c r="BG193" s="1"/>
    </row>
    <row r="194" spans="1:63" ht="18.75" customHeight="1" x14ac:dyDescent="0.25">
      <c r="A194" s="1"/>
      <c r="B194" s="7"/>
      <c r="C194" s="8" t="s">
        <v>205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>
        <v>38565</v>
      </c>
      <c r="AC194" s="7">
        <v>40080</v>
      </c>
      <c r="AD194" s="7">
        <v>42912</v>
      </c>
      <c r="AE194" s="7">
        <v>40057</v>
      </c>
      <c r="AF194" s="7">
        <v>39305</v>
      </c>
      <c r="AG194" s="7">
        <v>41412</v>
      </c>
      <c r="AH194" s="7">
        <v>40175</v>
      </c>
      <c r="AI194" s="7">
        <v>41496</v>
      </c>
      <c r="AJ194" s="7">
        <v>41417</v>
      </c>
      <c r="AK194" s="7">
        <v>40757</v>
      </c>
      <c r="AL194" s="7">
        <v>41266</v>
      </c>
      <c r="AM194" s="7">
        <v>41044</v>
      </c>
      <c r="AN194" s="7">
        <v>40579</v>
      </c>
      <c r="AO194" s="7">
        <v>38885</v>
      </c>
      <c r="AP194" s="7">
        <v>40663</v>
      </c>
      <c r="AQ194" s="7">
        <v>35953</v>
      </c>
      <c r="AR194" s="11">
        <v>37846</v>
      </c>
      <c r="AS194" s="11">
        <v>39144</v>
      </c>
      <c r="AT194" s="11">
        <v>46323</v>
      </c>
      <c r="AU194" s="11">
        <v>40909</v>
      </c>
      <c r="AV194" s="11">
        <v>38764</v>
      </c>
      <c r="AW194" s="11">
        <v>37709</v>
      </c>
      <c r="AX194" s="11">
        <v>40155</v>
      </c>
      <c r="AY194" s="11">
        <v>41454</v>
      </c>
      <c r="AZ194" s="11">
        <v>40383</v>
      </c>
      <c r="BA194" s="11">
        <v>40742</v>
      </c>
      <c r="BB194" s="11">
        <v>37646</v>
      </c>
      <c r="BC194" s="11">
        <v>39595</v>
      </c>
      <c r="BD194" s="11">
        <v>39233</v>
      </c>
      <c r="BE194" s="11">
        <v>39675</v>
      </c>
      <c r="BF194" s="11">
        <v>38401</v>
      </c>
      <c r="BG194" s="1"/>
      <c r="BH194">
        <f>AF194/AF193*100</f>
        <v>51.386473872060037</v>
      </c>
      <c r="BJ194">
        <v>89468</v>
      </c>
      <c r="BK194">
        <f>AR194/AR193</f>
        <v>0.39833282462030711</v>
      </c>
    </row>
    <row r="195" spans="1:63" ht="18.75" customHeight="1" x14ac:dyDescent="0.25">
      <c r="A195" s="1"/>
      <c r="B195" s="7"/>
      <c r="C195" s="8" t="s">
        <v>206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>
        <v>19973</v>
      </c>
      <c r="AC195" s="7">
        <v>20772</v>
      </c>
      <c r="AD195" s="7">
        <v>18443</v>
      </c>
      <c r="AE195" s="7">
        <v>11854</v>
      </c>
      <c r="AF195" s="7">
        <v>11677</v>
      </c>
      <c r="AG195" s="7">
        <v>15375</v>
      </c>
      <c r="AH195" s="7">
        <v>13817</v>
      </c>
      <c r="AI195" s="7">
        <v>14404</v>
      </c>
      <c r="AJ195" s="7">
        <v>13714</v>
      </c>
      <c r="AK195" s="7">
        <v>13873</v>
      </c>
      <c r="AL195" s="7">
        <v>14128</v>
      </c>
      <c r="AM195" s="7">
        <v>16018</v>
      </c>
      <c r="AN195" s="7">
        <v>18456</v>
      </c>
      <c r="AO195" s="7">
        <v>21488</v>
      </c>
      <c r="AP195" s="7">
        <v>22247</v>
      </c>
      <c r="AQ195" s="7">
        <v>20747</v>
      </c>
      <c r="AR195" s="11">
        <v>19846</v>
      </c>
      <c r="AS195" s="11">
        <v>20474</v>
      </c>
      <c r="AT195" s="11">
        <v>15972</v>
      </c>
      <c r="AU195" s="11">
        <v>26205</v>
      </c>
      <c r="AV195" s="11">
        <v>23669</v>
      </c>
      <c r="AW195" s="11">
        <v>23940</v>
      </c>
      <c r="AX195" s="11">
        <v>18758</v>
      </c>
      <c r="AY195" s="11">
        <v>18554</v>
      </c>
      <c r="AZ195" s="11">
        <v>19302</v>
      </c>
      <c r="BA195" s="11">
        <v>19127</v>
      </c>
      <c r="BB195" s="11">
        <v>19170</v>
      </c>
      <c r="BC195" s="11">
        <v>19600</v>
      </c>
      <c r="BD195" s="11">
        <v>20245</v>
      </c>
      <c r="BE195" s="11">
        <v>19941</v>
      </c>
      <c r="BF195" s="11">
        <v>19656</v>
      </c>
      <c r="BG195" s="1"/>
      <c r="BH195">
        <f>AF195/AF193*100</f>
        <v>15.266247434271596</v>
      </c>
      <c r="BI195" t="e">
        <f>#REF!/1000</f>
        <v>#REF!</v>
      </c>
      <c r="BJ195" t="e">
        <f>#REF!/1000</f>
        <v>#REF!</v>
      </c>
      <c r="BK195">
        <f>AR195/AR193</f>
        <v>0.20888107692793467</v>
      </c>
    </row>
    <row r="196" spans="1:63" ht="21" hidden="1" customHeight="1" x14ac:dyDescent="0.2">
      <c r="B196" s="35" t="s">
        <v>204</v>
      </c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</row>
    <row r="197" spans="1:63" ht="21" hidden="1" customHeight="1" x14ac:dyDescent="0.2">
      <c r="B197" s="35" t="s">
        <v>207</v>
      </c>
      <c r="C197" s="35"/>
      <c r="AB197">
        <f>SUM(AB198:AB205)</f>
        <v>243</v>
      </c>
      <c r="AC197" t="s">
        <v>12</v>
      </c>
      <c r="AD197" t="s">
        <v>12</v>
      </c>
      <c r="AE197" t="s">
        <v>12</v>
      </c>
      <c r="AF197" t="s">
        <v>12</v>
      </c>
    </row>
    <row r="198" spans="1:63" ht="21.75" hidden="1" customHeight="1" x14ac:dyDescent="0.2">
      <c r="C198" t="s">
        <v>176</v>
      </c>
      <c r="AB198">
        <v>121</v>
      </c>
      <c r="AC198" t="s">
        <v>12</v>
      </c>
      <c r="AD198" t="s">
        <v>12</v>
      </c>
      <c r="AE198" t="s">
        <v>12</v>
      </c>
      <c r="AF198" t="s">
        <v>12</v>
      </c>
    </row>
    <row r="199" spans="1:63" ht="21.75" hidden="1" customHeight="1" x14ac:dyDescent="0.2">
      <c r="C199" t="s">
        <v>177</v>
      </c>
      <c r="AB199">
        <v>23</v>
      </c>
      <c r="AC199" t="s">
        <v>12</v>
      </c>
      <c r="AD199" t="s">
        <v>12</v>
      </c>
      <c r="AE199" t="s">
        <v>12</v>
      </c>
      <c r="AF199" t="s">
        <v>12</v>
      </c>
    </row>
    <row r="200" spans="1:63" ht="21.75" hidden="1" customHeight="1" x14ac:dyDescent="0.2">
      <c r="C200" t="s">
        <v>178</v>
      </c>
      <c r="AB200">
        <v>9</v>
      </c>
      <c r="AC200" t="s">
        <v>12</v>
      </c>
      <c r="AD200" t="s">
        <v>12</v>
      </c>
      <c r="AE200" t="s">
        <v>12</v>
      </c>
      <c r="AF200" t="s">
        <v>12</v>
      </c>
    </row>
    <row r="201" spans="1:63" ht="21.75" hidden="1" customHeight="1" x14ac:dyDescent="0.2">
      <c r="C201" t="s">
        <v>179</v>
      </c>
      <c r="AB201">
        <v>34</v>
      </c>
      <c r="AC201" t="s">
        <v>12</v>
      </c>
      <c r="AD201" t="s">
        <v>12</v>
      </c>
      <c r="AE201" t="s">
        <v>12</v>
      </c>
      <c r="AF201" t="s">
        <v>12</v>
      </c>
    </row>
    <row r="202" spans="1:63" ht="21.75" hidden="1" customHeight="1" x14ac:dyDescent="0.2">
      <c r="C202" t="s">
        <v>180</v>
      </c>
      <c r="AB202">
        <v>16</v>
      </c>
      <c r="AC202" t="s">
        <v>12</v>
      </c>
      <c r="AD202" t="s">
        <v>12</v>
      </c>
      <c r="AE202" t="s">
        <v>12</v>
      </c>
      <c r="AF202" t="s">
        <v>12</v>
      </c>
    </row>
    <row r="203" spans="1:63" ht="21.75" hidden="1" customHeight="1" x14ac:dyDescent="0.2">
      <c r="C203" t="s">
        <v>181</v>
      </c>
      <c r="AB203">
        <v>30</v>
      </c>
      <c r="AC203" t="s">
        <v>12</v>
      </c>
      <c r="AD203" t="s">
        <v>12</v>
      </c>
      <c r="AE203" t="s">
        <v>12</v>
      </c>
      <c r="AF203" t="s">
        <v>12</v>
      </c>
    </row>
    <row r="204" spans="1:63" ht="21.75" hidden="1" customHeight="1" x14ac:dyDescent="0.2">
      <c r="C204" t="s">
        <v>182</v>
      </c>
      <c r="AB204">
        <v>4</v>
      </c>
      <c r="AC204" t="s">
        <v>12</v>
      </c>
      <c r="AD204" t="s">
        <v>12</v>
      </c>
      <c r="AE204" t="s">
        <v>12</v>
      </c>
      <c r="AF204" t="s">
        <v>12</v>
      </c>
    </row>
    <row r="205" spans="1:63" ht="21.75" hidden="1" customHeight="1" x14ac:dyDescent="0.2">
      <c r="C205" t="s">
        <v>203</v>
      </c>
      <c r="AB205">
        <v>6</v>
      </c>
      <c r="AC205" t="s">
        <v>12</v>
      </c>
      <c r="AD205" t="s">
        <v>12</v>
      </c>
      <c r="AE205" t="s">
        <v>12</v>
      </c>
      <c r="AF205" t="s">
        <v>12</v>
      </c>
    </row>
    <row r="206" spans="1:63" ht="21.75" hidden="1" customHeight="1" x14ac:dyDescent="0.2"/>
    <row r="207" spans="1:63" ht="21.75" hidden="1" customHeight="1" x14ac:dyDescent="0.2"/>
    <row r="208" spans="1:63" ht="21.75" hidden="1" customHeight="1" x14ac:dyDescent="0.2"/>
    <row r="209" spans="1:59" ht="21.75" hidden="1" customHeight="1" x14ac:dyDescent="0.2"/>
    <row r="210" spans="1:59" ht="21.75" hidden="1" customHeight="1" x14ac:dyDescent="0.2"/>
    <row r="211" spans="1:59" ht="21.75" hidden="1" customHeight="1" x14ac:dyDescent="0.2"/>
    <row r="212" spans="1:59" ht="21.75" hidden="1" customHeight="1" x14ac:dyDescent="0.2"/>
    <row r="213" spans="1:59" ht="21.75" hidden="1" customHeight="1" x14ac:dyDescent="0.2"/>
    <row r="214" spans="1:59" ht="21.75" hidden="1" customHeight="1" x14ac:dyDescent="0.2"/>
    <row r="215" spans="1:59" ht="21.75" hidden="1" customHeight="1" x14ac:dyDescent="0.2"/>
    <row r="216" spans="1:59" ht="21.75" hidden="1" customHeight="1" x14ac:dyDescent="0.2"/>
    <row r="217" spans="1:59" ht="21" customHeight="1" x14ac:dyDescent="0.2">
      <c r="A217" s="34" t="s">
        <v>189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4"/>
    </row>
    <row r="218" spans="1:59" ht="17.25" customHeight="1" x14ac:dyDescent="0.25">
      <c r="A218" s="1"/>
      <c r="B218" s="3"/>
      <c r="C218" s="3"/>
      <c r="D218" s="3" t="s">
        <v>0</v>
      </c>
      <c r="E218" s="3" t="s">
        <v>1</v>
      </c>
      <c r="F218" s="3" t="s">
        <v>2</v>
      </c>
      <c r="G218" s="3" t="s">
        <v>3</v>
      </c>
      <c r="H218" s="3" t="s">
        <v>4</v>
      </c>
      <c r="I218" s="3" t="s">
        <v>5</v>
      </c>
      <c r="J218" s="3" t="s">
        <v>6</v>
      </c>
      <c r="K218" s="3" t="s">
        <v>7</v>
      </c>
      <c r="L218" s="3" t="s">
        <v>8</v>
      </c>
      <c r="M218" s="3" t="s">
        <v>9</v>
      </c>
      <c r="N218" s="3" t="s">
        <v>10</v>
      </c>
      <c r="O218" s="3" t="s">
        <v>11</v>
      </c>
      <c r="P218" s="3" t="s">
        <v>0</v>
      </c>
      <c r="Q218" s="3" t="s">
        <v>1</v>
      </c>
      <c r="R218" s="3" t="s">
        <v>2</v>
      </c>
      <c r="S218" s="3" t="s">
        <v>3</v>
      </c>
      <c r="T218" s="3" t="s">
        <v>4</v>
      </c>
      <c r="U218" s="3" t="s">
        <v>5</v>
      </c>
      <c r="V218" s="3" t="s">
        <v>27</v>
      </c>
      <c r="W218" s="3" t="s">
        <v>7</v>
      </c>
      <c r="X218" s="3" t="s">
        <v>8</v>
      </c>
      <c r="Y218" s="3" t="s">
        <v>9</v>
      </c>
      <c r="Z218" s="3" t="s">
        <v>10</v>
      </c>
      <c r="AA218" s="3" t="s">
        <v>11</v>
      </c>
      <c r="AB218" s="3" t="s">
        <v>0</v>
      </c>
      <c r="AC218" s="3" t="s">
        <v>1</v>
      </c>
      <c r="AD218" s="3" t="s">
        <v>2</v>
      </c>
      <c r="AE218" s="3" t="s">
        <v>3</v>
      </c>
      <c r="AF218" s="3" t="s">
        <v>4</v>
      </c>
      <c r="AG218" s="3" t="s">
        <v>5</v>
      </c>
      <c r="AH218" s="3" t="s">
        <v>6</v>
      </c>
      <c r="AI218" s="3" t="s">
        <v>7</v>
      </c>
      <c r="AJ218" s="3" t="s">
        <v>8</v>
      </c>
      <c r="AK218" s="3" t="s">
        <v>9</v>
      </c>
      <c r="AL218" s="3" t="s">
        <v>10</v>
      </c>
      <c r="AM218" s="3" t="s">
        <v>11</v>
      </c>
      <c r="AN218" s="3" t="s">
        <v>0</v>
      </c>
      <c r="AO218" s="3" t="s">
        <v>1</v>
      </c>
      <c r="AP218" s="3" t="s">
        <v>2</v>
      </c>
      <c r="AQ218" s="3" t="s">
        <v>3</v>
      </c>
      <c r="AR218" s="19">
        <v>44317</v>
      </c>
      <c r="AS218" s="15" t="s">
        <v>25</v>
      </c>
      <c r="AT218" s="15" t="s">
        <v>27</v>
      </c>
      <c r="AU218" s="15" t="s">
        <v>7</v>
      </c>
      <c r="AV218" s="15" t="s">
        <v>8</v>
      </c>
      <c r="AW218" s="15" t="s">
        <v>9</v>
      </c>
      <c r="AX218" s="19" t="s">
        <v>10</v>
      </c>
      <c r="AY218" s="15" t="s">
        <v>11</v>
      </c>
      <c r="AZ218" s="19">
        <v>44562</v>
      </c>
      <c r="BA218" s="15" t="s">
        <v>1</v>
      </c>
      <c r="BB218" s="15" t="s">
        <v>2</v>
      </c>
      <c r="BC218" s="15" t="s">
        <v>3</v>
      </c>
      <c r="BD218" s="15" t="s">
        <v>4</v>
      </c>
      <c r="BE218" s="15" t="s">
        <v>5</v>
      </c>
      <c r="BF218" s="15" t="s">
        <v>6</v>
      </c>
      <c r="BG218" s="1"/>
    </row>
    <row r="219" spans="1:59" ht="18.75" customHeight="1" x14ac:dyDescent="0.25">
      <c r="A219" s="1"/>
      <c r="B219" s="5" t="s">
        <v>209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>
        <v>1138</v>
      </c>
      <c r="AC219" s="5">
        <v>991</v>
      </c>
      <c r="AD219" s="5">
        <v>1032</v>
      </c>
      <c r="AE219" s="5">
        <v>559</v>
      </c>
      <c r="AF219" s="5">
        <v>419</v>
      </c>
      <c r="AG219" s="5">
        <v>546</v>
      </c>
      <c r="AH219" s="5">
        <v>737</v>
      </c>
      <c r="AI219" s="5">
        <v>882</v>
      </c>
      <c r="AJ219" s="5">
        <v>958</v>
      </c>
      <c r="AK219" s="5">
        <v>919</v>
      </c>
      <c r="AL219" s="5">
        <v>892</v>
      </c>
      <c r="AM219" s="5">
        <v>970</v>
      </c>
      <c r="AN219" s="5">
        <v>1164</v>
      </c>
      <c r="AO219" s="5">
        <v>904</v>
      </c>
      <c r="AP219" s="5">
        <v>1110</v>
      </c>
      <c r="AQ219" s="5">
        <v>1027</v>
      </c>
      <c r="AR219" s="5">
        <v>916</v>
      </c>
      <c r="AS219" s="5">
        <v>910</v>
      </c>
      <c r="AT219" s="5">
        <v>941</v>
      </c>
      <c r="AU219" s="5">
        <v>1122</v>
      </c>
      <c r="AV219" s="5">
        <v>1147</v>
      </c>
      <c r="AW219" s="5">
        <v>1070</v>
      </c>
      <c r="AX219" s="6">
        <v>968</v>
      </c>
      <c r="AY219" s="6">
        <v>1078</v>
      </c>
      <c r="AZ219" s="6">
        <v>997</v>
      </c>
      <c r="BA219" s="6">
        <v>869</v>
      </c>
      <c r="BB219" s="6">
        <v>951</v>
      </c>
      <c r="BC219" s="6">
        <v>898</v>
      </c>
      <c r="BD219" s="6">
        <v>1075</v>
      </c>
      <c r="BE219" s="6">
        <v>1007</v>
      </c>
      <c r="BF219" s="6">
        <v>922</v>
      </c>
      <c r="BG219" s="1"/>
    </row>
    <row r="220" spans="1:59" ht="18.75" customHeight="1" x14ac:dyDescent="0.25">
      <c r="A220" s="1"/>
      <c r="B220" s="7"/>
      <c r="C220" s="8" t="s">
        <v>109</v>
      </c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>
        <v>17</v>
      </c>
      <c r="AC220" s="7">
        <v>24</v>
      </c>
      <c r="AD220" s="7">
        <v>20</v>
      </c>
      <c r="AE220" s="7">
        <v>19</v>
      </c>
      <c r="AF220" s="7">
        <v>12</v>
      </c>
      <c r="AG220" s="7">
        <v>20</v>
      </c>
      <c r="AH220" s="7">
        <v>31</v>
      </c>
      <c r="AI220" s="7">
        <v>23</v>
      </c>
      <c r="AJ220" s="7">
        <v>24</v>
      </c>
      <c r="AK220" s="7">
        <v>17</v>
      </c>
      <c r="AL220" s="7">
        <v>19</v>
      </c>
      <c r="AM220" s="7">
        <v>19</v>
      </c>
      <c r="AN220" s="7">
        <v>27</v>
      </c>
      <c r="AO220" s="7">
        <v>14</v>
      </c>
      <c r="AP220" s="7">
        <v>24</v>
      </c>
      <c r="AQ220" s="7">
        <v>23</v>
      </c>
      <c r="AR220" s="7">
        <v>26</v>
      </c>
      <c r="AS220" s="7">
        <v>23</v>
      </c>
      <c r="AT220" s="7">
        <v>13</v>
      </c>
      <c r="AU220" s="7">
        <v>26</v>
      </c>
      <c r="AV220" s="7">
        <v>23</v>
      </c>
      <c r="AW220" s="7">
        <v>24</v>
      </c>
      <c r="AX220" s="11">
        <v>24</v>
      </c>
      <c r="AY220" s="11">
        <v>23</v>
      </c>
      <c r="AZ220" s="11">
        <v>25</v>
      </c>
      <c r="BA220" s="11">
        <v>24</v>
      </c>
      <c r="BB220" s="11">
        <v>22</v>
      </c>
      <c r="BC220" s="11">
        <v>22</v>
      </c>
      <c r="BD220" s="11">
        <v>25</v>
      </c>
      <c r="BE220" s="11">
        <v>24</v>
      </c>
      <c r="BF220" s="11">
        <v>10</v>
      </c>
      <c r="BG220" s="1"/>
    </row>
    <row r="221" spans="1:59" ht="18.75" customHeight="1" x14ac:dyDescent="0.25">
      <c r="A221" s="1"/>
      <c r="B221" s="7"/>
      <c r="C221" s="8" t="s">
        <v>167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>
        <v>48</v>
      </c>
      <c r="AC221" s="7">
        <v>42</v>
      </c>
      <c r="AD221" s="7">
        <v>37</v>
      </c>
      <c r="AE221" s="7">
        <v>13</v>
      </c>
      <c r="AF221" s="7">
        <v>21</v>
      </c>
      <c r="AG221" s="7">
        <v>26</v>
      </c>
      <c r="AH221" s="7">
        <v>43</v>
      </c>
      <c r="AI221" s="7">
        <v>60</v>
      </c>
      <c r="AJ221" s="7">
        <v>90</v>
      </c>
      <c r="AK221" s="7">
        <v>84</v>
      </c>
      <c r="AL221" s="7">
        <v>80</v>
      </c>
      <c r="AM221" s="7">
        <v>67</v>
      </c>
      <c r="AN221" s="7">
        <v>91</v>
      </c>
      <c r="AO221" s="7">
        <v>60</v>
      </c>
      <c r="AP221" s="7">
        <v>89</v>
      </c>
      <c r="AQ221" s="7">
        <v>66</v>
      </c>
      <c r="AR221" s="7">
        <v>87</v>
      </c>
      <c r="AS221" s="7">
        <v>100</v>
      </c>
      <c r="AT221" s="7">
        <v>88</v>
      </c>
      <c r="AU221" s="7">
        <v>120</v>
      </c>
      <c r="AV221" s="7">
        <v>97</v>
      </c>
      <c r="AW221" s="7">
        <v>82</v>
      </c>
      <c r="AX221" s="11">
        <v>82</v>
      </c>
      <c r="AY221" s="11">
        <v>57</v>
      </c>
      <c r="AZ221" s="11">
        <v>65</v>
      </c>
      <c r="BA221" s="11">
        <v>65</v>
      </c>
      <c r="BB221" s="11">
        <v>75</v>
      </c>
      <c r="BC221" s="11">
        <v>78</v>
      </c>
      <c r="BD221" s="11">
        <v>76</v>
      </c>
      <c r="BE221" s="11">
        <v>87</v>
      </c>
      <c r="BF221" s="11">
        <v>91</v>
      </c>
      <c r="BG221" s="1"/>
    </row>
    <row r="222" spans="1:59" ht="18.75" customHeight="1" x14ac:dyDescent="0.25">
      <c r="A222" s="1"/>
      <c r="B222" s="7"/>
      <c r="C222" s="8" t="s">
        <v>168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>
        <v>390</v>
      </c>
      <c r="AC222" s="7">
        <v>341</v>
      </c>
      <c r="AD222" s="7">
        <v>400</v>
      </c>
      <c r="AE222" s="7">
        <v>211</v>
      </c>
      <c r="AF222" s="7">
        <v>170</v>
      </c>
      <c r="AG222" s="7">
        <v>185</v>
      </c>
      <c r="AH222" s="7">
        <v>275</v>
      </c>
      <c r="AI222" s="7">
        <v>301</v>
      </c>
      <c r="AJ222" s="7">
        <v>317</v>
      </c>
      <c r="AK222" s="7">
        <v>313</v>
      </c>
      <c r="AL222" s="7">
        <v>294</v>
      </c>
      <c r="AM222" s="7">
        <v>383</v>
      </c>
      <c r="AN222" s="7">
        <v>519</v>
      </c>
      <c r="AO222" s="7">
        <v>367</v>
      </c>
      <c r="AP222" s="7">
        <v>439</v>
      </c>
      <c r="AQ222" s="7">
        <v>383</v>
      </c>
      <c r="AR222" s="7">
        <v>354</v>
      </c>
      <c r="AS222" s="7">
        <v>340</v>
      </c>
      <c r="AT222" s="7">
        <v>396</v>
      </c>
      <c r="AU222" s="7">
        <v>403</v>
      </c>
      <c r="AV222" s="7">
        <v>369</v>
      </c>
      <c r="AW222" s="7">
        <v>394</v>
      </c>
      <c r="AX222" s="11">
        <v>379</v>
      </c>
      <c r="AY222" s="11">
        <v>442</v>
      </c>
      <c r="AZ222" s="11">
        <v>386</v>
      </c>
      <c r="BA222" s="11">
        <v>296</v>
      </c>
      <c r="BB222" s="11">
        <v>293</v>
      </c>
      <c r="BC222" s="11">
        <v>277</v>
      </c>
      <c r="BD222" s="11">
        <v>355</v>
      </c>
      <c r="BE222" s="11">
        <v>335</v>
      </c>
      <c r="BF222" s="11">
        <v>369</v>
      </c>
      <c r="BG222" s="1"/>
    </row>
    <row r="223" spans="1:59" ht="18.75" customHeight="1" x14ac:dyDescent="0.25">
      <c r="A223" s="1"/>
      <c r="B223" s="7"/>
      <c r="C223" s="8" t="s">
        <v>169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>
        <v>13</v>
      </c>
      <c r="AC223" s="7">
        <v>19</v>
      </c>
      <c r="AD223" s="7">
        <v>12</v>
      </c>
      <c r="AE223" s="7">
        <v>1</v>
      </c>
      <c r="AF223" s="7">
        <v>2</v>
      </c>
      <c r="AG223" s="7">
        <v>2</v>
      </c>
      <c r="AH223" s="7">
        <v>1</v>
      </c>
      <c r="AI223" s="7">
        <v>3</v>
      </c>
      <c r="AJ223" s="7">
        <v>5</v>
      </c>
      <c r="AK223" s="7">
        <v>2</v>
      </c>
      <c r="AL223" s="7">
        <v>7</v>
      </c>
      <c r="AM223" s="7">
        <v>6</v>
      </c>
      <c r="AN223" s="7">
        <v>2</v>
      </c>
      <c r="AO223" s="7">
        <v>1</v>
      </c>
      <c r="AP223" s="7">
        <v>4</v>
      </c>
      <c r="AQ223" s="7">
        <v>4</v>
      </c>
      <c r="AR223" s="7">
        <v>0</v>
      </c>
      <c r="AS223" s="7">
        <v>1</v>
      </c>
      <c r="AT223" s="7">
        <v>1</v>
      </c>
      <c r="AU223" s="7">
        <v>8</v>
      </c>
      <c r="AV223" s="7">
        <v>8</v>
      </c>
      <c r="AW223" s="7">
        <v>0</v>
      </c>
      <c r="AX223" s="11">
        <v>1</v>
      </c>
      <c r="AY223" s="11">
        <v>1</v>
      </c>
      <c r="AZ223" s="11" t="s">
        <v>12</v>
      </c>
      <c r="BA223" s="11" t="s">
        <v>12</v>
      </c>
      <c r="BB223" s="11" t="s">
        <v>12</v>
      </c>
      <c r="BC223" s="11" t="s">
        <v>12</v>
      </c>
      <c r="BD223" s="11" t="s">
        <v>12</v>
      </c>
      <c r="BE223" s="11" t="s">
        <v>12</v>
      </c>
      <c r="BF223" s="11" t="s">
        <v>12</v>
      </c>
      <c r="BG223" s="1"/>
    </row>
    <row r="224" spans="1:59" ht="18.75" customHeight="1" x14ac:dyDescent="0.25">
      <c r="A224" s="1"/>
      <c r="B224" s="7"/>
      <c r="C224" s="8" t="s">
        <v>110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>
        <v>185</v>
      </c>
      <c r="AC224" s="7">
        <v>154</v>
      </c>
      <c r="AD224" s="7">
        <v>133</v>
      </c>
      <c r="AE224" s="7">
        <v>66</v>
      </c>
      <c r="AF224" s="7">
        <v>29</v>
      </c>
      <c r="AG224" s="7">
        <v>61</v>
      </c>
      <c r="AH224" s="7">
        <v>89</v>
      </c>
      <c r="AI224" s="7">
        <v>121</v>
      </c>
      <c r="AJ224" s="7">
        <v>118</v>
      </c>
      <c r="AK224" s="7">
        <v>138</v>
      </c>
      <c r="AL224" s="7">
        <v>155</v>
      </c>
      <c r="AM224" s="7">
        <v>141</v>
      </c>
      <c r="AN224" s="7">
        <v>114</v>
      </c>
      <c r="AO224" s="7">
        <v>113</v>
      </c>
      <c r="AP224" s="7">
        <v>134</v>
      </c>
      <c r="AQ224" s="7">
        <v>159</v>
      </c>
      <c r="AR224" s="7">
        <v>107</v>
      </c>
      <c r="AS224" s="7">
        <v>97</v>
      </c>
      <c r="AT224" s="7">
        <v>88</v>
      </c>
      <c r="AU224" s="7">
        <v>136</v>
      </c>
      <c r="AV224" s="7">
        <v>181</v>
      </c>
      <c r="AW224" s="7">
        <v>163</v>
      </c>
      <c r="AX224" s="11">
        <v>120</v>
      </c>
      <c r="AY224" s="11">
        <v>144</v>
      </c>
      <c r="AZ224" s="11">
        <v>114</v>
      </c>
      <c r="BA224" s="11">
        <v>129</v>
      </c>
      <c r="BB224" s="11">
        <v>149</v>
      </c>
      <c r="BC224" s="11">
        <v>128</v>
      </c>
      <c r="BD224" s="11">
        <v>150</v>
      </c>
      <c r="BE224" s="11">
        <v>147</v>
      </c>
      <c r="BF224" s="11">
        <v>100</v>
      </c>
      <c r="BG224" s="1"/>
    </row>
    <row r="225" spans="1:59" ht="18.75" customHeight="1" x14ac:dyDescent="0.25">
      <c r="A225" s="1"/>
      <c r="B225" s="7"/>
      <c r="C225" s="8" t="s">
        <v>170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>
        <v>8</v>
      </c>
      <c r="AC225" s="7">
        <v>13</v>
      </c>
      <c r="AD225" s="7">
        <v>12</v>
      </c>
      <c r="AE225" s="7">
        <v>1</v>
      </c>
      <c r="AF225" s="7">
        <v>1</v>
      </c>
      <c r="AG225" s="7">
        <v>7</v>
      </c>
      <c r="AH225" s="7">
        <v>8</v>
      </c>
      <c r="AI225" s="7">
        <v>2</v>
      </c>
      <c r="AJ225" s="7">
        <v>15</v>
      </c>
      <c r="AK225" s="7">
        <v>12</v>
      </c>
      <c r="AL225" s="7">
        <v>13</v>
      </c>
      <c r="AM225" s="7">
        <v>16</v>
      </c>
      <c r="AN225" s="7">
        <v>7</v>
      </c>
      <c r="AO225" s="7">
        <v>11</v>
      </c>
      <c r="AP225" s="7">
        <v>20</v>
      </c>
      <c r="AQ225" s="7">
        <v>16</v>
      </c>
      <c r="AR225" s="7">
        <v>16</v>
      </c>
      <c r="AS225" s="7">
        <v>6</v>
      </c>
      <c r="AT225" s="7">
        <v>9</v>
      </c>
      <c r="AU225" s="7">
        <v>16</v>
      </c>
      <c r="AV225" s="7">
        <v>15</v>
      </c>
      <c r="AW225" s="7">
        <v>14</v>
      </c>
      <c r="AX225" s="11">
        <v>6</v>
      </c>
      <c r="AY225" s="11">
        <v>15</v>
      </c>
      <c r="AZ225" s="11">
        <v>10</v>
      </c>
      <c r="BA225" s="11">
        <v>11</v>
      </c>
      <c r="BB225" s="11">
        <v>12</v>
      </c>
      <c r="BC225" s="11">
        <v>7</v>
      </c>
      <c r="BD225" s="11">
        <v>4</v>
      </c>
      <c r="BE225" s="11">
        <v>12</v>
      </c>
      <c r="BF225" s="11">
        <v>6</v>
      </c>
      <c r="BG225" s="1"/>
    </row>
    <row r="226" spans="1:59" ht="18.75" customHeight="1" x14ac:dyDescent="0.25">
      <c r="A226" s="1"/>
      <c r="B226" s="7"/>
      <c r="C226" s="8" t="s">
        <v>111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>
        <v>147</v>
      </c>
      <c r="AC226" s="7">
        <v>111</v>
      </c>
      <c r="AD226" s="7">
        <v>141</v>
      </c>
      <c r="AE226" s="7">
        <v>110</v>
      </c>
      <c r="AF226" s="7">
        <v>81</v>
      </c>
      <c r="AG226" s="7">
        <v>88</v>
      </c>
      <c r="AH226" s="7">
        <v>97</v>
      </c>
      <c r="AI226" s="7">
        <v>106</v>
      </c>
      <c r="AJ226" s="7">
        <v>137</v>
      </c>
      <c r="AK226" s="7">
        <v>125</v>
      </c>
      <c r="AL226" s="7">
        <v>145</v>
      </c>
      <c r="AM226" s="7">
        <v>136</v>
      </c>
      <c r="AN226" s="7">
        <v>141</v>
      </c>
      <c r="AO226" s="7">
        <v>132</v>
      </c>
      <c r="AP226" s="7">
        <v>175</v>
      </c>
      <c r="AQ226" s="7">
        <v>141</v>
      </c>
      <c r="AR226" s="7">
        <v>122</v>
      </c>
      <c r="AS226" s="7">
        <v>156</v>
      </c>
      <c r="AT226" s="7">
        <v>158</v>
      </c>
      <c r="AU226" s="7">
        <v>135</v>
      </c>
      <c r="AV226" s="7">
        <v>170</v>
      </c>
      <c r="AW226" s="7">
        <v>104</v>
      </c>
      <c r="AX226" s="11">
        <v>76</v>
      </c>
      <c r="AY226" s="11">
        <v>107</v>
      </c>
      <c r="AZ226" s="11">
        <v>129</v>
      </c>
      <c r="BA226" s="11">
        <v>97</v>
      </c>
      <c r="BB226" s="11">
        <v>133</v>
      </c>
      <c r="BC226" s="11">
        <v>122</v>
      </c>
      <c r="BD226" s="11">
        <v>166</v>
      </c>
      <c r="BE226" s="11">
        <v>118</v>
      </c>
      <c r="BF226" s="11">
        <v>114</v>
      </c>
      <c r="BG226" s="1"/>
    </row>
    <row r="227" spans="1:59" ht="18.75" customHeight="1" x14ac:dyDescent="0.25">
      <c r="A227" s="1"/>
      <c r="B227" s="7"/>
      <c r="C227" s="8" t="s">
        <v>171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>
        <v>149</v>
      </c>
      <c r="AC227" s="7">
        <v>106</v>
      </c>
      <c r="AD227" s="7">
        <v>85</v>
      </c>
      <c r="AE227" s="7">
        <v>28</v>
      </c>
      <c r="AF227" s="7">
        <v>9</v>
      </c>
      <c r="AG227" s="7">
        <v>39</v>
      </c>
      <c r="AH227" s="7">
        <v>43</v>
      </c>
      <c r="AI227" s="7">
        <v>55</v>
      </c>
      <c r="AJ227" s="7">
        <v>68</v>
      </c>
      <c r="AK227" s="7">
        <v>48</v>
      </c>
      <c r="AL227" s="7">
        <v>43</v>
      </c>
      <c r="AM227" s="7">
        <v>70</v>
      </c>
      <c r="AN227" s="7">
        <v>83</v>
      </c>
      <c r="AO227" s="7">
        <v>64</v>
      </c>
      <c r="AP227" s="7">
        <v>56</v>
      </c>
      <c r="AQ227" s="7">
        <v>68</v>
      </c>
      <c r="AR227" s="7">
        <v>51</v>
      </c>
      <c r="AS227" s="7">
        <v>52</v>
      </c>
      <c r="AT227" s="7">
        <v>62</v>
      </c>
      <c r="AU227" s="7">
        <v>99</v>
      </c>
      <c r="AV227" s="7">
        <v>89</v>
      </c>
      <c r="AW227" s="7">
        <v>118</v>
      </c>
      <c r="AX227" s="11">
        <v>120</v>
      </c>
      <c r="AY227" s="11">
        <v>115</v>
      </c>
      <c r="AZ227" s="11">
        <v>124</v>
      </c>
      <c r="BA227" s="11">
        <v>102</v>
      </c>
      <c r="BB227" s="11">
        <v>122</v>
      </c>
      <c r="BC227" s="11">
        <v>119</v>
      </c>
      <c r="BD227" s="11">
        <v>119</v>
      </c>
      <c r="BE227" s="11">
        <v>139</v>
      </c>
      <c r="BF227" s="11">
        <v>88</v>
      </c>
      <c r="BG227" s="1"/>
    </row>
    <row r="228" spans="1:59" ht="18.75" customHeight="1" x14ac:dyDescent="0.25">
      <c r="A228" s="1"/>
      <c r="B228" s="7"/>
      <c r="C228" s="8" t="s">
        <v>172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>
        <v>42</v>
      </c>
      <c r="AC228" s="7">
        <v>29</v>
      </c>
      <c r="AD228" s="7">
        <v>48</v>
      </c>
      <c r="AE228" s="7">
        <v>16</v>
      </c>
      <c r="AF228" s="7">
        <v>25</v>
      </c>
      <c r="AG228" s="7">
        <v>29</v>
      </c>
      <c r="AH228" s="7">
        <v>31</v>
      </c>
      <c r="AI228" s="7">
        <v>49</v>
      </c>
      <c r="AJ228" s="7">
        <v>41</v>
      </c>
      <c r="AK228" s="7">
        <v>28</v>
      </c>
      <c r="AL228" s="7">
        <v>32</v>
      </c>
      <c r="AM228" s="7">
        <v>24</v>
      </c>
      <c r="AN228" s="7">
        <v>41</v>
      </c>
      <c r="AO228" s="7">
        <v>40</v>
      </c>
      <c r="AP228" s="7">
        <v>43</v>
      </c>
      <c r="AQ228" s="7">
        <v>33</v>
      </c>
      <c r="AR228" s="7">
        <v>55</v>
      </c>
      <c r="AS228" s="7">
        <v>44</v>
      </c>
      <c r="AT228" s="7">
        <v>41</v>
      </c>
      <c r="AU228" s="7">
        <v>44</v>
      </c>
      <c r="AV228" s="7">
        <v>46</v>
      </c>
      <c r="AW228" s="7">
        <v>44</v>
      </c>
      <c r="AX228" s="11">
        <v>43</v>
      </c>
      <c r="AY228" s="11">
        <v>46</v>
      </c>
      <c r="AZ228" s="11">
        <v>46</v>
      </c>
      <c r="BA228" s="11">
        <v>47</v>
      </c>
      <c r="BB228" s="11">
        <v>35</v>
      </c>
      <c r="BC228" s="11">
        <v>42</v>
      </c>
      <c r="BD228" s="11">
        <v>47</v>
      </c>
      <c r="BE228" s="11">
        <v>48</v>
      </c>
      <c r="BF228" s="11">
        <v>27</v>
      </c>
      <c r="BG228" s="1"/>
    </row>
    <row r="229" spans="1:59" ht="18.75" customHeight="1" x14ac:dyDescent="0.25">
      <c r="A229" s="1"/>
      <c r="B229" s="7"/>
      <c r="C229" s="8" t="s">
        <v>173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>
        <v>59</v>
      </c>
      <c r="AC229" s="7">
        <v>60</v>
      </c>
      <c r="AD229" s="7">
        <v>56</v>
      </c>
      <c r="AE229" s="7">
        <v>48</v>
      </c>
      <c r="AF229" s="7">
        <v>40</v>
      </c>
      <c r="AG229" s="7">
        <v>47</v>
      </c>
      <c r="AH229" s="7">
        <v>58</v>
      </c>
      <c r="AI229" s="7">
        <v>67</v>
      </c>
      <c r="AJ229" s="7">
        <v>66</v>
      </c>
      <c r="AK229" s="7">
        <v>74</v>
      </c>
      <c r="AL229" s="7">
        <v>46</v>
      </c>
      <c r="AM229" s="7">
        <v>42</v>
      </c>
      <c r="AN229" s="7">
        <v>50</v>
      </c>
      <c r="AO229" s="7">
        <v>59</v>
      </c>
      <c r="AP229" s="7">
        <v>65</v>
      </c>
      <c r="AQ229" s="7">
        <v>77</v>
      </c>
      <c r="AR229" s="7">
        <v>47</v>
      </c>
      <c r="AS229" s="7">
        <v>42</v>
      </c>
      <c r="AT229" s="7">
        <v>43</v>
      </c>
      <c r="AU229" s="7">
        <v>57</v>
      </c>
      <c r="AV229" s="7">
        <v>69</v>
      </c>
      <c r="AW229" s="7">
        <v>54</v>
      </c>
      <c r="AX229" s="11">
        <v>45</v>
      </c>
      <c r="AY229" s="11">
        <v>43</v>
      </c>
      <c r="AZ229" s="11">
        <v>40</v>
      </c>
      <c r="BA229" s="11">
        <v>51</v>
      </c>
      <c r="BB229" s="11">
        <v>39</v>
      </c>
      <c r="BC229" s="11">
        <v>52</v>
      </c>
      <c r="BD229" s="11">
        <v>63</v>
      </c>
      <c r="BE229" s="11">
        <v>35</v>
      </c>
      <c r="BF229" s="11">
        <v>44</v>
      </c>
      <c r="BG229" s="1"/>
    </row>
    <row r="230" spans="1:59" ht="18.75" customHeight="1" x14ac:dyDescent="0.25">
      <c r="A230" s="1"/>
      <c r="B230" s="7"/>
      <c r="C230" s="8" t="s">
        <v>174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>
        <v>52</v>
      </c>
      <c r="AC230" s="7">
        <v>56</v>
      </c>
      <c r="AD230" s="7">
        <v>53</v>
      </c>
      <c r="AE230" s="7">
        <v>23</v>
      </c>
      <c r="AF230" s="7">
        <v>21</v>
      </c>
      <c r="AG230" s="7">
        <v>29</v>
      </c>
      <c r="AH230" s="7">
        <v>29</v>
      </c>
      <c r="AI230" s="7">
        <v>49</v>
      </c>
      <c r="AJ230" s="7">
        <v>47</v>
      </c>
      <c r="AK230" s="7">
        <v>38</v>
      </c>
      <c r="AL230" s="7">
        <v>34</v>
      </c>
      <c r="AM230" s="7">
        <v>34</v>
      </c>
      <c r="AN230" s="7">
        <v>35</v>
      </c>
      <c r="AO230" s="7">
        <v>19</v>
      </c>
      <c r="AP230" s="7">
        <v>41</v>
      </c>
      <c r="AQ230" s="7">
        <v>29</v>
      </c>
      <c r="AR230" s="7">
        <v>35</v>
      </c>
      <c r="AS230" s="7">
        <v>38</v>
      </c>
      <c r="AT230" s="7">
        <v>24</v>
      </c>
      <c r="AU230" s="7">
        <v>43</v>
      </c>
      <c r="AV230" s="7">
        <v>36</v>
      </c>
      <c r="AW230" s="7">
        <v>34</v>
      </c>
      <c r="AX230" s="11">
        <v>30</v>
      </c>
      <c r="AY230" s="11">
        <v>27</v>
      </c>
      <c r="AZ230" s="11">
        <v>29</v>
      </c>
      <c r="BA230" s="11">
        <v>33</v>
      </c>
      <c r="BB230" s="11">
        <v>37</v>
      </c>
      <c r="BC230" s="11">
        <v>27</v>
      </c>
      <c r="BD230" s="11">
        <v>30</v>
      </c>
      <c r="BE230" s="11">
        <v>26</v>
      </c>
      <c r="BF230" s="11">
        <v>16</v>
      </c>
      <c r="BG230" s="1"/>
    </row>
    <row r="231" spans="1:59" ht="18.75" customHeight="1" x14ac:dyDescent="0.25">
      <c r="A231" s="1"/>
      <c r="B231" s="7"/>
      <c r="C231" s="8" t="s">
        <v>175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>
        <v>28</v>
      </c>
      <c r="AC231" s="7">
        <v>36</v>
      </c>
      <c r="AD231" s="7">
        <v>35</v>
      </c>
      <c r="AE231" s="7">
        <v>23</v>
      </c>
      <c r="AF231" s="7">
        <v>8</v>
      </c>
      <c r="AG231" s="7">
        <v>13</v>
      </c>
      <c r="AH231" s="7">
        <v>32</v>
      </c>
      <c r="AI231" s="7">
        <v>46</v>
      </c>
      <c r="AJ231" s="7">
        <v>30</v>
      </c>
      <c r="AK231" s="7">
        <v>40</v>
      </c>
      <c r="AL231" s="7">
        <v>24</v>
      </c>
      <c r="AM231" s="7">
        <v>32</v>
      </c>
      <c r="AN231" s="7">
        <v>54</v>
      </c>
      <c r="AO231" s="7">
        <v>24</v>
      </c>
      <c r="AP231" s="7">
        <v>20</v>
      </c>
      <c r="AQ231" s="7">
        <v>28</v>
      </c>
      <c r="AR231" s="7">
        <v>16</v>
      </c>
      <c r="AS231" s="7">
        <v>11</v>
      </c>
      <c r="AT231" s="7">
        <v>18</v>
      </c>
      <c r="AU231" s="7">
        <v>35</v>
      </c>
      <c r="AV231" s="7">
        <v>44</v>
      </c>
      <c r="AW231" s="7">
        <v>39</v>
      </c>
      <c r="AX231" s="11">
        <v>42</v>
      </c>
      <c r="AY231" s="11">
        <v>58</v>
      </c>
      <c r="AZ231" s="11">
        <v>29</v>
      </c>
      <c r="BA231" s="11">
        <v>14</v>
      </c>
      <c r="BB231" s="11">
        <v>34</v>
      </c>
      <c r="BC231" s="11">
        <v>24</v>
      </c>
      <c r="BD231" s="11">
        <v>40</v>
      </c>
      <c r="BE231" s="11">
        <v>36</v>
      </c>
      <c r="BF231" s="11">
        <v>57</v>
      </c>
      <c r="BG231" s="1"/>
    </row>
    <row r="232" spans="1:59" ht="21" customHeight="1" x14ac:dyDescent="0.2">
      <c r="A232" s="1"/>
      <c r="B232" s="34" t="s">
        <v>236</v>
      </c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1"/>
    </row>
    <row r="233" spans="1:59" ht="18.75" customHeight="1" x14ac:dyDescent="0.25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 t="s">
        <v>0</v>
      </c>
      <c r="AC233" s="3" t="s">
        <v>1</v>
      </c>
      <c r="AD233" s="3" t="s">
        <v>2</v>
      </c>
      <c r="AE233" s="3" t="s">
        <v>3</v>
      </c>
      <c r="AF233" s="3" t="s">
        <v>4</v>
      </c>
      <c r="AG233" s="3" t="s">
        <v>5</v>
      </c>
      <c r="AH233" s="3" t="s">
        <v>6</v>
      </c>
      <c r="AI233" s="3" t="s">
        <v>7</v>
      </c>
      <c r="AJ233" s="3" t="s">
        <v>8</v>
      </c>
      <c r="AK233" s="3" t="s">
        <v>9</v>
      </c>
      <c r="AL233" s="3" t="s">
        <v>10</v>
      </c>
      <c r="AM233" s="3" t="s">
        <v>11</v>
      </c>
      <c r="AN233" s="3" t="s">
        <v>0</v>
      </c>
      <c r="AO233" s="3" t="s">
        <v>1</v>
      </c>
      <c r="AP233" s="3" t="s">
        <v>2</v>
      </c>
      <c r="AQ233" s="3" t="s">
        <v>3</v>
      </c>
      <c r="AR233" s="19">
        <v>44317</v>
      </c>
      <c r="AS233" s="15" t="s">
        <v>25</v>
      </c>
      <c r="AT233" s="15" t="s">
        <v>27</v>
      </c>
      <c r="AU233" s="15" t="s">
        <v>7</v>
      </c>
      <c r="AV233" s="15" t="s">
        <v>8</v>
      </c>
      <c r="AW233" s="15" t="s">
        <v>9</v>
      </c>
      <c r="AX233" s="19" t="s">
        <v>10</v>
      </c>
      <c r="AY233" s="15" t="s">
        <v>11</v>
      </c>
      <c r="AZ233" s="19">
        <v>44562</v>
      </c>
      <c r="BA233" s="15" t="s">
        <v>1</v>
      </c>
      <c r="BB233" s="15" t="s">
        <v>2</v>
      </c>
      <c r="BC233" s="15" t="s">
        <v>3</v>
      </c>
      <c r="BD233" s="15" t="s">
        <v>4</v>
      </c>
      <c r="BE233" s="15" t="s">
        <v>5</v>
      </c>
      <c r="BF233" s="15" t="s">
        <v>6</v>
      </c>
      <c r="BG233" s="1"/>
    </row>
    <row r="234" spans="1:59" ht="18.75" customHeight="1" x14ac:dyDescent="0.25">
      <c r="A234" s="1"/>
      <c r="B234" s="5"/>
      <c r="C234" s="5" t="s">
        <v>238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6"/>
      <c r="AY234" s="6"/>
      <c r="AZ234" s="6"/>
      <c r="BA234" s="6"/>
      <c r="BB234" s="6"/>
      <c r="BC234" s="6"/>
      <c r="BD234" s="6"/>
      <c r="BE234" s="6"/>
      <c r="BF234" s="6"/>
      <c r="BG234" s="1"/>
    </row>
    <row r="235" spans="1:59" ht="18.75" customHeight="1" x14ac:dyDescent="0.25">
      <c r="A235" s="1"/>
      <c r="B235" s="7"/>
      <c r="C235" s="8" t="s">
        <v>227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>
        <v>0</v>
      </c>
      <c r="AC235" s="7">
        <v>10.4</v>
      </c>
      <c r="AD235" s="7">
        <v>23.7</v>
      </c>
      <c r="AE235" s="7">
        <v>14.9</v>
      </c>
      <c r="AF235" s="7">
        <v>4</v>
      </c>
      <c r="AG235" s="7">
        <v>4.9000000000000004</v>
      </c>
      <c r="AH235" s="7">
        <v>2.2999999999999998</v>
      </c>
      <c r="AI235" s="7">
        <v>2.4</v>
      </c>
      <c r="AJ235" s="7">
        <v>74.099999999999994</v>
      </c>
      <c r="AK235" s="7">
        <v>2.8</v>
      </c>
      <c r="AL235" s="7">
        <v>5.4</v>
      </c>
      <c r="AM235" s="7">
        <v>18.7</v>
      </c>
      <c r="AN235" s="7">
        <v>2.4</v>
      </c>
      <c r="AO235" s="7">
        <v>2.2000000000000002</v>
      </c>
      <c r="AP235" s="7">
        <v>6.7</v>
      </c>
      <c r="AQ235" s="7">
        <v>1</v>
      </c>
      <c r="AR235" s="11">
        <v>11.7</v>
      </c>
      <c r="AS235" s="11">
        <v>2.2999999999999998</v>
      </c>
      <c r="AT235" s="11">
        <v>1.7</v>
      </c>
      <c r="AU235" s="11">
        <v>3.3</v>
      </c>
      <c r="AV235" s="11">
        <v>3</v>
      </c>
      <c r="AW235" s="11">
        <v>8.5</v>
      </c>
      <c r="AX235" s="11">
        <v>1.6</v>
      </c>
      <c r="AY235" s="11">
        <v>22.6</v>
      </c>
      <c r="AZ235" s="11">
        <v>0</v>
      </c>
      <c r="BA235" s="11">
        <v>-2.6</v>
      </c>
      <c r="BB235" s="11">
        <v>9.1</v>
      </c>
      <c r="BC235" s="11">
        <v>3.3</v>
      </c>
      <c r="BD235" s="11">
        <v>2.2999999999999998</v>
      </c>
      <c r="BE235" s="11">
        <v>4.3</v>
      </c>
      <c r="BF235" s="11">
        <v>2.4</v>
      </c>
      <c r="BG235" s="1"/>
    </row>
    <row r="236" spans="1:59" ht="18.75" customHeight="1" x14ac:dyDescent="0.25">
      <c r="A236" s="1"/>
      <c r="B236" s="7"/>
      <c r="C236" s="8" t="s">
        <v>228</v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>
        <v>39</v>
      </c>
      <c r="AC236" s="7">
        <v>9.4</v>
      </c>
      <c r="AD236" s="7">
        <v>20.2</v>
      </c>
      <c r="AE236" s="7">
        <v>40.200000000000003</v>
      </c>
      <c r="AF236" s="7">
        <v>41.2</v>
      </c>
      <c r="AG236" s="7">
        <v>32.9</v>
      </c>
      <c r="AH236" s="7">
        <v>26.4</v>
      </c>
      <c r="AI236" s="7">
        <v>26.8</v>
      </c>
      <c r="AJ236" s="7">
        <v>288.7</v>
      </c>
      <c r="AK236" s="7">
        <v>21.8</v>
      </c>
      <c r="AL236" s="7">
        <v>81.900000000000006</v>
      </c>
      <c r="AM236" s="7">
        <v>83</v>
      </c>
      <c r="AN236" s="7">
        <v>1.1000000000000001</v>
      </c>
      <c r="AO236" s="7">
        <v>7.7</v>
      </c>
      <c r="AP236" s="7">
        <v>89.9</v>
      </c>
      <c r="AQ236" s="7">
        <v>20</v>
      </c>
      <c r="AR236" s="11">
        <v>38.9</v>
      </c>
      <c r="AS236" s="11">
        <v>27.3</v>
      </c>
      <c r="AT236" s="11">
        <v>18.399999999999999</v>
      </c>
      <c r="AU236" s="11">
        <v>67.900000000000006</v>
      </c>
      <c r="AV236" s="11">
        <v>92</v>
      </c>
      <c r="AW236" s="11">
        <v>66.599999999999994</v>
      </c>
      <c r="AX236" s="11">
        <v>51.8</v>
      </c>
      <c r="AY236" s="11">
        <v>-13.4</v>
      </c>
      <c r="AZ236" s="11">
        <v>0.1</v>
      </c>
      <c r="BA236" s="11">
        <v>29.3</v>
      </c>
      <c r="BB236" s="11">
        <v>16.100000000000001</v>
      </c>
      <c r="BC236" s="11">
        <v>21</v>
      </c>
      <c r="BD236" s="11">
        <v>17.2</v>
      </c>
      <c r="BE236" s="11">
        <v>10.5</v>
      </c>
      <c r="BF236" s="11">
        <v>8.3000000000000007</v>
      </c>
      <c r="BG236" s="1"/>
    </row>
    <row r="237" spans="1:59" ht="18.75" customHeight="1" x14ac:dyDescent="0.25">
      <c r="A237" s="1"/>
      <c r="B237" s="7"/>
      <c r="C237" s="8" t="s">
        <v>229</v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>
        <v>8.1</v>
      </c>
      <c r="AC237" s="7">
        <v>10.7</v>
      </c>
      <c r="AD237" s="7">
        <v>8.6</v>
      </c>
      <c r="AE237" s="7">
        <v>4.0999999999999996</v>
      </c>
      <c r="AF237" s="7">
        <v>21.5</v>
      </c>
      <c r="AG237" s="7">
        <v>5.8</v>
      </c>
      <c r="AH237" s="7">
        <v>9.1999999999999993</v>
      </c>
      <c r="AI237" s="7">
        <v>7.3</v>
      </c>
      <c r="AJ237" s="7">
        <v>89</v>
      </c>
      <c r="AK237" s="7">
        <v>5.3</v>
      </c>
      <c r="AL237" s="7">
        <v>12.6</v>
      </c>
      <c r="AM237" s="7">
        <v>22</v>
      </c>
      <c r="AN237" s="7">
        <v>4.0999999999999996</v>
      </c>
      <c r="AO237" s="7">
        <v>29.1</v>
      </c>
      <c r="AP237" s="7">
        <v>56.5</v>
      </c>
      <c r="AQ237" s="7">
        <v>19.600000000000001</v>
      </c>
      <c r="AR237" s="11">
        <v>16.2</v>
      </c>
      <c r="AS237" s="11">
        <v>9.1</v>
      </c>
      <c r="AT237" s="11">
        <v>12.5</v>
      </c>
      <c r="AU237" s="11">
        <v>23.5</v>
      </c>
      <c r="AV237" s="11">
        <v>30</v>
      </c>
      <c r="AW237" s="11">
        <v>24</v>
      </c>
      <c r="AX237" s="11">
        <v>37.5</v>
      </c>
      <c r="AY237" s="11">
        <v>40.1</v>
      </c>
      <c r="AZ237" s="11">
        <v>18.8</v>
      </c>
      <c r="BA237" s="11">
        <v>39.700000000000003</v>
      </c>
      <c r="BB237" s="11">
        <v>33.5</v>
      </c>
      <c r="BC237" s="11">
        <v>25</v>
      </c>
      <c r="BD237" s="11">
        <v>29.2</v>
      </c>
      <c r="BE237" s="11">
        <v>37.700000000000003</v>
      </c>
      <c r="BF237" s="11">
        <v>28.6</v>
      </c>
      <c r="BG237" s="1"/>
    </row>
    <row r="238" spans="1:59" ht="18.75" customHeight="1" x14ac:dyDescent="0.25">
      <c r="A238" s="1"/>
      <c r="B238" s="7"/>
      <c r="C238" s="8" t="s">
        <v>230</v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>
        <v>0.4</v>
      </c>
      <c r="AC238" s="7">
        <v>15.5</v>
      </c>
      <c r="AD238" s="7">
        <v>1</v>
      </c>
      <c r="AE238" s="7">
        <v>0.6</v>
      </c>
      <c r="AF238" s="7">
        <v>3.4</v>
      </c>
      <c r="AG238" s="7">
        <v>12.3</v>
      </c>
      <c r="AH238" s="7">
        <v>1.8</v>
      </c>
      <c r="AI238" s="7">
        <v>0.4</v>
      </c>
      <c r="AJ238" s="7">
        <v>40.700000000000003</v>
      </c>
      <c r="AK238" s="7">
        <v>2.1</v>
      </c>
      <c r="AL238" s="7">
        <v>8.9</v>
      </c>
      <c r="AM238" s="7">
        <v>16.7</v>
      </c>
      <c r="AN238" s="7">
        <v>5.7</v>
      </c>
      <c r="AO238" s="7">
        <v>31.9</v>
      </c>
      <c r="AP238" s="7">
        <v>51.4</v>
      </c>
      <c r="AQ238" s="7">
        <v>5.2</v>
      </c>
      <c r="AR238" s="11">
        <v>0.4</v>
      </c>
      <c r="AS238" s="11">
        <v>9.3000000000000007</v>
      </c>
      <c r="AT238" s="11">
        <v>7.4</v>
      </c>
      <c r="AU238" s="11">
        <v>4.8</v>
      </c>
      <c r="AV238" s="11">
        <v>25</v>
      </c>
      <c r="AW238" s="11" t="s">
        <v>245</v>
      </c>
      <c r="AX238" s="11">
        <v>27.5</v>
      </c>
      <c r="AY238" s="11">
        <v>171.5</v>
      </c>
      <c r="AZ238" s="11">
        <v>39.200000000000003</v>
      </c>
      <c r="BA238" s="11">
        <v>80</v>
      </c>
      <c r="BB238" s="11">
        <v>78.599999999999994</v>
      </c>
      <c r="BC238" s="11">
        <v>27.3</v>
      </c>
      <c r="BD238" s="11">
        <v>29.2</v>
      </c>
      <c r="BE238" s="11">
        <v>9</v>
      </c>
      <c r="BF238" s="11">
        <v>14</v>
      </c>
      <c r="BG238" s="1"/>
    </row>
    <row r="239" spans="1:59" ht="18.75" customHeight="1" x14ac:dyDescent="0.25">
      <c r="A239" s="1"/>
      <c r="B239" s="7"/>
      <c r="C239" s="8" t="s">
        <v>231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>
        <v>0.5</v>
      </c>
      <c r="AC239" s="7">
        <v>34.200000000000003</v>
      </c>
      <c r="AD239" s="7">
        <v>53.1</v>
      </c>
      <c r="AE239" s="7">
        <v>15</v>
      </c>
      <c r="AF239" s="7">
        <v>27.2</v>
      </c>
      <c r="AG239" s="7">
        <v>19</v>
      </c>
      <c r="AH239" s="7">
        <v>19.2</v>
      </c>
      <c r="AI239" s="7">
        <v>10.5</v>
      </c>
      <c r="AJ239" s="7">
        <v>268</v>
      </c>
      <c r="AK239" s="7">
        <v>25.8</v>
      </c>
      <c r="AL239" s="7">
        <v>27.4</v>
      </c>
      <c r="AM239" s="7">
        <v>51.9</v>
      </c>
      <c r="AN239" s="7">
        <v>14.2</v>
      </c>
      <c r="AO239" s="7">
        <v>40.700000000000003</v>
      </c>
      <c r="AP239" s="7">
        <v>119.6</v>
      </c>
      <c r="AQ239" s="7">
        <v>62.8</v>
      </c>
      <c r="AR239" s="11">
        <v>84.1</v>
      </c>
      <c r="AS239" s="11">
        <v>25.8</v>
      </c>
      <c r="AT239" s="11">
        <v>27.7</v>
      </c>
      <c r="AU239" s="11">
        <v>51.8</v>
      </c>
      <c r="AV239" s="11">
        <v>64</v>
      </c>
      <c r="AW239" s="11">
        <v>12.4</v>
      </c>
      <c r="AX239" s="11">
        <v>71.8</v>
      </c>
      <c r="AY239" s="11">
        <v>76.099999999999994</v>
      </c>
      <c r="AZ239" s="11">
        <v>56.2</v>
      </c>
      <c r="BA239" s="11">
        <v>89.4</v>
      </c>
      <c r="BB239" s="11">
        <v>102.5</v>
      </c>
      <c r="BC239" s="11">
        <v>97.9</v>
      </c>
      <c r="BD239" s="11">
        <v>45.6</v>
      </c>
      <c r="BE239" s="11">
        <v>85.8</v>
      </c>
      <c r="BF239" s="11">
        <v>84.3</v>
      </c>
      <c r="BG239" s="1"/>
    </row>
    <row r="240" spans="1:59" ht="18.75" customHeight="1" x14ac:dyDescent="0.25">
      <c r="A240" s="1"/>
      <c r="B240" s="7"/>
      <c r="C240" s="8" t="s">
        <v>232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>
        <v>0</v>
      </c>
      <c r="AC240" s="7">
        <v>121.9</v>
      </c>
      <c r="AD240" s="7">
        <v>73</v>
      </c>
      <c r="AE240" s="7">
        <v>51.9</v>
      </c>
      <c r="AF240" s="7">
        <v>149.30000000000001</v>
      </c>
      <c r="AG240" s="7">
        <v>121.3</v>
      </c>
      <c r="AH240" s="7">
        <v>44.6</v>
      </c>
      <c r="AI240" s="7">
        <v>87.9</v>
      </c>
      <c r="AJ240" s="7">
        <v>887.7</v>
      </c>
      <c r="AK240" s="7">
        <v>44.7</v>
      </c>
      <c r="AL240" s="7">
        <v>42.8</v>
      </c>
      <c r="AM240" s="7">
        <v>99.4</v>
      </c>
      <c r="AN240" s="7">
        <v>27.6</v>
      </c>
      <c r="AO240" s="7">
        <v>119.4</v>
      </c>
      <c r="AP240" s="7">
        <v>274.39999999999998</v>
      </c>
      <c r="AQ240" s="7">
        <v>21.6</v>
      </c>
      <c r="AR240" s="11">
        <v>23.3</v>
      </c>
      <c r="AS240" s="11">
        <v>45.6</v>
      </c>
      <c r="AT240" s="11">
        <v>40.6</v>
      </c>
      <c r="AU240" s="11">
        <v>85.9</v>
      </c>
      <c r="AV240" s="11">
        <v>113</v>
      </c>
      <c r="AW240" s="11">
        <v>1056.5999999999999</v>
      </c>
      <c r="AX240" s="11">
        <v>88.7</v>
      </c>
      <c r="AY240" s="11">
        <v>86.7</v>
      </c>
      <c r="AZ240" s="11">
        <v>243.1</v>
      </c>
      <c r="BA240" s="11">
        <v>77.2</v>
      </c>
      <c r="BB240" s="11">
        <v>114.5</v>
      </c>
      <c r="BC240" s="11">
        <v>81.400000000000006</v>
      </c>
      <c r="BD240" s="11">
        <v>80.8</v>
      </c>
      <c r="BE240" s="11">
        <v>174</v>
      </c>
      <c r="BF240" s="11">
        <v>274.60000000000002</v>
      </c>
      <c r="BG240" s="1"/>
    </row>
    <row r="241" spans="1:64" ht="18.75" customHeight="1" x14ac:dyDescent="0.25">
      <c r="A241" s="1"/>
      <c r="B241" s="7"/>
      <c r="C241" s="8" t="s">
        <v>233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>
        <v>0.4</v>
      </c>
      <c r="AC241" s="7">
        <v>0.8</v>
      </c>
      <c r="AD241" s="7">
        <v>11</v>
      </c>
      <c r="AE241" s="7">
        <v>2</v>
      </c>
      <c r="AF241" s="7">
        <v>0.1</v>
      </c>
      <c r="AG241" s="7">
        <v>0.2</v>
      </c>
      <c r="AH241" s="7">
        <v>1.8</v>
      </c>
      <c r="AI241" s="7">
        <v>1.1000000000000001</v>
      </c>
      <c r="AJ241" s="7">
        <v>20.5</v>
      </c>
      <c r="AK241" s="7">
        <v>23.3</v>
      </c>
      <c r="AL241" s="7">
        <v>6.6</v>
      </c>
      <c r="AM241" s="7">
        <v>1.4</v>
      </c>
      <c r="AN241" s="7">
        <v>1.3</v>
      </c>
      <c r="AO241" s="7">
        <v>0.3</v>
      </c>
      <c r="AP241" s="7">
        <v>37.1</v>
      </c>
      <c r="AQ241" s="7">
        <v>8.3000000000000007</v>
      </c>
      <c r="AR241" s="11">
        <v>2</v>
      </c>
      <c r="AS241" s="11">
        <v>15.9</v>
      </c>
      <c r="AT241" s="11">
        <v>0</v>
      </c>
      <c r="AU241" s="11">
        <v>0.1</v>
      </c>
      <c r="AV241" s="11">
        <v>0.4</v>
      </c>
      <c r="AW241" s="11">
        <v>1.9</v>
      </c>
      <c r="AX241" s="11">
        <v>2.7</v>
      </c>
      <c r="AY241" s="11">
        <v>28</v>
      </c>
      <c r="AZ241" s="11" t="s">
        <v>244</v>
      </c>
      <c r="BA241" s="11" t="s">
        <v>244</v>
      </c>
      <c r="BB241" s="11">
        <v>5.7</v>
      </c>
      <c r="BC241" s="11">
        <v>19.8</v>
      </c>
      <c r="BD241" s="11">
        <v>0.5</v>
      </c>
      <c r="BE241" s="11">
        <v>24.4</v>
      </c>
      <c r="BF241" s="11">
        <v>0.3</v>
      </c>
      <c r="BG241" s="1"/>
    </row>
    <row r="242" spans="1:64" ht="18.75" customHeight="1" x14ac:dyDescent="0.25">
      <c r="A242" s="1"/>
      <c r="B242" s="7"/>
      <c r="C242" s="8" t="s">
        <v>234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>
        <v>0.8</v>
      </c>
      <c r="AC242" s="7">
        <v>28.4</v>
      </c>
      <c r="AD242" s="7">
        <v>22.7</v>
      </c>
      <c r="AE242" s="7">
        <v>8.1</v>
      </c>
      <c r="AF242" s="7">
        <v>16</v>
      </c>
      <c r="AG242" s="7">
        <v>3.1</v>
      </c>
      <c r="AH242" s="7">
        <v>1.9</v>
      </c>
      <c r="AI242" s="7">
        <v>7.4</v>
      </c>
      <c r="AJ242" s="7">
        <v>96.3</v>
      </c>
      <c r="AK242" s="7">
        <v>6.5</v>
      </c>
      <c r="AL242" s="7">
        <v>17.600000000000001</v>
      </c>
      <c r="AM242" s="7">
        <v>19.399999999999999</v>
      </c>
      <c r="AN242" s="7">
        <v>0</v>
      </c>
      <c r="AO242" s="7">
        <v>7</v>
      </c>
      <c r="AP242" s="7">
        <v>48</v>
      </c>
      <c r="AQ242" s="7">
        <v>4.2</v>
      </c>
      <c r="AR242" s="11">
        <v>22.1</v>
      </c>
      <c r="AS242" s="11">
        <v>6.9</v>
      </c>
      <c r="AT242" s="11">
        <v>0</v>
      </c>
      <c r="AU242" s="11">
        <v>3.9</v>
      </c>
      <c r="AV242" s="11">
        <v>38</v>
      </c>
      <c r="AW242" s="11">
        <v>56.8</v>
      </c>
      <c r="AX242" s="11">
        <v>148.69999999999999</v>
      </c>
      <c r="AY242" s="11">
        <v>-207.1</v>
      </c>
      <c r="AZ242" s="11">
        <v>90.8</v>
      </c>
      <c r="BA242" s="11">
        <v>25.9</v>
      </c>
      <c r="BB242" s="11">
        <v>26.5</v>
      </c>
      <c r="BC242" s="11">
        <v>27.8</v>
      </c>
      <c r="BD242" s="11">
        <v>50</v>
      </c>
      <c r="BE242" s="11">
        <v>77.8</v>
      </c>
      <c r="BF242" s="11">
        <v>27.7</v>
      </c>
      <c r="BG242" s="1"/>
    </row>
    <row r="243" spans="1:64" ht="18.75" customHeight="1" x14ac:dyDescent="0.25">
      <c r="A243" s="1"/>
      <c r="B243" s="7"/>
      <c r="C243" s="8" t="s">
        <v>258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>
        <v>0.7</v>
      </c>
      <c r="AC243" s="7">
        <v>2.7</v>
      </c>
      <c r="AD243" s="7">
        <v>2.9</v>
      </c>
      <c r="AE243" s="7">
        <v>10.8</v>
      </c>
      <c r="AF243" s="7">
        <v>2.5</v>
      </c>
      <c r="AG243" s="7">
        <v>1.5</v>
      </c>
      <c r="AH243" s="7">
        <v>0</v>
      </c>
      <c r="AI243" s="7">
        <v>2.5</v>
      </c>
      <c r="AJ243" s="7">
        <v>25.3</v>
      </c>
      <c r="AK243" s="7">
        <v>0.6</v>
      </c>
      <c r="AL243" s="7">
        <v>1.8</v>
      </c>
      <c r="AM243" s="7">
        <v>5.5</v>
      </c>
      <c r="AN243" s="7">
        <v>0</v>
      </c>
      <c r="AO243" s="7">
        <v>1.8</v>
      </c>
      <c r="AP243" s="7">
        <v>13.3</v>
      </c>
      <c r="AQ243" s="7">
        <v>10.4</v>
      </c>
      <c r="AR243" s="11">
        <v>2.2999999999999998</v>
      </c>
      <c r="AS243" s="11">
        <v>1.3</v>
      </c>
      <c r="AT243" s="11">
        <v>0</v>
      </c>
      <c r="AU243" s="11">
        <v>1.4</v>
      </c>
      <c r="AV243" s="11">
        <v>2.2000000000000002</v>
      </c>
      <c r="AW243" s="11">
        <v>0</v>
      </c>
      <c r="AX243" s="11">
        <v>16</v>
      </c>
      <c r="AY243" s="11">
        <v>11.4</v>
      </c>
      <c r="AZ243" s="11">
        <v>9.9</v>
      </c>
      <c r="BA243" s="11">
        <v>13.3</v>
      </c>
      <c r="BB243" s="11">
        <v>29</v>
      </c>
      <c r="BC243" s="11">
        <v>46</v>
      </c>
      <c r="BD243" s="11">
        <v>21.7</v>
      </c>
      <c r="BE243" s="11">
        <v>33.1</v>
      </c>
      <c r="BF243" s="11">
        <v>28.5</v>
      </c>
      <c r="BG243" s="1"/>
    </row>
    <row r="244" spans="1:64" ht="18.75" customHeight="1" x14ac:dyDescent="0.25">
      <c r="A244" s="1"/>
      <c r="B244" s="7"/>
      <c r="C244" s="8" t="s">
        <v>259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>
        <v>0</v>
      </c>
      <c r="AC244" s="7">
        <v>54.4</v>
      </c>
      <c r="AD244" s="7">
        <v>109.8</v>
      </c>
      <c r="AE244" s="7">
        <v>16.3</v>
      </c>
      <c r="AF244" s="7" t="s">
        <v>208</v>
      </c>
      <c r="AG244" s="7">
        <v>220.6</v>
      </c>
      <c r="AH244" s="7">
        <v>4.8</v>
      </c>
      <c r="AI244" s="7">
        <v>408.2</v>
      </c>
      <c r="AJ244" s="7">
        <v>919.4</v>
      </c>
      <c r="AK244" s="7">
        <v>34.700000000000003</v>
      </c>
      <c r="AL244" s="7">
        <v>33.200000000000003</v>
      </c>
      <c r="AM244" s="7">
        <v>36.1</v>
      </c>
      <c r="AN244" s="7">
        <v>20.100000000000001</v>
      </c>
      <c r="AO244" s="7">
        <v>4.8</v>
      </c>
      <c r="AP244" s="7">
        <v>118.2</v>
      </c>
      <c r="AQ244" s="7">
        <v>31.3</v>
      </c>
      <c r="AR244" s="11">
        <v>111.7</v>
      </c>
      <c r="AS244" s="11">
        <v>36.299999999999997</v>
      </c>
      <c r="AT244" s="11">
        <v>1.5</v>
      </c>
      <c r="AU244" s="11">
        <v>18</v>
      </c>
      <c r="AV244" s="11">
        <v>32.4</v>
      </c>
      <c r="AW244" s="11">
        <v>103.2</v>
      </c>
      <c r="AX244" s="11">
        <v>96.1</v>
      </c>
      <c r="AY244" s="11">
        <v>243</v>
      </c>
      <c r="AZ244" s="11">
        <v>52</v>
      </c>
      <c r="BA244" s="11">
        <v>95</v>
      </c>
      <c r="BB244" s="11">
        <v>86.9</v>
      </c>
      <c r="BC244" s="11">
        <v>54.9</v>
      </c>
      <c r="BD244" s="11">
        <v>50.4</v>
      </c>
      <c r="BE244" s="11">
        <v>80.099999999999994</v>
      </c>
      <c r="BF244" s="11">
        <v>103.1</v>
      </c>
      <c r="BG244" s="1"/>
    </row>
    <row r="245" spans="1:64" ht="18.75" customHeight="1" x14ac:dyDescent="0.25">
      <c r="A245" s="1"/>
      <c r="B245" s="7"/>
      <c r="C245" s="8" t="s">
        <v>235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>
        <v>0.1</v>
      </c>
      <c r="AC245" s="7">
        <v>3.7</v>
      </c>
      <c r="AD245" s="7">
        <v>0.4</v>
      </c>
      <c r="AE245" s="7">
        <v>0.1</v>
      </c>
      <c r="AF245" s="7">
        <v>0</v>
      </c>
      <c r="AG245" s="7">
        <v>0.1</v>
      </c>
      <c r="AH245" s="7">
        <v>0.2</v>
      </c>
      <c r="AI245" s="7">
        <v>0</v>
      </c>
      <c r="AJ245" s="7">
        <v>8.1</v>
      </c>
      <c r="AK245" s="7">
        <v>0</v>
      </c>
      <c r="AL245" s="7">
        <v>0</v>
      </c>
      <c r="AM245" s="7">
        <v>8.1</v>
      </c>
      <c r="AN245" s="7">
        <v>1.1000000000000001</v>
      </c>
      <c r="AO245" s="7">
        <v>0.6</v>
      </c>
      <c r="AP245" s="7">
        <v>28.4</v>
      </c>
      <c r="AQ245" s="7">
        <v>0.1</v>
      </c>
      <c r="AR245" s="11">
        <v>2.2000000000000002</v>
      </c>
      <c r="AS245" s="11">
        <v>3.5</v>
      </c>
      <c r="AT245" s="11">
        <v>3</v>
      </c>
      <c r="AU245" s="11">
        <v>0.2</v>
      </c>
      <c r="AV245" s="11">
        <v>0.1</v>
      </c>
      <c r="AW245" s="11" t="s">
        <v>246</v>
      </c>
      <c r="AX245" s="11">
        <v>4.0999999999999996</v>
      </c>
      <c r="AY245" s="11">
        <v>5.7</v>
      </c>
      <c r="AZ245" s="11">
        <v>1.8</v>
      </c>
      <c r="BA245" s="11">
        <v>0.2</v>
      </c>
      <c r="BB245" s="11">
        <v>0.3</v>
      </c>
      <c r="BC245" s="11">
        <v>0.2</v>
      </c>
      <c r="BD245" s="11">
        <v>0.2</v>
      </c>
      <c r="BE245" s="11">
        <v>1.9</v>
      </c>
      <c r="BF245" s="11">
        <v>0.2</v>
      </c>
      <c r="BG245" s="1"/>
    </row>
    <row r="246" spans="1:64" ht="18.75" customHeight="1" x14ac:dyDescent="0.25">
      <c r="A246" s="1"/>
      <c r="B246" s="7"/>
      <c r="C246" s="8" t="s">
        <v>39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>
        <v>77</v>
      </c>
      <c r="AC246" s="7">
        <v>351.7</v>
      </c>
      <c r="AD246" s="7">
        <v>57.4</v>
      </c>
      <c r="AE246" s="7">
        <v>0.2</v>
      </c>
      <c r="AF246" s="7">
        <v>0.2</v>
      </c>
      <c r="AG246" s="7">
        <v>0.2</v>
      </c>
      <c r="AH246" s="7">
        <v>0.2</v>
      </c>
      <c r="AI246" s="7">
        <v>0</v>
      </c>
      <c r="AJ246" s="7">
        <v>489.4</v>
      </c>
      <c r="AK246" s="7">
        <v>1.4</v>
      </c>
      <c r="AL246" s="7">
        <v>0.1</v>
      </c>
      <c r="AM246" s="7">
        <v>4.2</v>
      </c>
      <c r="AN246" s="7">
        <v>0</v>
      </c>
      <c r="AO246" s="7">
        <v>0.2</v>
      </c>
      <c r="AP246" s="7">
        <v>1</v>
      </c>
      <c r="AQ246" s="7">
        <v>0.4</v>
      </c>
      <c r="AR246" s="11">
        <v>0</v>
      </c>
      <c r="AS246" s="11">
        <v>0.2</v>
      </c>
      <c r="AT246" s="11">
        <v>1.3</v>
      </c>
      <c r="AU246" s="11">
        <v>0.7</v>
      </c>
      <c r="AV246" s="11" t="s">
        <v>208</v>
      </c>
      <c r="AW246" s="11">
        <v>0</v>
      </c>
      <c r="AX246" s="11">
        <v>4.0999999999999996</v>
      </c>
      <c r="AY246" s="11">
        <v>-11.5</v>
      </c>
      <c r="AZ246" s="11">
        <v>0.8</v>
      </c>
      <c r="BA246" s="11">
        <v>0.9</v>
      </c>
      <c r="BB246" s="11">
        <v>0.6</v>
      </c>
      <c r="BC246" s="11">
        <v>0.1</v>
      </c>
      <c r="BD246" s="11">
        <v>0.1</v>
      </c>
      <c r="BE246" s="11">
        <v>0.3</v>
      </c>
      <c r="BF246" s="11">
        <v>0</v>
      </c>
      <c r="BG246" s="1"/>
    </row>
    <row r="247" spans="1:64" ht="18.75" customHeight="1" x14ac:dyDescent="0.2">
      <c r="A247" s="1"/>
      <c r="B247" s="16" t="s">
        <v>260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1"/>
    </row>
    <row r="248" spans="1:64" ht="21" customHeight="1" x14ac:dyDescent="0.2">
      <c r="A248" s="1"/>
      <c r="B248" s="34" t="s">
        <v>224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4"/>
    </row>
    <row r="249" spans="1:64" ht="18.75" customHeight="1" x14ac:dyDescent="0.25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>
        <v>2018</v>
      </c>
      <c r="AE249" s="3"/>
      <c r="AF249" s="3"/>
      <c r="AG249" s="3"/>
      <c r="AH249" s="3"/>
      <c r="AI249" s="3">
        <v>2019</v>
      </c>
      <c r="AJ249" s="3">
        <v>2018</v>
      </c>
      <c r="AL249" s="3"/>
      <c r="AM249" s="3"/>
      <c r="AO249" s="3">
        <v>2019</v>
      </c>
      <c r="AP249" s="3">
        <v>2019</v>
      </c>
      <c r="AQ249" s="3"/>
      <c r="AS249" s="15">
        <v>2019</v>
      </c>
      <c r="AT249" s="15"/>
      <c r="AU249" s="15">
        <v>2020</v>
      </c>
      <c r="AV249" s="15"/>
      <c r="AW249" s="15"/>
      <c r="AX249" s="15"/>
      <c r="AY249" s="15"/>
      <c r="AZ249" s="15">
        <v>2021</v>
      </c>
      <c r="BA249" s="15"/>
      <c r="BB249" s="15"/>
      <c r="BC249" s="15"/>
      <c r="BD249" s="15"/>
      <c r="BE249" s="15">
        <v>2022</v>
      </c>
      <c r="BF249" s="15"/>
      <c r="BG249" s="1"/>
    </row>
    <row r="250" spans="1:64" ht="18.75" customHeight="1" x14ac:dyDescent="0.4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 t="s">
        <v>132</v>
      </c>
      <c r="AE250" s="3" t="s">
        <v>133</v>
      </c>
      <c r="AF250" s="3"/>
      <c r="AG250" s="3" t="s">
        <v>135</v>
      </c>
      <c r="AH250" s="3" t="s">
        <v>152</v>
      </c>
      <c r="AI250" s="3" t="s">
        <v>132</v>
      </c>
      <c r="AJ250" s="3" t="s">
        <v>247</v>
      </c>
      <c r="AL250" s="3"/>
      <c r="AM250" s="3"/>
      <c r="AO250" s="3" t="s">
        <v>266</v>
      </c>
      <c r="AP250" s="3" t="s">
        <v>132</v>
      </c>
      <c r="AQ250" s="3" t="s">
        <v>133</v>
      </c>
      <c r="AS250" s="15" t="s">
        <v>134</v>
      </c>
      <c r="AT250" s="15" t="s">
        <v>135</v>
      </c>
      <c r="AU250" s="15" t="s">
        <v>247</v>
      </c>
      <c r="AV250" s="15" t="s">
        <v>132</v>
      </c>
      <c r="AW250" s="15" t="s">
        <v>133</v>
      </c>
      <c r="AX250" s="15" t="s">
        <v>134</v>
      </c>
      <c r="AY250" s="15" t="s">
        <v>135</v>
      </c>
      <c r="AZ250" s="15" t="s">
        <v>240</v>
      </c>
      <c r="BA250" s="15" t="s">
        <v>132</v>
      </c>
      <c r="BB250" s="15" t="s">
        <v>133</v>
      </c>
      <c r="BC250" s="15" t="s">
        <v>134</v>
      </c>
      <c r="BD250" s="15" t="s">
        <v>135</v>
      </c>
      <c r="BE250" s="15" t="s">
        <v>132</v>
      </c>
      <c r="BF250" s="15" t="s">
        <v>133</v>
      </c>
      <c r="BG250" s="1"/>
    </row>
    <row r="251" spans="1:64" ht="18.75" customHeight="1" x14ac:dyDescent="0.25">
      <c r="A251" s="1"/>
      <c r="B251" s="5" t="s">
        <v>225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>
        <v>19279.13</v>
      </c>
      <c r="AE251" s="5">
        <v>16717.759999999998</v>
      </c>
      <c r="AF251" s="5">
        <v>17411.43</v>
      </c>
      <c r="AG251" s="5">
        <v>18714.78</v>
      </c>
      <c r="AH251" s="5">
        <v>72123</v>
      </c>
      <c r="AI251" s="5">
        <v>20049.66</v>
      </c>
      <c r="AJ251" s="5">
        <v>72119</v>
      </c>
      <c r="AL251" s="5"/>
      <c r="AM251" s="5"/>
      <c r="AO251" s="6">
        <f>SUM(AP251:AT251)</f>
        <v>77083.83</v>
      </c>
      <c r="AP251" s="6">
        <v>20082.7</v>
      </c>
      <c r="AQ251" s="6">
        <v>18306.86</v>
      </c>
      <c r="AS251" s="21">
        <v>18309.77</v>
      </c>
      <c r="AT251" s="21">
        <v>20384.5</v>
      </c>
      <c r="AU251" s="31">
        <f>SUM(AV251:AY251)</f>
        <v>51260.82</v>
      </c>
      <c r="AV251" s="21">
        <v>19050.830000000002</v>
      </c>
      <c r="AW251" s="21">
        <v>8721.41</v>
      </c>
      <c r="AX251" s="21">
        <v>9789.7999999999993</v>
      </c>
      <c r="AY251" s="21">
        <v>13698.78</v>
      </c>
      <c r="AZ251" s="31">
        <f>SUM(BA251:BD251)</f>
        <v>72813</v>
      </c>
      <c r="BA251" s="21">
        <v>17717</v>
      </c>
      <c r="BB251" s="21">
        <v>15605</v>
      </c>
      <c r="BC251" s="21">
        <v>18051</v>
      </c>
      <c r="BD251" s="21">
        <v>21440</v>
      </c>
      <c r="BE251" s="21">
        <v>21179</v>
      </c>
      <c r="BF251" s="6">
        <v>19811</v>
      </c>
      <c r="BG251" s="1"/>
      <c r="BK251">
        <v>77161.91</v>
      </c>
      <c r="BL251">
        <v>51248.22</v>
      </c>
    </row>
    <row r="252" spans="1:64" ht="18.75" customHeight="1" x14ac:dyDescent="0.25">
      <c r="A252" s="1"/>
      <c r="B252" s="5" t="s">
        <v>248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>
        <v>6.29</v>
      </c>
      <c r="S252" s="5">
        <v>-5.6899999999999995</v>
      </c>
      <c r="T252" s="5">
        <v>1.3800000000000001</v>
      </c>
      <c r="U252" s="5"/>
      <c r="V252" s="5"/>
      <c r="W252" s="5"/>
      <c r="X252" s="5"/>
      <c r="Y252" s="5">
        <v>6.3</v>
      </c>
      <c r="Z252" s="5">
        <v>0.55876709432625127</v>
      </c>
      <c r="AA252" s="5"/>
      <c r="AB252" s="5"/>
      <c r="AC252" s="5"/>
      <c r="AD252" s="5">
        <v>7.3826090250021181</v>
      </c>
      <c r="AE252" s="5">
        <v>-13.285713618819949</v>
      </c>
      <c r="AF252" s="5">
        <v>4.1492999062075375</v>
      </c>
      <c r="AG252" s="5">
        <v>7.4855999765671033</v>
      </c>
      <c r="AH252" s="5">
        <v>8.1287540599018548E-2</v>
      </c>
      <c r="AI252" s="5">
        <v>7.1243438188739683</v>
      </c>
      <c r="AJ252" s="5">
        <v>8.1287540599018507E-2</v>
      </c>
      <c r="AL252" s="5"/>
      <c r="AM252" s="5"/>
      <c r="AO252" s="5"/>
      <c r="AP252" s="6">
        <v>7.4803893392503706</v>
      </c>
      <c r="AQ252" s="6">
        <v>-8.842635701374812</v>
      </c>
      <c r="AS252" s="21">
        <v>1.5895680635558129E-2</v>
      </c>
      <c r="AT252" s="21">
        <v>11.331272866890195</v>
      </c>
      <c r="AU252" s="32"/>
      <c r="AV252" s="21">
        <v>-6.542569108881735</v>
      </c>
      <c r="AW252" s="21">
        <v>-54.220314810430835</v>
      </c>
      <c r="AX252" s="21">
        <v>12.250198075769859</v>
      </c>
      <c r="AY252" s="21">
        <v>39.929109889885403</v>
      </c>
      <c r="AZ252" s="32"/>
      <c r="BA252" s="21">
        <v>28.8</v>
      </c>
      <c r="BB252" s="21">
        <v>-11.9</v>
      </c>
      <c r="BC252" s="21">
        <v>15.7</v>
      </c>
      <c r="BD252" s="21">
        <v>18.8</v>
      </c>
      <c r="BE252" s="21">
        <v>-1.2</v>
      </c>
      <c r="BF252" s="6">
        <v>-6.5</v>
      </c>
      <c r="BG252" s="1"/>
      <c r="BL252">
        <f>((BL251-BK251)/BK251)*100</f>
        <v>-33.583525861399757</v>
      </c>
    </row>
    <row r="253" spans="1:64" ht="18.75" customHeight="1" x14ac:dyDescent="0.25">
      <c r="A253" s="1"/>
      <c r="B253" s="5" t="s">
        <v>226</v>
      </c>
      <c r="C253" s="17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>
        <v>7.6898824120355869</v>
      </c>
      <c r="AA253" s="5"/>
      <c r="AB253" s="5"/>
      <c r="AC253" s="5"/>
      <c r="AD253" s="5">
        <v>15.008169647091529</v>
      </c>
      <c r="AE253" s="5">
        <v>6.4512904172723706</v>
      </c>
      <c r="AF253" s="5">
        <v>6.952640640999741</v>
      </c>
      <c r="AG253" s="5">
        <v>4.2392423168954751</v>
      </c>
      <c r="AH253" s="5"/>
      <c r="AI253" s="5">
        <v>4.0012905715655078</v>
      </c>
      <c r="AJ253" s="5"/>
      <c r="AL253" s="5"/>
      <c r="AM253" s="5"/>
      <c r="AO253" s="5"/>
      <c r="AP253" s="6">
        <v>4.0139964956968033</v>
      </c>
      <c r="AQ253" s="6">
        <v>8.9378905864136993</v>
      </c>
      <c r="AS253" s="21">
        <v>5.703561001996893</v>
      </c>
      <c r="AT253" s="21">
        <v>9.095589561460816</v>
      </c>
      <c r="AU253" s="33"/>
      <c r="AV253" s="21">
        <v>-5.1381039402072393</v>
      </c>
      <c r="AW253" s="21">
        <v>-52.359880394562474</v>
      </c>
      <c r="AX253" s="21">
        <v>-46.532370423003677</v>
      </c>
      <c r="AY253" s="21">
        <v>-32.798057347494414</v>
      </c>
      <c r="AZ253" s="33"/>
      <c r="BA253" s="21">
        <v>-6.7</v>
      </c>
      <c r="BB253" s="21">
        <v>77.599999999999994</v>
      </c>
      <c r="BC253" s="21">
        <v>83.3</v>
      </c>
      <c r="BD253" s="21">
        <v>55.9</v>
      </c>
      <c r="BE253" s="21">
        <v>19.5</v>
      </c>
      <c r="BF253" s="6">
        <v>27</v>
      </c>
      <c r="BG253" s="1"/>
    </row>
    <row r="254" spans="1:64" ht="25.5" hidden="1" customHeight="1" x14ac:dyDescent="0.2">
      <c r="A254" s="1"/>
      <c r="B254" s="35" t="s">
        <v>190</v>
      </c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R254">
        <v>17885.789999999997</v>
      </c>
      <c r="S254">
        <v>16240.65</v>
      </c>
      <c r="T254">
        <v>15565.29</v>
      </c>
      <c r="Y254">
        <v>67300</v>
      </c>
      <c r="Z254">
        <v>19457.025411227463</v>
      </c>
      <c r="AB254">
        <v>20211.580000000002</v>
      </c>
      <c r="AC254">
        <v>19287.78</v>
      </c>
      <c r="BG254" s="1"/>
    </row>
    <row r="255" spans="1:64" ht="32.25" hidden="1" customHeight="1" x14ac:dyDescent="0.2">
      <c r="A255" s="1"/>
      <c r="B255" s="35" t="s">
        <v>137</v>
      </c>
      <c r="C255" s="35"/>
      <c r="D255" s="35"/>
      <c r="E255" s="35"/>
      <c r="F255" s="35"/>
      <c r="G255" s="35"/>
      <c r="H255" s="35"/>
      <c r="I255" s="35"/>
      <c r="J255" s="35"/>
      <c r="K255" s="35"/>
      <c r="S255">
        <v>11.4</v>
      </c>
      <c r="T255">
        <v>-9</v>
      </c>
      <c r="U255">
        <v>-4.5999999999999996</v>
      </c>
      <c r="V255">
        <v>16.8</v>
      </c>
      <c r="W255">
        <v>7.43</v>
      </c>
      <c r="X255" t="s">
        <v>146</v>
      </c>
      <c r="Y255">
        <v>-11.3</v>
      </c>
      <c r="Z255">
        <v>-0.7</v>
      </c>
      <c r="AA255" t="s">
        <v>147</v>
      </c>
      <c r="BG255" s="1"/>
    </row>
    <row r="256" spans="1:64" ht="21.75" hidden="1" customHeight="1" x14ac:dyDescent="0.2">
      <c r="B256" s="2" t="s">
        <v>38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1"/>
    </row>
    <row r="257" spans="1:59" ht="21.75" customHeight="1" x14ac:dyDescent="0.2">
      <c r="A257" s="1"/>
      <c r="B257" s="14" t="s">
        <v>223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1"/>
    </row>
    <row r="258" spans="1:59" x14ac:dyDescent="0.2">
      <c r="A258" s="1"/>
      <c r="B258" s="14" t="s">
        <v>40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1"/>
    </row>
    <row r="259" spans="1:59" ht="22.5" customHeight="1" x14ac:dyDescent="0.2">
      <c r="A259" s="1"/>
      <c r="B259" s="14" t="s">
        <v>153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1"/>
    </row>
    <row r="260" spans="1:59" ht="22.5" customHeight="1" x14ac:dyDescent="0.2">
      <c r="A260" s="1"/>
      <c r="B260" s="30" t="s">
        <v>241</v>
      </c>
      <c r="C260" s="29" t="s">
        <v>242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1"/>
    </row>
    <row r="261" spans="1:59" ht="16.5" customHeight="1" x14ac:dyDescent="0.2">
      <c r="A261" s="1"/>
      <c r="B261" s="42" t="s">
        <v>249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1"/>
    </row>
    <row r="262" spans="1:59" ht="52.5" customHeight="1" x14ac:dyDescent="0.2">
      <c r="A262" s="1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1"/>
    </row>
    <row r="263" spans="1:59" ht="12.75" customHeight="1" x14ac:dyDescent="0.2"/>
    <row r="264" spans="1:59" ht="15.75" customHeight="1" x14ac:dyDescent="0.2"/>
    <row r="265" spans="1:59" ht="12" customHeight="1" x14ac:dyDescent="0.2"/>
    <row r="266" spans="1:59" ht="12" customHeight="1" x14ac:dyDescent="0.2"/>
    <row r="267" spans="1:59" ht="22.5" customHeight="1" x14ac:dyDescent="0.2"/>
    <row r="268" spans="1:59" ht="22.5" customHeight="1" x14ac:dyDescent="0.2"/>
    <row r="269" spans="1:59" ht="22.5" customHeight="1" x14ac:dyDescent="0.2"/>
    <row r="270" spans="1:59" ht="22.5" customHeight="1" x14ac:dyDescent="0.2"/>
    <row r="271" spans="1:59" ht="22.5" customHeight="1" x14ac:dyDescent="0.2">
      <c r="K271">
        <f>1200*9</f>
        <v>10800</v>
      </c>
    </row>
    <row r="272" spans="1:59" ht="22.5" customHeight="1" x14ac:dyDescent="0.2"/>
    <row r="273" ht="22.5" customHeight="1" x14ac:dyDescent="0.2"/>
    <row r="274" ht="22.5" customHeight="1" x14ac:dyDescent="0.2"/>
  </sheetData>
  <mergeCells count="30">
    <mergeCell ref="A171:BF171"/>
    <mergeCell ref="A147:BF147"/>
    <mergeCell ref="B196:AF196"/>
    <mergeCell ref="B197:C197"/>
    <mergeCell ref="A184:BF184"/>
    <mergeCell ref="B248:BF248"/>
    <mergeCell ref="A217:BF217"/>
    <mergeCell ref="B261:BF262"/>
    <mergeCell ref="B232:BF232"/>
    <mergeCell ref="B255:K255"/>
    <mergeCell ref="B254:L254"/>
    <mergeCell ref="A1:BG1"/>
    <mergeCell ref="B2:BG2"/>
    <mergeCell ref="B101:C101"/>
    <mergeCell ref="B87:C87"/>
    <mergeCell ref="B100:U100"/>
    <mergeCell ref="B5:BF5"/>
    <mergeCell ref="B15:BF15"/>
    <mergeCell ref="B85:BF85"/>
    <mergeCell ref="B88:BF90"/>
    <mergeCell ref="B76:BF76"/>
    <mergeCell ref="B95:BF95"/>
    <mergeCell ref="B70:BF70"/>
    <mergeCell ref="B106:C106"/>
    <mergeCell ref="B121:U121"/>
    <mergeCell ref="A137:AM137"/>
    <mergeCell ref="B92:BF92"/>
    <mergeCell ref="B96:BF96"/>
    <mergeCell ref="B31:BF31"/>
    <mergeCell ref="B49:BF49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2023-02-05T03:27:57Z</cp:lastPrinted>
  <dcterms:created xsi:type="dcterms:W3CDTF">2003-03-02T23:15:02Z</dcterms:created>
  <dcterms:modified xsi:type="dcterms:W3CDTF">2023-02-05T03:54:00Z</dcterms:modified>
</cp:coreProperties>
</file>