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 tabRatio="892"/>
  </bookViews>
  <sheets>
    <sheet name="12.11" sheetId="9" r:id="rId1"/>
  </sheets>
  <calcPr calcId="124519"/>
</workbook>
</file>

<file path=xl/calcChain.xml><?xml version="1.0" encoding="utf-8"?>
<calcChain xmlns="http://schemas.openxmlformats.org/spreadsheetml/2006/main">
  <c r="I18" i="9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<sst xmlns="http://schemas.openxmlformats.org/spreadsheetml/2006/main" count="33" uniqueCount="33">
  <si>
    <t>wlcmuj</t>
  </si>
  <si>
    <t>cCrWm</t>
  </si>
  <si>
    <t>Em</t>
  </si>
  <si>
    <t>cnUj</t>
  </si>
  <si>
    <t>iawluj</t>
  </si>
  <si>
    <t>Month</t>
  </si>
  <si>
    <t>cswm</t>
  </si>
  <si>
    <t>cDeTimil Inepcmok cjErevcs cDcnea rwTOv ElWm :ctWrwf ivcaedutWmUluawm</t>
  </si>
  <si>
    <t xml:space="preserve"> Total</t>
  </si>
  <si>
    <t>January</t>
  </si>
  <si>
    <t>Irwaunej</t>
  </si>
  <si>
    <t>February</t>
  </si>
  <si>
    <t>Irwaurcbef</t>
  </si>
  <si>
    <t>March</t>
  </si>
  <si>
    <t>April</t>
  </si>
  <si>
    <t>clircpEa</t>
  </si>
  <si>
    <t xml:space="preserve">May </t>
  </si>
  <si>
    <t>June</t>
  </si>
  <si>
    <t>July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</si>
  <si>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</si>
  <si>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</si>
  <si>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</si>
  <si>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</si>
  <si>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</si>
  <si>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</si>
  <si>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</si>
  <si>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</si>
  <si>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</si>
  <si>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</si>
  <si>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Source: Male' Water &amp; Sewerage Company Limited</t>
  </si>
  <si>
    <t>2012- 2008 ,urwvcnim unuverukcnunEb cnef iawgElWm cnutog eguhwmcswm  : 12.11  ulwvWt</t>
  </si>
  <si>
    <t>Table 12.11 : WATER DISTRIBUTION  IN MALE', BY MONTH 2008 - 2012</t>
  </si>
  <si>
    <r>
      <rPr>
        <b/>
        <sz val="9"/>
        <rFont val="Arial"/>
        <family val="2"/>
      </rPr>
      <t>(In '000 metric tons)</t>
    </r>
    <r>
      <rPr>
        <b/>
        <sz val="10"/>
        <rFont val="Arial"/>
        <family val="2"/>
      </rPr>
      <t xml:space="preserve">   (</t>
    </r>
    <r>
      <rPr>
        <b/>
        <sz val="10"/>
        <rFont val="A_Randhoo Aa"/>
      </rPr>
      <t>cnunwT ckircTem '000)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</si>
</sst>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6" formatCode="0.0"/>
    <numFmt numFmtId="167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A_Randhoo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0"/>
      <name val="A_Randhoo"/>
    </font>
    <font>
      <sz val="10"/>
      <name val="Courier"/>
      <family val="3"/>
    </font>
    <font>
      <sz val="10"/>
      <name val="A_Randhoo"/>
    </font>
    <font>
      <sz val="11"/>
      <name val="Calibri"/>
      <family val="2"/>
      <scheme val="minor"/>
    </font>
    <font>
      <sz val="10"/>
      <name val="Garamond"/>
      <family val="1"/>
    </font>
    <font>
      <sz val="9"/>
      <name val="Garamond"/>
      <family val="1"/>
    </font>
    <font>
      <sz val="14"/>
      <name val="A_Utheem"/>
    </font>
    <font>
      <b/>
      <sz val="10"/>
      <name val="A_Randhoo A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5" fillId="2" borderId="0" xfId="6" applyFont="1" applyFill="1"/>
    <xf numFmtId="0" fontId="16" fillId="2" borderId="0" xfId="3" applyFont="1" applyFill="1" applyAlignment="1">
      <alignment horizontal="center" vertical="center"/>
    </xf>
    <xf numFmtId="0" fontId="14" fillId="2" borderId="0" xfId="6" applyFill="1"/>
    <xf numFmtId="0" fontId="14" fillId="2" borderId="0" xfId="6" applyFill="1" applyBorder="1"/>
    <xf numFmtId="0" fontId="15" fillId="2" borderId="0" xfId="6" applyFont="1" applyFill="1" applyBorder="1"/>
    <xf numFmtId="0" fontId="8" fillId="2" borderId="1" xfId="6" applyFont="1" applyFill="1" applyBorder="1" applyAlignment="1">
      <alignment horizontal="center"/>
    </xf>
    <xf numFmtId="166" fontId="8" fillId="2" borderId="0" xfId="6" applyNumberFormat="1" applyFont="1" applyFill="1" applyBorder="1"/>
    <xf numFmtId="0" fontId="3" fillId="2" borderId="0" xfId="6" applyFont="1" applyFill="1"/>
    <xf numFmtId="166" fontId="3" fillId="2" borderId="0" xfId="6" applyNumberFormat="1" applyFont="1" applyFill="1" applyBorder="1"/>
    <xf numFmtId="0" fontId="1" fillId="2" borderId="0" xfId="3" applyFill="1"/>
    <xf numFmtId="0" fontId="8" fillId="2" borderId="0" xfId="6" applyFont="1" applyFill="1" applyBorder="1" applyAlignment="1">
      <alignment horizontal="right"/>
    </xf>
    <xf numFmtId="167" fontId="3" fillId="2" borderId="0" xfId="6" applyNumberFormat="1" applyFont="1" applyFill="1" applyAlignment="1">
      <alignment horizontal="right"/>
    </xf>
    <xf numFmtId="0" fontId="5" fillId="2" borderId="0" xfId="3" applyFont="1" applyFill="1"/>
    <xf numFmtId="0" fontId="6" fillId="2" borderId="0" xfId="6" applyFont="1" applyFill="1"/>
    <xf numFmtId="0" fontId="9" fillId="2" borderId="2" xfId="6" applyFont="1" applyFill="1" applyBorder="1"/>
    <xf numFmtId="0" fontId="9" fillId="2" borderId="2" xfId="6" applyFont="1" applyFill="1" applyBorder="1" applyAlignment="1">
      <alignment horizontal="right"/>
    </xf>
    <xf numFmtId="0" fontId="9" fillId="2" borderId="0" xfId="6" applyFont="1" applyFill="1" applyBorder="1"/>
    <xf numFmtId="167" fontId="9" fillId="2" borderId="0" xfId="6" applyNumberFormat="1" applyFont="1" applyFill="1"/>
    <xf numFmtId="0" fontId="13" fillId="2" borderId="0" xfId="6" applyFont="1" applyFill="1" applyBorder="1"/>
    <xf numFmtId="167" fontId="13" fillId="2" borderId="0" xfId="6" applyNumberFormat="1" applyFont="1" applyFill="1"/>
    <xf numFmtId="0" fontId="13" fillId="2" borderId="0" xfId="6" applyFont="1" applyFill="1"/>
    <xf numFmtId="0" fontId="13" fillId="2" borderId="1" xfId="6" applyFont="1" applyFill="1" applyBorder="1"/>
    <xf numFmtId="167" fontId="13" fillId="2" borderId="1" xfId="6" applyNumberFormat="1" applyFont="1" applyFill="1" applyBorder="1"/>
    <xf numFmtId="0" fontId="10" fillId="2" borderId="2" xfId="6" applyFont="1" applyFill="1" applyBorder="1" applyAlignment="1">
      <alignment horizontal="right"/>
    </xf>
    <xf numFmtId="0" fontId="10" fillId="2" borderId="0" xfId="6" applyFont="1" applyFill="1" applyBorder="1" applyAlignment="1">
      <alignment horizontal="right"/>
    </xf>
    <xf numFmtId="0" fontId="12" fillId="2" borderId="0" xfId="6" applyFont="1" applyFill="1" applyBorder="1" applyAlignment="1">
      <alignment horizontal="right"/>
    </xf>
    <xf numFmtId="0" fontId="12" fillId="2" borderId="1" xfId="6" applyFont="1" applyFill="1" applyBorder="1" applyAlignment="1">
      <alignment horizontal="right"/>
    </xf>
    <xf numFmtId="0" fontId="7" fillId="2" borderId="0" xfId="6" applyFont="1" applyFill="1" applyAlignment="1">
      <alignment horizontal="right"/>
    </xf>
    <xf numFmtId="0" fontId="4" fillId="2" borderId="0" xfId="6" applyFont="1" applyFill="1"/>
    <xf numFmtId="0" fontId="10" fillId="2" borderId="0" xfId="3" applyFont="1" applyFill="1" applyAlignment="1">
      <alignment horizontal="center" vertical="center"/>
    </xf>
    <xf numFmtId="0" fontId="2" fillId="2" borderId="0" xfId="6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7" fillId="2" borderId="0" xfId="6" applyFont="1" applyFill="1" applyAlignment="1">
      <alignment horizontal="right"/>
    </xf>
  </cellXfs>
  <cellStyles count="10">
    <cellStyle name="Comma 2" xfId="1"/>
    <cellStyle name="Comma 3" xfId="4"/>
    <cellStyle name="Comma 4" xfId="2"/>
    <cellStyle name="Comma 4 2" xfId="5"/>
    <cellStyle name="Normal" xfId="0" builtinId="0"/>
    <cellStyle name="Normal 2" xfId="3"/>
    <cellStyle name="Normal 2 2" xfId="7"/>
    <cellStyle name="Normal 3" xfId="8"/>
    <cellStyle name="Normal 4" xfId="9"/>
    <cellStyle name="Normal_X-5 (Electricity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H8" sqref="H8"/>
    </sheetView>
  </sheetViews>
  <sheetFormatPr defaultRowHeight="12.75"/>
  <cols>
    <col min="1" max="1" width="13.28515625" style="3" customWidth="1"/>
    <col min="2" max="6" width="0" style="3" hidden="1" customWidth="1"/>
    <col min="7" max="11" width="11.5703125" style="3" customWidth="1"/>
    <col min="12" max="12" width="13.5703125" style="3" customWidth="1"/>
    <col min="13" max="16384" width="9.140625" style="3"/>
  </cols>
  <sheetData>
    <row r="1" spans="1:15" ht="21.7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</row>
    <row r="2" spans="1:1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4"/>
      <c r="O2" s="4"/>
    </row>
    <row r="3" spans="1:15" s="13" customFormat="1" ht="1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5" s="1" customFormat="1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</row>
    <row r="5" spans="1:15" s="1" customFormat="1" ht="17.25">
      <c r="A5" s="15" t="s">
        <v>5</v>
      </c>
      <c r="B5" s="16">
        <v>2001</v>
      </c>
      <c r="C5" s="16">
        <v>2002</v>
      </c>
      <c r="D5" s="16">
        <v>2005</v>
      </c>
      <c r="E5" s="16">
        <v>2006</v>
      </c>
      <c r="F5" s="16">
        <v>2007</v>
      </c>
      <c r="G5" s="16">
        <v>2008</v>
      </c>
      <c r="H5" s="16">
        <v>2009</v>
      </c>
      <c r="I5" s="16">
        <v>2010</v>
      </c>
      <c r="J5" s="16">
        <v>2011</v>
      </c>
      <c r="K5" s="16">
        <v>2012</v>
      </c>
      <c r="L5" s="24" t="s">
        <v>6</v>
      </c>
      <c r="M5" s="5"/>
      <c r="N5" s="5"/>
      <c r="O5" s="5"/>
    </row>
    <row r="6" spans="1:15" s="1" customFormat="1" ht="21" customHeight="1">
      <c r="A6" s="17" t="s">
        <v>8</v>
      </c>
      <c r="B6" s="18">
        <f>SUM(B7:B18)</f>
        <v>1206.8999999999999</v>
      </c>
      <c r="C6" s="18">
        <f>SUM(C7:C18)</f>
        <v>1352.8</v>
      </c>
      <c r="D6" s="18">
        <f t="shared" ref="D6:I6" si="0">SUM(D7:D18)</f>
        <v>1969.3999999999999</v>
      </c>
      <c r="E6" s="18">
        <f t="shared" si="0"/>
        <v>2147.41</v>
      </c>
      <c r="F6" s="18">
        <f t="shared" si="0"/>
        <v>2444.4589999999998</v>
      </c>
      <c r="G6" s="18">
        <f t="shared" si="0"/>
        <v>2880.63</v>
      </c>
      <c r="H6" s="18">
        <f t="shared" si="0"/>
        <v>3275.12</v>
      </c>
      <c r="I6" s="18">
        <f t="shared" si="0"/>
        <v>3649.7796999999996</v>
      </c>
      <c r="J6" s="18">
        <f>SUM(J7:J18)</f>
        <v>3997.5260000000007</v>
      </c>
      <c r="K6" s="18">
        <f>SUM(K7:K18)</f>
        <v>4414.3680000000004</v>
      </c>
      <c r="L6" s="25" t="s">
        <v>0</v>
      </c>
      <c r="M6" s="5"/>
      <c r="N6" s="5"/>
      <c r="O6" s="5"/>
    </row>
    <row r="7" spans="1:15" s="1" customFormat="1" ht="21" customHeight="1">
      <c r="A7" s="19" t="s">
        <v>9</v>
      </c>
      <c r="B7" s="20">
        <v>97.8</v>
      </c>
      <c r="C7" s="20">
        <v>107.4</v>
      </c>
      <c r="D7" s="20">
        <v>154.6</v>
      </c>
      <c r="E7" s="20">
        <v>165.52</v>
      </c>
      <c r="F7" s="20">
        <f>181364/1000</f>
        <v>181.364</v>
      </c>
      <c r="G7" s="20">
        <v>219.124</v>
      </c>
      <c r="H7" s="20">
        <v>260.2</v>
      </c>
      <c r="I7" s="20">
        <f>295741/1000</f>
        <v>295.74099999999999</v>
      </c>
      <c r="J7" s="20">
        <v>320.04599999999999</v>
      </c>
      <c r="K7" s="20">
        <v>353.44220000000001</v>
      </c>
      <c r="L7" s="26" t="s">
        <v>10</v>
      </c>
      <c r="M7" s="5"/>
      <c r="N7" s="5"/>
      <c r="O7" s="5"/>
    </row>
    <row r="8" spans="1:15" s="1" customFormat="1" ht="21" customHeight="1">
      <c r="A8" s="19" t="s">
        <v>11</v>
      </c>
      <c r="B8" s="20">
        <v>93.1</v>
      </c>
      <c r="C8" s="20">
        <v>97.3</v>
      </c>
      <c r="D8" s="20">
        <v>160.19999999999999</v>
      </c>
      <c r="E8" s="20">
        <v>166</v>
      </c>
      <c r="F8" s="20">
        <f>181386/1000</f>
        <v>181.386</v>
      </c>
      <c r="G8" s="20">
        <v>223.71199999999999</v>
      </c>
      <c r="H8" s="20">
        <v>247.34700000000001</v>
      </c>
      <c r="I8" s="20">
        <f>274551/1000</f>
        <v>274.55099999999999</v>
      </c>
      <c r="J8" s="20">
        <v>297.03500000000003</v>
      </c>
      <c r="K8" s="20">
        <v>339.09740000000005</v>
      </c>
      <c r="L8" s="26" t="s">
        <v>12</v>
      </c>
      <c r="M8" s="5"/>
      <c r="N8" s="5"/>
      <c r="O8" s="5"/>
    </row>
    <row r="9" spans="1:15" s="1" customFormat="1" ht="21" customHeight="1">
      <c r="A9" s="19" t="s">
        <v>13</v>
      </c>
      <c r="B9" s="20">
        <v>106.7</v>
      </c>
      <c r="C9" s="20">
        <v>114</v>
      </c>
      <c r="D9" s="20">
        <v>185.2</v>
      </c>
      <c r="E9" s="20">
        <v>188.21</v>
      </c>
      <c r="F9" s="20">
        <f>211312/1000</f>
        <v>211.31200000000001</v>
      </c>
      <c r="G9" s="20">
        <v>237.709</v>
      </c>
      <c r="H9" s="20">
        <v>293.916</v>
      </c>
      <c r="I9" s="20">
        <f>313092/1000</f>
        <v>313.09199999999998</v>
      </c>
      <c r="J9" s="20">
        <v>343.32100000000003</v>
      </c>
      <c r="K9" s="20">
        <v>376.41240000000005</v>
      </c>
      <c r="L9" s="26" t="s">
        <v>1</v>
      </c>
      <c r="M9" s="5"/>
      <c r="N9" s="5"/>
      <c r="O9" s="5"/>
    </row>
    <row r="10" spans="1:15" s="1" customFormat="1" ht="21" customHeight="1">
      <c r="A10" s="19" t="s">
        <v>14</v>
      </c>
      <c r="B10" s="20">
        <v>104.7</v>
      </c>
      <c r="C10" s="20">
        <v>113.3</v>
      </c>
      <c r="D10" s="20">
        <v>184.6</v>
      </c>
      <c r="E10" s="20">
        <v>186.82</v>
      </c>
      <c r="F10" s="20">
        <f>203846/1000</f>
        <v>203.846</v>
      </c>
      <c r="G10" s="20">
        <v>236.82400000000001</v>
      </c>
      <c r="H10" s="20">
        <v>279.74200000000002</v>
      </c>
      <c r="I10" s="20">
        <f>312807/1000</f>
        <v>312.80700000000002</v>
      </c>
      <c r="J10" s="20">
        <v>335.017</v>
      </c>
      <c r="K10" s="20">
        <v>369.5412</v>
      </c>
      <c r="L10" s="26" t="s">
        <v>15</v>
      </c>
      <c r="M10" s="5"/>
      <c r="N10" s="5"/>
      <c r="O10" s="5"/>
    </row>
    <row r="11" spans="1:15" s="1" customFormat="1" ht="21" customHeight="1">
      <c r="A11" s="19" t="s">
        <v>16</v>
      </c>
      <c r="B11" s="20">
        <v>101.8</v>
      </c>
      <c r="C11" s="20">
        <v>119</v>
      </c>
      <c r="D11" s="20">
        <v>177.9</v>
      </c>
      <c r="E11" s="20">
        <v>191.31</v>
      </c>
      <c r="F11" s="20">
        <f>206556/1000</f>
        <v>206.55600000000001</v>
      </c>
      <c r="G11" s="20">
        <v>242.27</v>
      </c>
      <c r="H11" s="20">
        <v>282.65800000000002</v>
      </c>
      <c r="I11" s="20">
        <f>310407/1000</f>
        <v>310.40699999999998</v>
      </c>
      <c r="J11" s="20">
        <v>335.98899999999998</v>
      </c>
      <c r="K11" s="20">
        <v>379.00309999999996</v>
      </c>
      <c r="L11" s="26" t="s">
        <v>2</v>
      </c>
      <c r="M11" s="5"/>
      <c r="N11" s="7"/>
      <c r="O11" s="7"/>
    </row>
    <row r="12" spans="1:15" s="1" customFormat="1" ht="21" customHeight="1">
      <c r="A12" s="19" t="s">
        <v>17</v>
      </c>
      <c r="B12" s="20">
        <v>101.5</v>
      </c>
      <c r="C12" s="21">
        <v>113.8</v>
      </c>
      <c r="D12" s="20">
        <v>159.1</v>
      </c>
      <c r="E12" s="20">
        <v>183.01</v>
      </c>
      <c r="F12" s="20">
        <f>202094/1000</f>
        <v>202.09399999999999</v>
      </c>
      <c r="G12" s="20">
        <v>233.53</v>
      </c>
      <c r="H12" s="20">
        <v>269.745</v>
      </c>
      <c r="I12" s="20">
        <f>294377/1000</f>
        <v>294.37700000000001</v>
      </c>
      <c r="J12" s="20">
        <v>334.27</v>
      </c>
      <c r="K12" s="20">
        <v>369.7373</v>
      </c>
      <c r="L12" s="26" t="s">
        <v>3</v>
      </c>
      <c r="M12" s="5"/>
      <c r="N12" s="9"/>
      <c r="O12" s="9"/>
    </row>
    <row r="13" spans="1:15" s="1" customFormat="1" ht="21" customHeight="1">
      <c r="A13" s="19" t="s">
        <v>18</v>
      </c>
      <c r="B13" s="20">
        <v>100.4</v>
      </c>
      <c r="C13" s="20">
        <v>121.5</v>
      </c>
      <c r="D13" s="20">
        <v>158.1</v>
      </c>
      <c r="E13" s="20">
        <v>188.97</v>
      </c>
      <c r="F13" s="20">
        <f>205875/1000</f>
        <v>205.875</v>
      </c>
      <c r="G13" s="20">
        <v>247.09399999999999</v>
      </c>
      <c r="H13" s="20">
        <v>276.39100000000002</v>
      </c>
      <c r="I13" s="20">
        <f>303286/1000</f>
        <v>303.286</v>
      </c>
      <c r="J13" s="20">
        <v>351.95</v>
      </c>
      <c r="K13" s="20">
        <v>390.94749999999999</v>
      </c>
      <c r="L13" s="26" t="s">
        <v>4</v>
      </c>
      <c r="M13" s="5"/>
      <c r="N13" s="9"/>
      <c r="O13" s="9"/>
    </row>
    <row r="14" spans="1:15" s="1" customFormat="1" ht="21" customHeight="1">
      <c r="A14" s="19" t="s">
        <v>19</v>
      </c>
      <c r="B14" s="20">
        <v>107.7</v>
      </c>
      <c r="C14" s="20">
        <v>116.2</v>
      </c>
      <c r="D14" s="20">
        <v>159.80000000000001</v>
      </c>
      <c r="E14" s="20">
        <v>187.66</v>
      </c>
      <c r="F14" s="20">
        <f>217567/1000</f>
        <v>217.56700000000001</v>
      </c>
      <c r="G14" s="20">
        <v>256.178</v>
      </c>
      <c r="H14" s="20">
        <v>277.029</v>
      </c>
      <c r="I14" s="20">
        <f>322184/1000</f>
        <v>322.18400000000003</v>
      </c>
      <c r="J14" s="20">
        <v>349.80599999999998</v>
      </c>
      <c r="K14" s="20">
        <v>383.09249999999997</v>
      </c>
      <c r="L14" s="26" t="s">
        <v>20</v>
      </c>
      <c r="M14" s="5"/>
      <c r="N14" s="9"/>
      <c r="O14" s="9"/>
    </row>
    <row r="15" spans="1:15" s="1" customFormat="1" ht="21" customHeight="1">
      <c r="A15" s="19" t="s">
        <v>21</v>
      </c>
      <c r="B15" s="20">
        <v>96</v>
      </c>
      <c r="C15" s="20">
        <v>117.4</v>
      </c>
      <c r="D15" s="20">
        <v>154.9</v>
      </c>
      <c r="E15" s="20">
        <v>175.29</v>
      </c>
      <c r="F15" s="20">
        <f>207674/1000</f>
        <v>207.67400000000001</v>
      </c>
      <c r="G15" s="20">
        <v>257.17</v>
      </c>
      <c r="H15" s="20">
        <v>273.44600000000003</v>
      </c>
      <c r="I15" s="20">
        <f>306307/1000</f>
        <v>306.30700000000002</v>
      </c>
      <c r="J15" s="20">
        <v>334.33600000000001</v>
      </c>
      <c r="K15" s="20">
        <v>370.42849999999999</v>
      </c>
      <c r="L15" s="26" t="s">
        <v>22</v>
      </c>
      <c r="M15" s="5"/>
      <c r="N15" s="9"/>
      <c r="O15" s="9"/>
    </row>
    <row r="16" spans="1:15" s="1" customFormat="1" ht="21" customHeight="1">
      <c r="A16" s="19" t="s">
        <v>23</v>
      </c>
      <c r="B16" s="20">
        <v>99</v>
      </c>
      <c r="C16" s="20">
        <v>118.6</v>
      </c>
      <c r="D16" s="20">
        <v>159.30000000000001</v>
      </c>
      <c r="E16" s="20">
        <v>190.22</v>
      </c>
      <c r="F16" s="20">
        <f>211456/1000</f>
        <v>211.45599999999999</v>
      </c>
      <c r="G16" s="20">
        <v>251.91200000000001</v>
      </c>
      <c r="H16" s="20">
        <v>293.12799999999999</v>
      </c>
      <c r="I16" s="20">
        <f>328865/1000</f>
        <v>328.86500000000001</v>
      </c>
      <c r="J16" s="20">
        <v>349.01900000000001</v>
      </c>
      <c r="K16" s="20">
        <v>370.55220000000003</v>
      </c>
      <c r="L16" s="26" t="s">
        <v>24</v>
      </c>
      <c r="M16" s="5"/>
      <c r="N16" s="9"/>
      <c r="O16" s="9"/>
    </row>
    <row r="17" spans="1:15" s="1" customFormat="1" ht="21" customHeight="1">
      <c r="A17" s="19" t="s">
        <v>25</v>
      </c>
      <c r="B17" s="20">
        <v>103</v>
      </c>
      <c r="C17" s="20">
        <v>112.6</v>
      </c>
      <c r="D17" s="20">
        <v>153.9</v>
      </c>
      <c r="E17" s="20">
        <v>167.42</v>
      </c>
      <c r="F17" s="20">
        <f>216417/1000</f>
        <v>216.417</v>
      </c>
      <c r="G17" s="20">
        <v>245.80699999999999</v>
      </c>
      <c r="H17" s="20">
        <v>253.59700000000001</v>
      </c>
      <c r="I17" s="20">
        <f>289327/1000</f>
        <v>289.327</v>
      </c>
      <c r="J17" s="20">
        <v>314.78800000000001</v>
      </c>
      <c r="K17" s="20">
        <v>360.53520000000003</v>
      </c>
      <c r="L17" s="26" t="s">
        <v>26</v>
      </c>
      <c r="M17" s="5"/>
      <c r="N17" s="9"/>
      <c r="O17" s="9"/>
    </row>
    <row r="18" spans="1:15" s="1" customFormat="1" ht="21" customHeight="1">
      <c r="A18" s="22" t="s">
        <v>27</v>
      </c>
      <c r="B18" s="23">
        <v>95.2</v>
      </c>
      <c r="C18" s="23">
        <v>101.7</v>
      </c>
      <c r="D18" s="23">
        <v>161.80000000000001</v>
      </c>
      <c r="E18" s="23">
        <v>156.97999999999999</v>
      </c>
      <c r="F18" s="23">
        <f>198912/1000</f>
        <v>198.91200000000001</v>
      </c>
      <c r="G18" s="23">
        <v>229.3</v>
      </c>
      <c r="H18" s="23">
        <v>267.92099999999999</v>
      </c>
      <c r="I18" s="23">
        <f>298835.7/1000</f>
        <v>298.83570000000003</v>
      </c>
      <c r="J18" s="23">
        <v>331.94900000000001</v>
      </c>
      <c r="K18" s="23">
        <v>351.57850000000002</v>
      </c>
      <c r="L18" s="27" t="s">
        <v>28</v>
      </c>
      <c r="M18" s="5"/>
      <c r="N18" s="9"/>
      <c r="O18" s="9"/>
    </row>
    <row r="19" spans="1:15" s="1" customFormat="1" ht="15">
      <c r="A19" s="14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8" t="s">
        <v>7</v>
      </c>
      <c r="M19" s="5"/>
      <c r="N19" s="9"/>
      <c r="O19" s="9"/>
    </row>
    <row r="20" spans="1:15" s="1" customForma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0"/>
      <c r="N20" s="10"/>
      <c r="O20" s="10"/>
    </row>
    <row r="21" spans="1:15" s="1" customFormat="1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s="1" customFormat="1">
      <c r="A22" s="8"/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0"/>
    </row>
    <row r="23" spans="1:15" s="1" customFormat="1">
      <c r="A23" s="10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1"/>
    </row>
    <row r="24" spans="1:15" s="1" customFormat="1">
      <c r="A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2"/>
    </row>
    <row r="25" spans="1:15" s="1" customFormat="1">
      <c r="A25" s="10"/>
      <c r="O25" s="12"/>
    </row>
    <row r="26" spans="1:15" s="1" customFormat="1">
      <c r="A26" s="10"/>
      <c r="O26" s="12"/>
    </row>
    <row r="27" spans="1:15" s="1" customForma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"/>
    </row>
    <row r="28" spans="1:15">
      <c r="A28" s="10"/>
      <c r="O28" s="12"/>
    </row>
    <row r="29" spans="1:15">
      <c r="A29" s="10"/>
      <c r="O29" s="12"/>
    </row>
    <row r="30" spans="1:15">
      <c r="A30" s="10"/>
      <c r="O30" s="12"/>
    </row>
    <row r="31" spans="1:15">
      <c r="A31" s="10"/>
      <c r="O31" s="12"/>
    </row>
    <row r="32" spans="1:15">
      <c r="A32" s="10"/>
      <c r="O32" s="12"/>
    </row>
    <row r="33" spans="1:15">
      <c r="A33" s="10"/>
      <c r="O33" s="12"/>
    </row>
    <row r="34" spans="1:15">
      <c r="A34" s="10"/>
      <c r="O34" s="12"/>
    </row>
    <row r="35" spans="1:15">
      <c r="A35" s="10"/>
      <c r="C35" s="4"/>
      <c r="O35" s="12"/>
    </row>
    <row r="36" spans="1:15">
      <c r="A36" s="10"/>
    </row>
    <row r="49" spans="3:15" ht="15.7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</sheetData>
  <mergeCells count="4">
    <mergeCell ref="A1:L1"/>
    <mergeCell ref="A2:L2"/>
    <mergeCell ref="A3:L3"/>
    <mergeCell ref="C49:O49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12.11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2013-07-03T03:45:48Z</cp:lastPrinted>
  <dcterms:created xsi:type="dcterms:W3CDTF">2013-05-15T05:59:45Z</dcterms:created>
  <dcterms:modified xsi:type="dcterms:W3CDTF">2013-07-03T04:33:28Z</dcterms:modified>
</cp:coreProperties>
</file>