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pril 2021\YEARBOOK 2021_ Work from Home\CHECKING\CHECKED\web\10.Tourism\"/>
    </mc:Choice>
  </mc:AlternateContent>
  <bookViews>
    <workbookView xWindow="21645" yWindow="3555" windowWidth="7500" windowHeight="6000" tabRatio="731"/>
  </bookViews>
  <sheets>
    <sheet name="10.1" sheetId="1" r:id="rId1"/>
  </sheets>
  <externalReferences>
    <externalReference r:id="rId2"/>
  </externalReferences>
  <definedNames>
    <definedName name="_xlnm.Print_Area" localSheetId="0">'10.1'!$A$1:$AE$123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" i="1" l="1"/>
  <c r="AD67" i="1"/>
  <c r="AD66" i="1"/>
  <c r="AD65" i="1"/>
  <c r="AD64" i="1"/>
  <c r="AD63" i="1"/>
  <c r="AD61" i="1"/>
  <c r="AD60" i="1"/>
  <c r="AD59" i="1"/>
  <c r="AD57" i="1"/>
  <c r="AD56" i="1"/>
  <c r="AD55" i="1"/>
  <c r="AD54" i="1"/>
  <c r="AD52" i="1"/>
  <c r="AD51" i="1"/>
  <c r="AD49" i="1"/>
  <c r="AD48" i="1"/>
  <c r="AD47" i="1"/>
  <c r="AD46" i="1"/>
  <c r="AD45" i="1"/>
  <c r="AD44" i="1"/>
  <c r="AD43" i="1"/>
  <c r="AD42" i="1"/>
  <c r="AD41" i="1"/>
  <c r="AD40" i="1"/>
  <c r="AD39" i="1"/>
  <c r="AD38" i="1"/>
  <c r="AD37" i="1"/>
  <c r="AD36" i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J62" i="1"/>
  <c r="J58" i="1"/>
  <c r="J53" i="1"/>
  <c r="J50" i="1"/>
  <c r="J35" i="1"/>
  <c r="J8" i="1"/>
  <c r="J7" i="1" l="1"/>
  <c r="T7" i="1" l="1"/>
  <c r="T53" i="1"/>
  <c r="T37" i="1"/>
  <c r="T27" i="1"/>
  <c r="T50" i="1"/>
  <c r="T67" i="1"/>
  <c r="T59" i="1"/>
  <c r="T51" i="1"/>
  <c r="T43" i="1"/>
  <c r="T19" i="1"/>
  <c r="T42" i="1"/>
  <c r="T18" i="1"/>
  <c r="T65" i="1"/>
  <c r="T57" i="1"/>
  <c r="T49" i="1"/>
  <c r="T41" i="1"/>
  <c r="T33" i="1"/>
  <c r="T25" i="1"/>
  <c r="T17" i="1"/>
  <c r="T9" i="1"/>
  <c r="T63" i="1"/>
  <c r="T47" i="1"/>
  <c r="T31" i="1"/>
  <c r="T23" i="1"/>
  <c r="T21" i="1"/>
  <c r="T68" i="1"/>
  <c r="T52" i="1"/>
  <c r="T36" i="1"/>
  <c r="T20" i="1"/>
  <c r="T66" i="1"/>
  <c r="T26" i="1"/>
  <c r="T64" i="1"/>
  <c r="T56" i="1"/>
  <c r="T48" i="1"/>
  <c r="T40" i="1"/>
  <c r="T32" i="1"/>
  <c r="T24" i="1"/>
  <c r="T16" i="1"/>
  <c r="T8" i="1"/>
  <c r="T55" i="1"/>
  <c r="T39" i="1"/>
  <c r="T15" i="1"/>
  <c r="T13" i="1"/>
  <c r="T60" i="1"/>
  <c r="T44" i="1"/>
  <c r="T28" i="1"/>
  <c r="T12" i="1"/>
  <c r="T35" i="1"/>
  <c r="T58" i="1"/>
  <c r="T10" i="1"/>
  <c r="T62" i="1"/>
  <c r="T54" i="1"/>
  <c r="T46" i="1"/>
  <c r="T38" i="1"/>
  <c r="T30" i="1"/>
  <c r="T22" i="1"/>
  <c r="T14" i="1"/>
  <c r="T69" i="1"/>
  <c r="T61" i="1"/>
  <c r="T45" i="1"/>
  <c r="T29" i="1"/>
  <c r="T11" i="1"/>
  <c r="T34" i="1"/>
  <c r="AC67" i="1" l="1"/>
  <c r="AC66" i="1"/>
  <c r="AC65" i="1"/>
  <c r="AC64" i="1"/>
  <c r="AC63" i="1"/>
  <c r="AC61" i="1"/>
  <c r="AC60" i="1"/>
  <c r="AC59" i="1"/>
  <c r="AC57" i="1"/>
  <c r="AC56" i="1"/>
  <c r="AC55" i="1"/>
  <c r="AC54" i="1"/>
  <c r="AC52" i="1"/>
  <c r="AC51" i="1"/>
  <c r="AC49" i="1"/>
  <c r="AC48" i="1"/>
  <c r="AC47" i="1"/>
  <c r="AC46" i="1"/>
  <c r="AC45" i="1"/>
  <c r="AC44" i="1"/>
  <c r="AC43" i="1"/>
  <c r="AC42" i="1"/>
  <c r="AC41" i="1"/>
  <c r="AC40" i="1"/>
  <c r="AC39" i="1"/>
  <c r="AC38" i="1"/>
  <c r="AC37" i="1"/>
  <c r="AC36" i="1"/>
  <c r="AC34" i="1"/>
  <c r="AC33" i="1"/>
  <c r="AC32" i="1"/>
  <c r="AC31" i="1"/>
  <c r="AC30" i="1"/>
  <c r="AC29" i="1"/>
  <c r="AC28" i="1"/>
  <c r="AC27" i="1"/>
  <c r="AC26" i="1"/>
  <c r="AC25" i="1"/>
  <c r="AC24" i="1"/>
  <c r="AC23" i="1"/>
  <c r="AC22" i="1"/>
  <c r="AC21" i="1"/>
  <c r="AC20" i="1"/>
  <c r="AC19" i="1"/>
  <c r="AC18" i="1"/>
  <c r="AC17" i="1"/>
  <c r="AC16" i="1"/>
  <c r="AC15" i="1"/>
  <c r="AC14" i="1"/>
  <c r="AC13" i="1"/>
  <c r="AC12" i="1"/>
  <c r="AC11" i="1"/>
  <c r="AC10" i="1"/>
  <c r="AC9" i="1"/>
  <c r="I62" i="1"/>
  <c r="AD62" i="1" s="1"/>
  <c r="I58" i="1"/>
  <c r="AD58" i="1" s="1"/>
  <c r="I53" i="1"/>
  <c r="AD53" i="1" s="1"/>
  <c r="I50" i="1"/>
  <c r="AD50" i="1" s="1"/>
  <c r="I35" i="1"/>
  <c r="AD35" i="1" s="1"/>
  <c r="I8" i="1"/>
  <c r="AD8" i="1" s="1"/>
  <c r="I7" i="1" l="1"/>
  <c r="AD7" i="1" l="1"/>
  <c r="S63" i="1"/>
  <c r="S7" i="1"/>
  <c r="S9" i="1"/>
  <c r="S47" i="1"/>
  <c r="S29" i="1"/>
  <c r="S22" i="1"/>
  <c r="S25" i="1"/>
  <c r="S52" i="1"/>
  <c r="S19" i="1"/>
  <c r="S14" i="1"/>
  <c r="S13" i="1"/>
  <c r="S11" i="1"/>
  <c r="S16" i="1"/>
  <c r="S32" i="1"/>
  <c r="S50" i="1"/>
  <c r="S15" i="1"/>
  <c r="S54" i="1"/>
  <c r="S36" i="1"/>
  <c r="S61" i="1"/>
  <c r="S58" i="1"/>
  <c r="S51" i="1"/>
  <c r="S17" i="1"/>
  <c r="S24" i="1"/>
  <c r="S57" i="1"/>
  <c r="S48" i="1"/>
  <c r="S18" i="1"/>
  <c r="S49" i="1"/>
  <c r="S21" i="1"/>
  <c r="S67" i="1"/>
  <c r="S46" i="1"/>
  <c r="S12" i="1"/>
  <c r="S53" i="1"/>
  <c r="S34" i="1"/>
  <c r="S43" i="1"/>
  <c r="S40" i="1"/>
  <c r="S39" i="1"/>
  <c r="S56" i="1"/>
  <c r="S28" i="1"/>
  <c r="S38" i="1"/>
  <c r="S66" i="1"/>
  <c r="S45" i="1"/>
  <c r="S33" i="1"/>
  <c r="S35" i="1"/>
  <c r="S8" i="1"/>
  <c r="S55" i="1"/>
  <c r="S26" i="1"/>
  <c r="S30" i="1"/>
  <c r="S42" i="1"/>
  <c r="S37" i="1"/>
  <c r="S68" i="1"/>
  <c r="S27" i="1"/>
  <c r="S65" i="1"/>
  <c r="S31" i="1"/>
  <c r="S44" i="1"/>
  <c r="S41" i="1"/>
  <c r="S23" i="1"/>
  <c r="S62" i="1"/>
  <c r="S60" i="1"/>
  <c r="S69" i="1"/>
  <c r="S20" i="1"/>
  <c r="S59" i="1"/>
  <c r="S10" i="1"/>
  <c r="S64" i="1"/>
  <c r="H62" i="1" l="1"/>
  <c r="AC62" i="1" s="1"/>
  <c r="H50" i="1"/>
  <c r="AC50" i="1" s="1"/>
  <c r="H35" i="1"/>
  <c r="AC35" i="1" s="1"/>
  <c r="H8" i="1"/>
  <c r="AC8" i="1" s="1"/>
  <c r="AB67" i="1"/>
  <c r="AA67" i="1"/>
  <c r="Z67" i="1"/>
  <c r="Y67" i="1"/>
  <c r="X67" i="1"/>
  <c r="W67" i="1"/>
  <c r="AB66" i="1"/>
  <c r="AA66" i="1"/>
  <c r="Z66" i="1"/>
  <c r="Y66" i="1"/>
  <c r="X66" i="1"/>
  <c r="W66" i="1"/>
  <c r="AB65" i="1"/>
  <c r="AA65" i="1"/>
  <c r="Z65" i="1"/>
  <c r="Y65" i="1"/>
  <c r="X65" i="1"/>
  <c r="W65" i="1"/>
  <c r="AB64" i="1"/>
  <c r="AA64" i="1"/>
  <c r="Z64" i="1"/>
  <c r="Y64" i="1"/>
  <c r="X64" i="1"/>
  <c r="W64" i="1"/>
  <c r="AB63" i="1"/>
  <c r="AA63" i="1"/>
  <c r="Z63" i="1"/>
  <c r="Y63" i="1"/>
  <c r="X63" i="1"/>
  <c r="W63" i="1"/>
  <c r="G62" i="1"/>
  <c r="F62" i="1"/>
  <c r="E62" i="1"/>
  <c r="D62" i="1"/>
  <c r="C62" i="1"/>
  <c r="B62" i="1"/>
  <c r="AB61" i="1"/>
  <c r="AA61" i="1"/>
  <c r="Z61" i="1"/>
  <c r="Y61" i="1"/>
  <c r="X61" i="1"/>
  <c r="W61" i="1"/>
  <c r="AB60" i="1"/>
  <c r="AA60" i="1"/>
  <c r="Z60" i="1"/>
  <c r="Y60" i="1"/>
  <c r="X60" i="1"/>
  <c r="W60" i="1"/>
  <c r="AB59" i="1"/>
  <c r="AA59" i="1"/>
  <c r="Z59" i="1"/>
  <c r="Y59" i="1"/>
  <c r="X59" i="1"/>
  <c r="W59" i="1"/>
  <c r="H58" i="1"/>
  <c r="AC58" i="1" s="1"/>
  <c r="G58" i="1"/>
  <c r="F58" i="1"/>
  <c r="E58" i="1"/>
  <c r="D58" i="1"/>
  <c r="C58" i="1"/>
  <c r="B58" i="1"/>
  <c r="AB57" i="1"/>
  <c r="AA57" i="1"/>
  <c r="Z57" i="1"/>
  <c r="Y57" i="1"/>
  <c r="X57" i="1"/>
  <c r="W57" i="1"/>
  <c r="AB56" i="1"/>
  <c r="AA56" i="1"/>
  <c r="Z56" i="1"/>
  <c r="Y56" i="1"/>
  <c r="X56" i="1"/>
  <c r="W56" i="1"/>
  <c r="AB55" i="1"/>
  <c r="AA55" i="1"/>
  <c r="Z55" i="1"/>
  <c r="Y55" i="1"/>
  <c r="X55" i="1"/>
  <c r="W55" i="1"/>
  <c r="AB54" i="1"/>
  <c r="AA54" i="1"/>
  <c r="Z54" i="1"/>
  <c r="Y54" i="1"/>
  <c r="X54" i="1"/>
  <c r="W54" i="1"/>
  <c r="H53" i="1"/>
  <c r="G53" i="1"/>
  <c r="F53" i="1"/>
  <c r="E53" i="1"/>
  <c r="D53" i="1"/>
  <c r="C53" i="1"/>
  <c r="B53" i="1"/>
  <c r="AB52" i="1"/>
  <c r="AA52" i="1"/>
  <c r="Z52" i="1"/>
  <c r="Y52" i="1"/>
  <c r="X52" i="1"/>
  <c r="W52" i="1"/>
  <c r="AB51" i="1"/>
  <c r="AA51" i="1"/>
  <c r="Z51" i="1"/>
  <c r="Y51" i="1"/>
  <c r="X51" i="1"/>
  <c r="W51" i="1"/>
  <c r="G50" i="1"/>
  <c r="F50" i="1"/>
  <c r="E50" i="1"/>
  <c r="D50" i="1"/>
  <c r="C50" i="1"/>
  <c r="B50" i="1"/>
  <c r="AB49" i="1"/>
  <c r="AA49" i="1"/>
  <c r="Z49" i="1"/>
  <c r="Y49" i="1"/>
  <c r="X49" i="1"/>
  <c r="W49" i="1"/>
  <c r="AB48" i="1"/>
  <c r="AA48" i="1"/>
  <c r="Z48" i="1"/>
  <c r="Y48" i="1"/>
  <c r="X48" i="1"/>
  <c r="W48" i="1"/>
  <c r="AB47" i="1"/>
  <c r="AA47" i="1"/>
  <c r="Z47" i="1"/>
  <c r="Y47" i="1"/>
  <c r="X47" i="1"/>
  <c r="W47" i="1"/>
  <c r="AB46" i="1"/>
  <c r="AA46" i="1"/>
  <c r="Z46" i="1"/>
  <c r="Y46" i="1"/>
  <c r="X46" i="1"/>
  <c r="W46" i="1"/>
  <c r="AB45" i="1"/>
  <c r="AA45" i="1"/>
  <c r="Z45" i="1"/>
  <c r="Y45" i="1"/>
  <c r="X45" i="1"/>
  <c r="W45" i="1"/>
  <c r="AB44" i="1"/>
  <c r="AA44" i="1"/>
  <c r="Z44" i="1"/>
  <c r="Y44" i="1"/>
  <c r="X44" i="1"/>
  <c r="W44" i="1"/>
  <c r="AB43" i="1"/>
  <c r="AA43" i="1"/>
  <c r="Z43" i="1"/>
  <c r="Y43" i="1"/>
  <c r="X43" i="1"/>
  <c r="W43" i="1"/>
  <c r="AB42" i="1"/>
  <c r="AA42" i="1"/>
  <c r="Z42" i="1"/>
  <c r="Y42" i="1"/>
  <c r="X42" i="1"/>
  <c r="W42" i="1"/>
  <c r="AB41" i="1"/>
  <c r="AA41" i="1"/>
  <c r="Z41" i="1"/>
  <c r="Y41" i="1"/>
  <c r="X41" i="1"/>
  <c r="W41" i="1"/>
  <c r="AB40" i="1"/>
  <c r="AA40" i="1"/>
  <c r="Z40" i="1"/>
  <c r="Y40" i="1"/>
  <c r="X40" i="1"/>
  <c r="W40" i="1"/>
  <c r="AB39" i="1"/>
  <c r="AA39" i="1"/>
  <c r="Z39" i="1"/>
  <c r="Y39" i="1"/>
  <c r="X39" i="1"/>
  <c r="W39" i="1"/>
  <c r="AB38" i="1"/>
  <c r="AA38" i="1"/>
  <c r="Z38" i="1"/>
  <c r="Y38" i="1"/>
  <c r="X38" i="1"/>
  <c r="W38" i="1"/>
  <c r="AB37" i="1"/>
  <c r="AA37" i="1"/>
  <c r="Z37" i="1"/>
  <c r="Y37" i="1"/>
  <c r="X37" i="1"/>
  <c r="W37" i="1"/>
  <c r="AB36" i="1"/>
  <c r="AA36" i="1"/>
  <c r="Z36" i="1"/>
  <c r="Y36" i="1"/>
  <c r="X36" i="1"/>
  <c r="W36" i="1"/>
  <c r="G35" i="1"/>
  <c r="F35" i="1"/>
  <c r="E35" i="1"/>
  <c r="D35" i="1"/>
  <c r="C35" i="1"/>
  <c r="B35" i="1"/>
  <c r="AB34" i="1"/>
  <c r="AA34" i="1"/>
  <c r="Z34" i="1"/>
  <c r="Y34" i="1"/>
  <c r="X34" i="1"/>
  <c r="W34" i="1"/>
  <c r="AB33" i="1"/>
  <c r="AA33" i="1"/>
  <c r="Z33" i="1"/>
  <c r="Y33" i="1"/>
  <c r="X33" i="1"/>
  <c r="W33" i="1"/>
  <c r="AB32" i="1"/>
  <c r="AA32" i="1"/>
  <c r="Z32" i="1"/>
  <c r="Y32" i="1"/>
  <c r="X32" i="1"/>
  <c r="W32" i="1"/>
  <c r="AB31" i="1"/>
  <c r="AA31" i="1"/>
  <c r="Z31" i="1"/>
  <c r="Y31" i="1"/>
  <c r="X31" i="1"/>
  <c r="W31" i="1"/>
  <c r="AB30" i="1"/>
  <c r="AA30" i="1"/>
  <c r="Z30" i="1"/>
  <c r="Y30" i="1"/>
  <c r="X30" i="1"/>
  <c r="W30" i="1"/>
  <c r="AB29" i="1"/>
  <c r="AA29" i="1"/>
  <c r="Z29" i="1"/>
  <c r="Y29" i="1"/>
  <c r="X29" i="1"/>
  <c r="W29" i="1"/>
  <c r="AB28" i="1"/>
  <c r="AA28" i="1"/>
  <c r="Z28" i="1"/>
  <c r="Y28" i="1"/>
  <c r="X28" i="1"/>
  <c r="W28" i="1"/>
  <c r="AB27" i="1"/>
  <c r="AA27" i="1"/>
  <c r="Z27" i="1"/>
  <c r="Y27" i="1"/>
  <c r="X27" i="1"/>
  <c r="W27" i="1"/>
  <c r="AB26" i="1"/>
  <c r="AA26" i="1"/>
  <c r="Z26" i="1"/>
  <c r="Y26" i="1"/>
  <c r="X26" i="1"/>
  <c r="W26" i="1"/>
  <c r="AB25" i="1"/>
  <c r="AA25" i="1"/>
  <c r="Z25" i="1"/>
  <c r="Y25" i="1"/>
  <c r="X25" i="1"/>
  <c r="W25" i="1"/>
  <c r="AB24" i="1"/>
  <c r="AA24" i="1"/>
  <c r="Z24" i="1"/>
  <c r="Y24" i="1"/>
  <c r="X24" i="1"/>
  <c r="W24" i="1"/>
  <c r="AB23" i="1"/>
  <c r="AA23" i="1"/>
  <c r="Z23" i="1"/>
  <c r="Y23" i="1"/>
  <c r="X23" i="1"/>
  <c r="W23" i="1"/>
  <c r="AB22" i="1"/>
  <c r="AA22" i="1"/>
  <c r="Z22" i="1"/>
  <c r="Y22" i="1"/>
  <c r="X22" i="1"/>
  <c r="W22" i="1"/>
  <c r="AB21" i="1"/>
  <c r="AA21" i="1"/>
  <c r="Z21" i="1"/>
  <c r="Y21" i="1"/>
  <c r="X21" i="1"/>
  <c r="W21" i="1"/>
  <c r="AB20" i="1"/>
  <c r="AA20" i="1"/>
  <c r="Z20" i="1"/>
  <c r="Y20" i="1"/>
  <c r="X20" i="1"/>
  <c r="W20" i="1"/>
  <c r="AB19" i="1"/>
  <c r="AA19" i="1"/>
  <c r="Z19" i="1"/>
  <c r="Y19" i="1"/>
  <c r="X19" i="1"/>
  <c r="W19" i="1"/>
  <c r="AB18" i="1"/>
  <c r="AA18" i="1"/>
  <c r="Z18" i="1"/>
  <c r="Y18" i="1"/>
  <c r="X18" i="1"/>
  <c r="W18" i="1"/>
  <c r="AB17" i="1"/>
  <c r="AA17" i="1"/>
  <c r="Z17" i="1"/>
  <c r="Y17" i="1"/>
  <c r="X17" i="1"/>
  <c r="W17" i="1"/>
  <c r="AB16" i="1"/>
  <c r="AA16" i="1"/>
  <c r="Z16" i="1"/>
  <c r="Y16" i="1"/>
  <c r="X16" i="1"/>
  <c r="W16" i="1"/>
  <c r="AB15" i="1"/>
  <c r="AA15" i="1"/>
  <c r="Z15" i="1"/>
  <c r="Y15" i="1"/>
  <c r="X15" i="1"/>
  <c r="W15" i="1"/>
  <c r="AB14" i="1"/>
  <c r="AA14" i="1"/>
  <c r="Z14" i="1"/>
  <c r="Y14" i="1"/>
  <c r="X14" i="1"/>
  <c r="W14" i="1"/>
  <c r="AB13" i="1"/>
  <c r="AA13" i="1"/>
  <c r="Z13" i="1"/>
  <c r="Y13" i="1"/>
  <c r="X13" i="1"/>
  <c r="W13" i="1"/>
  <c r="AB12" i="1"/>
  <c r="AA12" i="1"/>
  <c r="Z12" i="1"/>
  <c r="Y12" i="1"/>
  <c r="X12" i="1"/>
  <c r="W12" i="1"/>
  <c r="AB11" i="1"/>
  <c r="AA11" i="1"/>
  <c r="Z11" i="1"/>
  <c r="Y11" i="1"/>
  <c r="X11" i="1"/>
  <c r="W11" i="1"/>
  <c r="AB10" i="1"/>
  <c r="AA10" i="1"/>
  <c r="Z10" i="1"/>
  <c r="Y10" i="1"/>
  <c r="X10" i="1"/>
  <c r="W10" i="1"/>
  <c r="AB9" i="1"/>
  <c r="AA9" i="1"/>
  <c r="Z9" i="1"/>
  <c r="Y9" i="1"/>
  <c r="X9" i="1"/>
  <c r="W9" i="1"/>
  <c r="G8" i="1"/>
  <c r="F8" i="1"/>
  <c r="E8" i="1"/>
  <c r="D8" i="1"/>
  <c r="C8" i="1"/>
  <c r="B8" i="1"/>
  <c r="W8" i="1" l="1"/>
  <c r="X50" i="1"/>
  <c r="AA58" i="1"/>
  <c r="Z35" i="1"/>
  <c r="Y58" i="1"/>
  <c r="X62" i="1"/>
  <c r="Y35" i="1"/>
  <c r="W50" i="1"/>
  <c r="X8" i="1"/>
  <c r="Y8" i="1"/>
  <c r="W35" i="1"/>
  <c r="AA35" i="1"/>
  <c r="Y50" i="1"/>
  <c r="W62" i="1"/>
  <c r="Y53" i="1"/>
  <c r="Z58" i="1"/>
  <c r="X35" i="1"/>
  <c r="H7" i="1"/>
  <c r="AC7" i="1" s="1"/>
  <c r="AC53" i="1"/>
  <c r="AA53" i="1"/>
  <c r="Z62" i="1"/>
  <c r="X58" i="1"/>
  <c r="Z53" i="1"/>
  <c r="X53" i="1"/>
  <c r="AA50" i="1"/>
  <c r="C7" i="1"/>
  <c r="M50" i="1" s="1"/>
  <c r="AA8" i="1"/>
  <c r="D7" i="1"/>
  <c r="N49" i="1" s="1"/>
  <c r="E7" i="1"/>
  <c r="O50" i="1" s="1"/>
  <c r="G7" i="1"/>
  <c r="Z8" i="1"/>
  <c r="AB35" i="1"/>
  <c r="Z50" i="1"/>
  <c r="AB53" i="1"/>
  <c r="AB58" i="1"/>
  <c r="Y62" i="1"/>
  <c r="F7" i="1"/>
  <c r="AB8" i="1"/>
  <c r="AB50" i="1"/>
  <c r="AA62" i="1"/>
  <c r="B7" i="1"/>
  <c r="L35" i="1" s="1"/>
  <c r="W53" i="1"/>
  <c r="W58" i="1"/>
  <c r="AB62" i="1"/>
  <c r="O44" i="1" l="1"/>
  <c r="N21" i="1"/>
  <c r="N44" i="1"/>
  <c r="N51" i="1"/>
  <c r="N25" i="1"/>
  <c r="N20" i="1"/>
  <c r="N57" i="1"/>
  <c r="N59" i="1"/>
  <c r="N34" i="1"/>
  <c r="P50" i="1"/>
  <c r="Z7" i="1"/>
  <c r="Q58" i="1"/>
  <c r="AA7" i="1"/>
  <c r="R7" i="1"/>
  <c r="AB7" i="1"/>
  <c r="O55" i="1"/>
  <c r="M13" i="1"/>
  <c r="O18" i="1"/>
  <c r="O32" i="1"/>
  <c r="N45" i="1"/>
  <c r="M45" i="1"/>
  <c r="M33" i="1"/>
  <c r="O68" i="1"/>
  <c r="M31" i="1"/>
  <c r="X7" i="1"/>
  <c r="M52" i="1"/>
  <c r="M42" i="1"/>
  <c r="O30" i="1"/>
  <c r="O51" i="1"/>
  <c r="N28" i="1"/>
  <c r="N65" i="1"/>
  <c r="O39" i="1"/>
  <c r="N68" i="1"/>
  <c r="O42" i="1"/>
  <c r="N26" i="1"/>
  <c r="N61" i="1"/>
  <c r="M47" i="1"/>
  <c r="M18" i="1"/>
  <c r="N69" i="1"/>
  <c r="N37" i="1"/>
  <c r="N27" i="1"/>
  <c r="N30" i="1"/>
  <c r="O23" i="1"/>
  <c r="N64" i="1"/>
  <c r="O57" i="1"/>
  <c r="O34" i="1"/>
  <c r="N39" i="1"/>
  <c r="O21" i="1"/>
  <c r="N9" i="1"/>
  <c r="N42" i="1"/>
  <c r="R53" i="1"/>
  <c r="M66" i="1"/>
  <c r="N33" i="1"/>
  <c r="N19" i="1"/>
  <c r="N22" i="1"/>
  <c r="M62" i="1"/>
  <c r="N36" i="1"/>
  <c r="N46" i="1"/>
  <c r="N29" i="1"/>
  <c r="N56" i="1"/>
  <c r="N12" i="1"/>
  <c r="N31" i="1"/>
  <c r="N52" i="1"/>
  <c r="N66" i="1"/>
  <c r="N60" i="1"/>
  <c r="N48" i="1"/>
  <c r="N67" i="1"/>
  <c r="N63" i="1"/>
  <c r="N13" i="1"/>
  <c r="N55" i="1"/>
  <c r="N24" i="1"/>
  <c r="N40" i="1"/>
  <c r="N7" i="1"/>
  <c r="N23" i="1"/>
  <c r="N18" i="1"/>
  <c r="N32" i="1"/>
  <c r="N38" i="1"/>
  <c r="N54" i="1"/>
  <c r="N47" i="1"/>
  <c r="N10" i="1"/>
  <c r="N41" i="1"/>
  <c r="N15" i="1"/>
  <c r="N16" i="1"/>
  <c r="N43" i="1"/>
  <c r="M27" i="1"/>
  <c r="P35" i="1"/>
  <c r="M56" i="1"/>
  <c r="M25" i="1"/>
  <c r="M28" i="1"/>
  <c r="M65" i="1"/>
  <c r="M23" i="1"/>
  <c r="M19" i="1"/>
  <c r="M51" i="1"/>
  <c r="M49" i="1"/>
  <c r="M64" i="1"/>
  <c r="M44" i="1"/>
  <c r="M39" i="1"/>
  <c r="M10" i="1"/>
  <c r="L50" i="1"/>
  <c r="M68" i="1"/>
  <c r="M34" i="1"/>
  <c r="M48" i="1"/>
  <c r="M46" i="1"/>
  <c r="M15" i="1"/>
  <c r="M8" i="1"/>
  <c r="M29" i="1"/>
  <c r="M69" i="1"/>
  <c r="M24" i="1"/>
  <c r="P58" i="1"/>
  <c r="M20" i="1"/>
  <c r="M17" i="1"/>
  <c r="M41" i="1"/>
  <c r="M36" i="1"/>
  <c r="M57" i="1"/>
  <c r="M60" i="1"/>
  <c r="M40" i="1"/>
  <c r="M59" i="1"/>
  <c r="M38" i="1"/>
  <c r="M9" i="1"/>
  <c r="M12" i="1"/>
  <c r="M54" i="1"/>
  <c r="M26" i="1"/>
  <c r="M21" i="1"/>
  <c r="N62" i="1"/>
  <c r="O40" i="1"/>
  <c r="O67" i="1"/>
  <c r="O25" i="1"/>
  <c r="O8" i="1"/>
  <c r="O52" i="1"/>
  <c r="O10" i="1"/>
  <c r="O63" i="1"/>
  <c r="O43" i="1"/>
  <c r="O22" i="1"/>
  <c r="P8" i="1"/>
  <c r="M61" i="1"/>
  <c r="M67" i="1"/>
  <c r="M7" i="1"/>
  <c r="M30" i="1"/>
  <c r="M11" i="1"/>
  <c r="M22" i="1"/>
  <c r="M53" i="1"/>
  <c r="M43" i="1"/>
  <c r="M63" i="1"/>
  <c r="M14" i="1"/>
  <c r="Y7" i="1"/>
  <c r="O69" i="1"/>
  <c r="O45" i="1"/>
  <c r="O24" i="1"/>
  <c r="O61" i="1"/>
  <c r="O65" i="1"/>
  <c r="O49" i="1"/>
  <c r="O20" i="1"/>
  <c r="O7" i="1"/>
  <c r="O12" i="1"/>
  <c r="O28" i="1"/>
  <c r="O41" i="1"/>
  <c r="O26" i="1"/>
  <c r="O13" i="1"/>
  <c r="O9" i="1"/>
  <c r="O11" i="1"/>
  <c r="O58" i="1"/>
  <c r="M37" i="1"/>
  <c r="M16" i="1"/>
  <c r="N58" i="1"/>
  <c r="O38" i="1"/>
  <c r="O17" i="1"/>
  <c r="N50" i="1"/>
  <c r="M35" i="1"/>
  <c r="O46" i="1"/>
  <c r="M55" i="1"/>
  <c r="O35" i="1"/>
  <c r="O14" i="1"/>
  <c r="O56" i="1"/>
  <c r="N35" i="1"/>
  <c r="N14" i="1"/>
  <c r="O62" i="1"/>
  <c r="N8" i="1"/>
  <c r="O19" i="1"/>
  <c r="O64" i="1"/>
  <c r="O59" i="1"/>
  <c r="O36" i="1"/>
  <c r="O15" i="1"/>
  <c r="O47" i="1"/>
  <c r="O54" i="1"/>
  <c r="O31" i="1"/>
  <c r="O66" i="1"/>
  <c r="O29" i="1"/>
  <c r="O60" i="1"/>
  <c r="O37" i="1"/>
  <c r="O16" i="1"/>
  <c r="O48" i="1"/>
  <c r="O27" i="1"/>
  <c r="O53" i="1"/>
  <c r="M32" i="1"/>
  <c r="N11" i="1"/>
  <c r="N53" i="1"/>
  <c r="O33" i="1"/>
  <c r="N17" i="1"/>
  <c r="M58" i="1"/>
  <c r="R69" i="1"/>
  <c r="R60" i="1"/>
  <c r="R55" i="1"/>
  <c r="R45" i="1"/>
  <c r="R37" i="1"/>
  <c r="R32" i="1"/>
  <c r="R24" i="1"/>
  <c r="R16" i="1"/>
  <c r="R48" i="1"/>
  <c r="R40" i="1"/>
  <c r="R27" i="1"/>
  <c r="R19" i="1"/>
  <c r="R11" i="1"/>
  <c r="R42" i="1"/>
  <c r="R67" i="1"/>
  <c r="R63" i="1"/>
  <c r="R43" i="1"/>
  <c r="R30" i="1"/>
  <c r="R22" i="1"/>
  <c r="R14" i="1"/>
  <c r="R66" i="1"/>
  <c r="R61" i="1"/>
  <c r="R56" i="1"/>
  <c r="R51" i="1"/>
  <c r="R46" i="1"/>
  <c r="R38" i="1"/>
  <c r="R33" i="1"/>
  <c r="R25" i="1"/>
  <c r="R17" i="1"/>
  <c r="R9" i="1"/>
  <c r="R62" i="1"/>
  <c r="R29" i="1"/>
  <c r="R21" i="1"/>
  <c r="R49" i="1"/>
  <c r="R41" i="1"/>
  <c r="R28" i="1"/>
  <c r="R20" i="1"/>
  <c r="R12" i="1"/>
  <c r="R65" i="1"/>
  <c r="R64" i="1"/>
  <c r="R59" i="1"/>
  <c r="R54" i="1"/>
  <c r="R44" i="1"/>
  <c r="R36" i="1"/>
  <c r="R31" i="1"/>
  <c r="R23" i="1"/>
  <c r="R15" i="1"/>
  <c r="R10" i="1"/>
  <c r="R13" i="1"/>
  <c r="R68" i="1"/>
  <c r="R57" i="1"/>
  <c r="R52" i="1"/>
  <c r="R47" i="1"/>
  <c r="R39" i="1"/>
  <c r="R34" i="1"/>
  <c r="R26" i="1"/>
  <c r="R18" i="1"/>
  <c r="R58" i="1"/>
  <c r="L53" i="1"/>
  <c r="R35" i="1"/>
  <c r="Q66" i="1"/>
  <c r="Q42" i="1"/>
  <c r="Q29" i="1"/>
  <c r="Q21" i="1"/>
  <c r="Q13" i="1"/>
  <c r="Q47" i="1"/>
  <c r="Q39" i="1"/>
  <c r="Q69" i="1"/>
  <c r="Q60" i="1"/>
  <c r="Q55" i="1"/>
  <c r="Q50" i="1"/>
  <c r="Q45" i="1"/>
  <c r="Q37" i="1"/>
  <c r="Q32" i="1"/>
  <c r="Q24" i="1"/>
  <c r="Q16" i="1"/>
  <c r="Q8" i="1"/>
  <c r="Q57" i="1"/>
  <c r="Q52" i="1"/>
  <c r="Q34" i="1"/>
  <c r="Q48" i="1"/>
  <c r="Q40" i="1"/>
  <c r="Q27" i="1"/>
  <c r="Q19" i="1"/>
  <c r="Q11" i="1"/>
  <c r="Q18" i="1"/>
  <c r="Q67" i="1"/>
  <c r="Q63" i="1"/>
  <c r="Q43" i="1"/>
  <c r="Q30" i="1"/>
  <c r="Q22" i="1"/>
  <c r="Q14" i="1"/>
  <c r="Q61" i="1"/>
  <c r="Q56" i="1"/>
  <c r="Q51" i="1"/>
  <c r="Q46" i="1"/>
  <c r="Q38" i="1"/>
  <c r="Q33" i="1"/>
  <c r="Q25" i="1"/>
  <c r="Q17" i="1"/>
  <c r="Q9" i="1"/>
  <c r="Q7" i="1"/>
  <c r="Q26" i="1"/>
  <c r="Q49" i="1"/>
  <c r="Q41" i="1"/>
  <c r="Q28" i="1"/>
  <c r="Q20" i="1"/>
  <c r="Q12" i="1"/>
  <c r="Q68" i="1"/>
  <c r="Q10" i="1"/>
  <c r="Q65" i="1"/>
  <c r="Q64" i="1"/>
  <c r="Q59" i="1"/>
  <c r="Q54" i="1"/>
  <c r="Q44" i="1"/>
  <c r="Q36" i="1"/>
  <c r="Q31" i="1"/>
  <c r="Q23" i="1"/>
  <c r="Q15" i="1"/>
  <c r="R50" i="1"/>
  <c r="Q62" i="1"/>
  <c r="L58" i="1"/>
  <c r="Q53" i="1"/>
  <c r="L67" i="1"/>
  <c r="L63" i="1"/>
  <c r="L43" i="1"/>
  <c r="L30" i="1"/>
  <c r="L22" i="1"/>
  <c r="L14" i="1"/>
  <c r="L9" i="1"/>
  <c r="L11" i="1"/>
  <c r="L61" i="1"/>
  <c r="L56" i="1"/>
  <c r="L51" i="1"/>
  <c r="L46" i="1"/>
  <c r="L38" i="1"/>
  <c r="L33" i="1"/>
  <c r="L25" i="1"/>
  <c r="L17" i="1"/>
  <c r="L19" i="1"/>
  <c r="L49" i="1"/>
  <c r="L41" i="1"/>
  <c r="L28" i="1"/>
  <c r="L20" i="1"/>
  <c r="L12" i="1"/>
  <c r="L7" i="1"/>
  <c r="L27" i="1"/>
  <c r="L65" i="1"/>
  <c r="L64" i="1"/>
  <c r="L59" i="1"/>
  <c r="L54" i="1"/>
  <c r="L44" i="1"/>
  <c r="L36" i="1"/>
  <c r="L31" i="1"/>
  <c r="L23" i="1"/>
  <c r="L15" i="1"/>
  <c r="L40" i="1"/>
  <c r="L57" i="1"/>
  <c r="L52" i="1"/>
  <c r="L47" i="1"/>
  <c r="L39" i="1"/>
  <c r="L34" i="1"/>
  <c r="L26" i="1"/>
  <c r="L18" i="1"/>
  <c r="L10" i="1"/>
  <c r="L8" i="1"/>
  <c r="L66" i="1"/>
  <c r="L62" i="1"/>
  <c r="L42" i="1"/>
  <c r="L29" i="1"/>
  <c r="L21" i="1"/>
  <c r="L13" i="1"/>
  <c r="L60" i="1"/>
  <c r="L55" i="1"/>
  <c r="L45" i="1"/>
  <c r="L37" i="1"/>
  <c r="L32" i="1"/>
  <c r="L24" i="1"/>
  <c r="L16" i="1"/>
  <c r="L48" i="1"/>
  <c r="P68" i="1"/>
  <c r="P57" i="1"/>
  <c r="P52" i="1"/>
  <c r="P47" i="1"/>
  <c r="P39" i="1"/>
  <c r="P34" i="1"/>
  <c r="P26" i="1"/>
  <c r="P18" i="1"/>
  <c r="P10" i="1"/>
  <c r="P66" i="1"/>
  <c r="P62" i="1"/>
  <c r="P42" i="1"/>
  <c r="P29" i="1"/>
  <c r="P21" i="1"/>
  <c r="P13" i="1"/>
  <c r="P59" i="1"/>
  <c r="P54" i="1"/>
  <c r="P31" i="1"/>
  <c r="P23" i="1"/>
  <c r="P69" i="1"/>
  <c r="P60" i="1"/>
  <c r="P55" i="1"/>
  <c r="P45" i="1"/>
  <c r="P37" i="1"/>
  <c r="P32" i="1"/>
  <c r="P24" i="1"/>
  <c r="P16" i="1"/>
  <c r="P48" i="1"/>
  <c r="P40" i="1"/>
  <c r="P27" i="1"/>
  <c r="P19" i="1"/>
  <c r="P11" i="1"/>
  <c r="P12" i="1"/>
  <c r="P36" i="1"/>
  <c r="P67" i="1"/>
  <c r="P63" i="1"/>
  <c r="P43" i="1"/>
  <c r="P30" i="1"/>
  <c r="P22" i="1"/>
  <c r="P14" i="1"/>
  <c r="P9" i="1"/>
  <c r="P65" i="1"/>
  <c r="P44" i="1"/>
  <c r="P61" i="1"/>
  <c r="P56" i="1"/>
  <c r="P51" i="1"/>
  <c r="P46" i="1"/>
  <c r="P38" i="1"/>
  <c r="P33" i="1"/>
  <c r="P25" i="1"/>
  <c r="P17" i="1"/>
  <c r="P7" i="1"/>
  <c r="P64" i="1"/>
  <c r="P15" i="1"/>
  <c r="P49" i="1"/>
  <c r="P41" i="1"/>
  <c r="P28" i="1"/>
  <c r="P20" i="1"/>
  <c r="W7" i="1"/>
  <c r="R8" i="1"/>
  <c r="P53" i="1"/>
  <c r="Q35" i="1"/>
</calcChain>
</file>

<file path=xl/sharedStrings.xml><?xml version="1.0" encoding="utf-8"?>
<sst xmlns="http://schemas.openxmlformats.org/spreadsheetml/2006/main" count="166" uniqueCount="146">
  <si>
    <t xml:space="preserve">Country of Nationality
</t>
  </si>
  <si>
    <t>udwdwA egcnirevurutwf</t>
  </si>
  <si>
    <t xml:space="preserve"> cniawtcaws ctogWviawfiheb</t>
  </si>
  <si>
    <t>އިތުރުވި މިންވަރު</t>
  </si>
  <si>
    <t xml:space="preserve">Wviawfevirevcnwzwv
</t>
  </si>
  <si>
    <t>No. of Tourists</t>
  </si>
  <si>
    <t>Percentage Share</t>
  </si>
  <si>
    <t>% change over previous year</t>
  </si>
  <si>
    <t xml:space="preserve"> cawtumuawq </t>
  </si>
  <si>
    <t>2012</t>
  </si>
  <si>
    <t>2013</t>
  </si>
  <si>
    <t>2014</t>
  </si>
  <si>
    <t>2015</t>
  </si>
  <si>
    <t>2016</t>
  </si>
  <si>
    <t>2017</t>
  </si>
  <si>
    <t>2018</t>
  </si>
  <si>
    <t>Total</t>
  </si>
  <si>
    <t>ޖުމްލަ</t>
  </si>
  <si>
    <t>Europe</t>
  </si>
  <si>
    <t>ޔޫރަޕް</t>
  </si>
  <si>
    <t xml:space="preserve">   Austria</t>
  </si>
  <si>
    <t>އޮސްޓްރިއާ</t>
  </si>
  <si>
    <t xml:space="preserve">   Belgium</t>
  </si>
  <si>
    <t>ބެލްޖިއަމް</t>
  </si>
  <si>
    <t xml:space="preserve">   Czech Republic</t>
  </si>
  <si>
    <t>ޗެކްރިޕަބްލިކް</t>
  </si>
  <si>
    <t xml:space="preserve">   Denmark</t>
  </si>
  <si>
    <t>ޑެންމާރކް</t>
  </si>
  <si>
    <t xml:space="preserve">   Finland</t>
  </si>
  <si>
    <t>ފިންލޭންޑް</t>
  </si>
  <si>
    <t xml:space="preserve">   France</t>
  </si>
  <si>
    <t>ފްރާންސް</t>
  </si>
  <si>
    <t xml:space="preserve">   Germany</t>
  </si>
  <si>
    <t>ޖާމަނީ</t>
  </si>
  <si>
    <t xml:space="preserve">   Greece</t>
  </si>
  <si>
    <t>ގްރީސް</t>
  </si>
  <si>
    <t xml:space="preserve">   Hungary</t>
  </si>
  <si>
    <t>ހަންގްރީ</t>
  </si>
  <si>
    <t xml:space="preserve">   Ireland</t>
  </si>
  <si>
    <t>އަޔަރލޭންޑް</t>
  </si>
  <si>
    <t xml:space="preserve">   Israel</t>
  </si>
  <si>
    <t>އިޒްރޭލް</t>
  </si>
  <si>
    <t xml:space="preserve">   Italy</t>
  </si>
  <si>
    <t>އިޓަލީ</t>
  </si>
  <si>
    <t xml:space="preserve">   Netherlands</t>
  </si>
  <si>
    <t>ނެދަރލޭންޑްސް</t>
  </si>
  <si>
    <t xml:space="preserve">   Norway</t>
  </si>
  <si>
    <t>ނޯރވޭ</t>
  </si>
  <si>
    <t xml:space="preserve">   Poland</t>
  </si>
  <si>
    <t>ޕޮލޭންޑް</t>
  </si>
  <si>
    <t xml:space="preserve">   Portugal</t>
  </si>
  <si>
    <t>ޕޯޗުގަލް</t>
  </si>
  <si>
    <t xml:space="preserve">   Russia</t>
  </si>
  <si>
    <t>ރަޝިއާ</t>
  </si>
  <si>
    <t xml:space="preserve">   Slovakia</t>
  </si>
  <si>
    <t>ސްލޮވޭކިއާ</t>
  </si>
  <si>
    <t xml:space="preserve">   Slovenia</t>
  </si>
  <si>
    <t>ސްލްވީނިއާ</t>
  </si>
  <si>
    <t xml:space="preserve">   Spain</t>
  </si>
  <si>
    <t>ސްޕެއިން</t>
  </si>
  <si>
    <t xml:space="preserve">   Sweden</t>
  </si>
  <si>
    <t>ސްވިޑްން</t>
  </si>
  <si>
    <t xml:space="preserve">   Switzerland</t>
  </si>
  <si>
    <t>ސްވިޓްޒަރލޭންޑް</t>
  </si>
  <si>
    <t xml:space="preserve">   Turkey</t>
  </si>
  <si>
    <t>ޓަރކީ</t>
  </si>
  <si>
    <t xml:space="preserve">   Ukraine</t>
  </si>
  <si>
    <t>ޔުކްރެއިން</t>
  </si>
  <si>
    <t xml:space="preserve">   United Kingdom</t>
  </si>
  <si>
    <t>ޔުނައިޓެޑް ކިންގްޑަމް</t>
  </si>
  <si>
    <t xml:space="preserve">   Other Europe</t>
  </si>
  <si>
    <t>އެހެނިހެން</t>
  </si>
  <si>
    <t>Asia</t>
  </si>
  <si>
    <t>އޭޝިއާ</t>
  </si>
  <si>
    <t xml:space="preserve">   Bangladesh</t>
  </si>
  <si>
    <t>ބަންގްލަދޭޝް</t>
  </si>
  <si>
    <t xml:space="preserve">   China</t>
  </si>
  <si>
    <t>ޗައިނާ</t>
  </si>
  <si>
    <t xml:space="preserve">   India</t>
  </si>
  <si>
    <t>އިންޑިއާ</t>
  </si>
  <si>
    <t xml:space="preserve">   Indonesia</t>
  </si>
  <si>
    <t>އިންޑޮނޭޝިއާ</t>
  </si>
  <si>
    <t xml:space="preserve">   Japan</t>
  </si>
  <si>
    <t>ޖަޕާން</t>
  </si>
  <si>
    <t xml:space="preserve">   Korea</t>
  </si>
  <si>
    <t>ކޮރެއާ</t>
  </si>
  <si>
    <t xml:space="preserve">   Malaysia</t>
  </si>
  <si>
    <t>މެލޭޝިއާ</t>
  </si>
  <si>
    <t xml:space="preserve">   Pakistan</t>
  </si>
  <si>
    <t>ޕާކިސްތާން</t>
  </si>
  <si>
    <t xml:space="preserve">   Philippines</t>
  </si>
  <si>
    <t>ފިލިޕީންސް</t>
  </si>
  <si>
    <t xml:space="preserve">   Singapore</t>
  </si>
  <si>
    <t>ސިންގަޕޯރ</t>
  </si>
  <si>
    <t xml:space="preserve">   Sri Lanka</t>
  </si>
  <si>
    <t>ސްރީލަންކާ</t>
  </si>
  <si>
    <t xml:space="preserve">   Taiwan</t>
  </si>
  <si>
    <t>ޓައިވާން</t>
  </si>
  <si>
    <t xml:space="preserve">   Thailand</t>
  </si>
  <si>
    <t>ތައިލޭންޑް</t>
  </si>
  <si>
    <t xml:space="preserve">   Other Asia</t>
  </si>
  <si>
    <t>Africa</t>
  </si>
  <si>
    <t>އެފްރިކާ</t>
  </si>
  <si>
    <t xml:space="preserve">    South Africa</t>
  </si>
  <si>
    <t>ސައުތު އެފްރިކާ</t>
  </si>
  <si>
    <t xml:space="preserve">   Other Africa</t>
  </si>
  <si>
    <t>Americas</t>
  </si>
  <si>
    <t>އެމެރިކާސް</t>
  </si>
  <si>
    <t xml:space="preserve">   Brazil</t>
  </si>
  <si>
    <t>ބްރެޒީލް</t>
  </si>
  <si>
    <t xml:space="preserve">   Canada</t>
  </si>
  <si>
    <t>ކެނެޑާ</t>
  </si>
  <si>
    <t xml:space="preserve">   U.S.A</t>
  </si>
  <si>
    <t>ޔޫ.އެސް.އޭ</t>
  </si>
  <si>
    <t xml:space="preserve">   Other Americas</t>
  </si>
  <si>
    <t>Oceania</t>
  </si>
  <si>
    <t>އޯޝޭނިއާ</t>
  </si>
  <si>
    <t xml:space="preserve">   Australia</t>
  </si>
  <si>
    <t>އޮސްޓްރޭލިއާ</t>
  </si>
  <si>
    <t xml:space="preserve">   New Zealand</t>
  </si>
  <si>
    <t>ނިއުޒީލޭންޑް</t>
  </si>
  <si>
    <t xml:space="preserve">   Other Oceania</t>
  </si>
  <si>
    <t>Middle East</t>
  </si>
  <si>
    <t>މިޑްލް އީސްޓް</t>
  </si>
  <si>
    <t xml:space="preserve">   Kuwait</t>
  </si>
  <si>
    <t>ކުވެއިތު</t>
  </si>
  <si>
    <t xml:space="preserve">   Lebanon</t>
  </si>
  <si>
    <t>ލެބެނަން</t>
  </si>
  <si>
    <t xml:space="preserve">   Saudi Arabia</t>
  </si>
  <si>
    <t>ސައުދީއެރޭބިއާ</t>
  </si>
  <si>
    <t xml:space="preserve">   United Arab Emirates</t>
  </si>
  <si>
    <t>ޔުނައިޓެޑް އެރެބް އެމިރޭޓްސް</t>
  </si>
  <si>
    <t xml:space="preserve">   Other Middle East</t>
  </si>
  <si>
    <t>UN Passport Holders</t>
  </si>
  <si>
    <t>-</t>
  </si>
  <si>
    <t>ޔޫ.އެން ޕާސްޕޯޓް ހޯލްޑަރ</t>
  </si>
  <si>
    <t>Not Stated</t>
  </si>
  <si>
    <t>ބަޔާންނުކުރާ</t>
  </si>
  <si>
    <t>Source: Ministry of Tourism</t>
  </si>
  <si>
    <t>cmwzirUT cfoa IrcTcsinim :ctWrwf ivcaed utWmUluAwm</t>
  </si>
  <si>
    <t>2019</t>
  </si>
  <si>
    <t>2020</t>
  </si>
  <si>
    <t>Table 10.1 :   FLOW OF TOURISTS BY NATIONALITY, 2016 -  2020</t>
  </si>
  <si>
    <t>2020 - 2016 ,udwdwA egcnirevurutwf iawaejcaWr cnutogegukwtumuawq : 10.1 ulwvWt</t>
  </si>
  <si>
    <t>Note: Maldives border was closed for international visitirs on 27th March 2020 due to global COVID-19 outbreak and was re-opened on 15th July 2020</t>
  </si>
  <si>
    <t>Due to COVIC-19 pandamic, some tourists were unable to travel back to their home country.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</si>
</sst>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#,##0;[Red]#,##0"/>
    <numFmt numFmtId="166" formatCode="_(* #,##0_);_(* \(#,##0\);_(* &quot;-&quot;??_);_(@_)"/>
    <numFmt numFmtId="171" formatCode="0.00_)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_Randhoo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0"/>
      <name val="Faruma"/>
    </font>
    <font>
      <b/>
      <sz val="10"/>
      <name val="Calibri"/>
      <family val="2"/>
      <scheme val="minor"/>
    </font>
    <font>
      <b/>
      <sz val="10.5"/>
      <name val="Calibri"/>
      <family val="2"/>
      <scheme val="minor"/>
    </font>
    <font>
      <b/>
      <sz val="10.5"/>
      <name val="Faruma"/>
    </font>
    <font>
      <sz val="10.5"/>
      <name val="Calibri"/>
      <family val="2"/>
      <scheme val="minor"/>
    </font>
    <font>
      <sz val="10.5"/>
      <name val="Faruma"/>
    </font>
    <font>
      <sz val="10"/>
      <name val="Helv"/>
    </font>
    <font>
      <i/>
      <sz val="9"/>
      <color theme="1"/>
      <name val="Calibri"/>
      <family val="2"/>
      <scheme val="minor"/>
    </font>
    <font>
      <sz val="9"/>
      <name val="Arial"/>
      <family val="2"/>
    </font>
    <font>
      <sz val="9"/>
      <name val="A_Randhoo"/>
    </font>
    <font>
      <i/>
      <sz val="9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b/>
      <i/>
      <sz val="16"/>
      <name val="Helv"/>
    </font>
    <font>
      <b/>
      <sz val="10"/>
      <name val="TimesNewRomanPS"/>
    </font>
    <font>
      <sz val="10"/>
      <name val="Times New Roman"/>
      <family val="1"/>
    </font>
    <font>
      <b/>
      <sz val="9"/>
      <name val="A_Faseyha"/>
    </font>
    <font>
      <b/>
      <sz val="10"/>
      <name val="A_Faseyha"/>
    </font>
    <font>
      <sz val="11"/>
      <color theme="1"/>
      <name val="A_Faseyha"/>
    </font>
    <font>
      <sz val="10"/>
      <name val="A_Faseyha"/>
    </font>
    <font>
      <sz val="9"/>
      <name val="A_Faseyha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hair">
        <color indexed="64"/>
      </left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20" fillId="0" borderId="0"/>
    <xf numFmtId="0" fontId="6" fillId="0" borderId="0"/>
    <xf numFmtId="43" fontId="6" fillId="0" borderId="0" applyFont="0" applyFill="0" applyBorder="0" applyAlignment="0" applyProtection="0"/>
    <xf numFmtId="171" fontId="21" fillId="0" borderId="0"/>
    <xf numFmtId="1" fontId="22" fillId="0" borderId="21" applyNumberFormat="0"/>
    <xf numFmtId="0" fontId="6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20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4" fillId="0" borderId="0"/>
    <xf numFmtId="40" fontId="14" fillId="0" borderId="0" applyFont="0" applyFill="0" applyBorder="0" applyAlignment="0" applyProtection="0"/>
    <xf numFmtId="0" fontId="14" fillId="0" borderId="0"/>
  </cellStyleXfs>
  <cellXfs count="97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>
      <alignment vertical="center"/>
    </xf>
    <xf numFmtId="0" fontId="6" fillId="2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49" fontId="9" fillId="2" borderId="10" xfId="0" applyNumberFormat="1" applyFont="1" applyFill="1" applyBorder="1" applyAlignment="1" applyProtection="1">
      <alignment horizontal="right" vertical="center"/>
    </xf>
    <xf numFmtId="49" fontId="9" fillId="2" borderId="11" xfId="0" applyNumberFormat="1" applyFont="1" applyFill="1" applyBorder="1" applyAlignment="1" applyProtection="1">
      <alignment horizontal="right" vertical="center"/>
    </xf>
    <xf numFmtId="0" fontId="9" fillId="2" borderId="10" xfId="0" applyFont="1" applyFill="1" applyBorder="1" applyAlignment="1" applyProtection="1">
      <alignment horizontal="right" vertical="center"/>
    </xf>
    <xf numFmtId="0" fontId="9" fillId="2" borderId="7" xfId="0" applyFont="1" applyFill="1" applyBorder="1" applyAlignment="1" applyProtection="1">
      <alignment horizontal="right" vertical="center"/>
    </xf>
    <xf numFmtId="0" fontId="9" fillId="2" borderId="9" xfId="0" applyFont="1" applyFill="1" applyBorder="1" applyAlignment="1" applyProtection="1">
      <alignment horizontal="right" vertical="center"/>
    </xf>
    <xf numFmtId="0" fontId="5" fillId="2" borderId="0" xfId="0" applyFont="1" applyFill="1"/>
    <xf numFmtId="0" fontId="10" fillId="2" borderId="0" xfId="0" applyFont="1" applyFill="1" applyBorder="1" applyAlignment="1" applyProtection="1">
      <alignment horizontal="left" vertical="center"/>
    </xf>
    <xf numFmtId="3" fontId="10" fillId="2" borderId="0" xfId="0" applyNumberFormat="1" applyFont="1" applyFill="1" applyBorder="1" applyAlignment="1" applyProtection="1">
      <alignment vertical="center"/>
    </xf>
    <xf numFmtId="3" fontId="10" fillId="2" borderId="12" xfId="0" applyNumberFormat="1" applyFont="1" applyFill="1" applyBorder="1" applyAlignment="1" applyProtection="1">
      <alignment vertical="center"/>
    </xf>
    <xf numFmtId="3" fontId="10" fillId="2" borderId="0" xfId="0" applyNumberFormat="1" applyFont="1" applyFill="1" applyBorder="1" applyAlignment="1">
      <alignment vertical="center"/>
    </xf>
    <xf numFmtId="3" fontId="10" fillId="2" borderId="12" xfId="0" applyNumberFormat="1" applyFont="1" applyFill="1" applyBorder="1" applyAlignment="1">
      <alignment vertical="center"/>
    </xf>
    <xf numFmtId="164" fontId="10" fillId="2" borderId="0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right" vertical="center"/>
    </xf>
    <xf numFmtId="165" fontId="5" fillId="2" borderId="0" xfId="0" applyNumberFormat="1" applyFont="1" applyFill="1"/>
    <xf numFmtId="164" fontId="10" fillId="2" borderId="12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166" fontId="12" fillId="2" borderId="13" xfId="1" applyNumberFormat="1" applyFont="1" applyFill="1" applyBorder="1" applyAlignment="1" applyProtection="1">
      <alignment horizontal="left" vertical="center"/>
    </xf>
    <xf numFmtId="165" fontId="12" fillId="2" borderId="0" xfId="1" applyNumberFormat="1" applyFont="1" applyFill="1" applyBorder="1" applyAlignment="1">
      <alignment vertical="center"/>
    </xf>
    <xf numFmtId="165" fontId="12" fillId="2" borderId="12" xfId="1" applyNumberFormat="1" applyFont="1" applyFill="1" applyBorder="1" applyAlignment="1">
      <alignment vertical="center"/>
    </xf>
    <xf numFmtId="164" fontId="12" fillId="2" borderId="0" xfId="0" applyNumberFormat="1" applyFont="1" applyFill="1" applyBorder="1" applyAlignment="1">
      <alignment vertical="center"/>
    </xf>
    <xf numFmtId="164" fontId="12" fillId="2" borderId="12" xfId="0" applyNumberFormat="1" applyFont="1" applyFill="1" applyBorder="1" applyAlignment="1">
      <alignment vertical="center"/>
    </xf>
    <xf numFmtId="166" fontId="10" fillId="2" borderId="14" xfId="1" applyNumberFormat="1" applyFont="1" applyFill="1" applyBorder="1" applyAlignment="1" applyProtection="1">
      <alignment horizontal="left" vertical="center"/>
    </xf>
    <xf numFmtId="165" fontId="10" fillId="2" borderId="0" xfId="1" applyNumberFormat="1" applyFont="1" applyFill="1" applyBorder="1" applyAlignment="1" applyProtection="1">
      <alignment horizontal="right" vertical="center"/>
    </xf>
    <xf numFmtId="165" fontId="10" fillId="2" borderId="12" xfId="1" applyNumberFormat="1" applyFont="1" applyFill="1" applyBorder="1" applyAlignment="1" applyProtection="1">
      <alignment horizontal="right" vertical="center"/>
    </xf>
    <xf numFmtId="164" fontId="12" fillId="2" borderId="15" xfId="0" applyNumberFormat="1" applyFont="1" applyFill="1" applyBorder="1" applyAlignment="1">
      <alignment vertical="center"/>
    </xf>
    <xf numFmtId="166" fontId="12" fillId="2" borderId="16" xfId="1" applyNumberFormat="1" applyFont="1" applyFill="1" applyBorder="1" applyAlignment="1" applyProtection="1">
      <alignment horizontal="left" vertical="center"/>
    </xf>
    <xf numFmtId="166" fontId="12" fillId="2" borderId="0" xfId="1" applyNumberFormat="1" applyFont="1" applyFill="1" applyBorder="1" applyAlignment="1" applyProtection="1">
      <alignment horizontal="left" vertical="center"/>
    </xf>
    <xf numFmtId="0" fontId="0" fillId="2" borderId="0" xfId="0" applyFill="1" applyBorder="1"/>
    <xf numFmtId="0" fontId="5" fillId="2" borderId="0" xfId="0" applyFont="1" applyFill="1" applyBorder="1"/>
    <xf numFmtId="165" fontId="12" fillId="2" borderId="17" xfId="1" applyNumberFormat="1" applyFont="1" applyFill="1" applyBorder="1" applyAlignment="1" applyProtection="1">
      <alignment horizontal="right" vertical="center"/>
    </xf>
    <xf numFmtId="165" fontId="12" fillId="2" borderId="18" xfId="1" applyNumberFormat="1" applyFont="1" applyFill="1" applyBorder="1" applyAlignment="1" applyProtection="1">
      <alignment horizontal="right" vertical="center"/>
    </xf>
    <xf numFmtId="165" fontId="12" fillId="2" borderId="14" xfId="1" applyNumberFormat="1" applyFont="1" applyFill="1" applyBorder="1" applyAlignment="1" applyProtection="1">
      <alignment horizontal="right" vertical="center"/>
    </xf>
    <xf numFmtId="166" fontId="10" fillId="2" borderId="9" xfId="1" applyNumberFormat="1" applyFont="1" applyFill="1" applyBorder="1" applyAlignment="1" applyProtection="1">
      <alignment horizontal="left" vertical="center"/>
    </xf>
    <xf numFmtId="165" fontId="12" fillId="2" borderId="19" xfId="1" applyNumberFormat="1" applyFont="1" applyFill="1" applyBorder="1" applyAlignment="1" applyProtection="1">
      <alignment horizontal="right" vertical="center"/>
    </xf>
    <xf numFmtId="165" fontId="12" fillId="2" borderId="9" xfId="1" applyNumberFormat="1" applyFont="1" applyFill="1" applyBorder="1" applyAlignment="1">
      <alignment vertical="center"/>
    </xf>
    <xf numFmtId="165" fontId="12" fillId="2" borderId="7" xfId="1" applyNumberFormat="1" applyFont="1" applyFill="1" applyBorder="1" applyAlignment="1">
      <alignment vertical="center"/>
    </xf>
    <xf numFmtId="165" fontId="12" fillId="2" borderId="20" xfId="1" applyNumberFormat="1" applyFont="1" applyFill="1" applyBorder="1" applyAlignment="1" applyProtection="1">
      <alignment horizontal="right" vertical="center"/>
    </xf>
    <xf numFmtId="164" fontId="12" fillId="2" borderId="9" xfId="0" applyNumberFormat="1" applyFont="1" applyFill="1" applyBorder="1" applyAlignment="1">
      <alignment vertical="center"/>
    </xf>
    <xf numFmtId="164" fontId="12" fillId="2" borderId="7" xfId="0" applyNumberFormat="1" applyFont="1" applyFill="1" applyBorder="1" applyAlignment="1">
      <alignment vertical="center"/>
    </xf>
    <xf numFmtId="165" fontId="12" fillId="2" borderId="9" xfId="1" applyNumberFormat="1" applyFont="1" applyFill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left" vertical="center"/>
    </xf>
    <xf numFmtId="37" fontId="16" fillId="2" borderId="0" xfId="0" applyNumberFormat="1" applyFont="1" applyFill="1" applyAlignment="1" applyProtection="1">
      <alignment horizontal="right" vertical="center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horizontal="right" vertical="center"/>
    </xf>
    <xf numFmtId="3" fontId="0" fillId="2" borderId="0" xfId="0" applyNumberFormat="1" applyFill="1"/>
    <xf numFmtId="0" fontId="8" fillId="2" borderId="5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6" fillId="2" borderId="0" xfId="0" applyFont="1" applyFill="1" applyBorder="1"/>
    <xf numFmtId="0" fontId="2" fillId="2" borderId="0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right" vertical="top" wrapText="1"/>
    </xf>
    <xf numFmtId="0" fontId="24" fillId="2" borderId="0" xfId="0" applyFont="1" applyFill="1" applyBorder="1" applyAlignment="1">
      <alignment horizontal="right" vertical="center"/>
    </xf>
    <xf numFmtId="0" fontId="24" fillId="2" borderId="9" xfId="0" applyFont="1" applyFill="1" applyBorder="1" applyAlignment="1">
      <alignment vertical="center" wrapText="1"/>
    </xf>
    <xf numFmtId="0" fontId="26" fillId="2" borderId="3" xfId="0" applyFont="1" applyFill="1" applyBorder="1"/>
    <xf numFmtId="0" fontId="27" fillId="2" borderId="0" xfId="0" applyFont="1" applyFill="1"/>
    <xf numFmtId="0" fontId="25" fillId="2" borderId="2" xfId="0" applyFont="1" applyFill="1" applyBorder="1" applyAlignment="1">
      <alignment vertical="center" wrapText="1"/>
    </xf>
    <xf numFmtId="0" fontId="25" fillId="2" borderId="4" xfId="0" applyFont="1" applyFill="1" applyBorder="1" applyAlignment="1">
      <alignment vertical="center" wrapText="1"/>
    </xf>
    <xf numFmtId="166" fontId="10" fillId="2" borderId="13" xfId="1" applyNumberFormat="1" applyFont="1" applyFill="1" applyBorder="1" applyAlignment="1" applyProtection="1">
      <alignment horizontal="left" vertical="center"/>
    </xf>
    <xf numFmtId="0" fontId="13" fillId="2" borderId="0" xfId="0" applyFont="1" applyFill="1" applyBorder="1" applyAlignment="1">
      <alignment horizontal="right" vertical="center" indent="2"/>
    </xf>
    <xf numFmtId="0" fontId="11" fillId="2" borderId="0" xfId="0" applyFont="1" applyFill="1" applyBorder="1" applyAlignment="1">
      <alignment horizontal="right" vertical="center" indent="2"/>
    </xf>
    <xf numFmtId="0" fontId="13" fillId="2" borderId="0" xfId="2" applyFont="1" applyFill="1" applyBorder="1" applyAlignment="1">
      <alignment horizontal="right" vertical="center" indent="2"/>
    </xf>
    <xf numFmtId="0" fontId="11" fillId="2" borderId="9" xfId="0" applyFont="1" applyFill="1" applyBorder="1" applyAlignment="1">
      <alignment horizontal="right" vertical="center"/>
    </xf>
    <xf numFmtId="0" fontId="28" fillId="2" borderId="0" xfId="0" applyFont="1" applyFill="1" applyBorder="1" applyAlignment="1">
      <alignment horizontal="right" vertical="center"/>
    </xf>
    <xf numFmtId="0" fontId="6" fillId="2" borderId="6" xfId="0" applyFont="1" applyFill="1" applyBorder="1"/>
    <xf numFmtId="0" fontId="25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 wrapText="1"/>
    </xf>
    <xf numFmtId="3" fontId="0" fillId="2" borderId="0" xfId="0" applyNumberFormat="1" applyFill="1" applyBorder="1"/>
    <xf numFmtId="0" fontId="18" fillId="2" borderId="0" xfId="0" applyFont="1" applyFill="1" applyAlignment="1" applyProtection="1">
      <alignment horizontal="left" vertical="center"/>
    </xf>
    <xf numFmtId="0" fontId="18" fillId="2" borderId="0" xfId="0" applyFont="1" applyFill="1" applyAlignment="1" applyProtection="1">
      <alignment horizontal="left" vertical="center" indent="3"/>
    </xf>
    <xf numFmtId="0" fontId="25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</xf>
    <xf numFmtId="0" fontId="7" fillId="2" borderId="0" xfId="0" applyFont="1" applyFill="1" applyBorder="1" applyAlignment="1" applyProtection="1">
      <alignment horizontal="left" vertical="center"/>
    </xf>
    <xf numFmtId="0" fontId="7" fillId="2" borderId="9" xfId="0" applyFont="1" applyFill="1" applyBorder="1" applyAlignment="1" applyProtection="1">
      <alignment horizontal="left" vertical="center"/>
    </xf>
    <xf numFmtId="0" fontId="25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23">
    <cellStyle name="1" xfId="7"/>
    <cellStyle name="Comma" xfId="1" builtinId="3"/>
    <cellStyle name="Comma 2" xfId="21"/>
    <cellStyle name="Comma 3" xfId="8"/>
    <cellStyle name="Normal" xfId="0" builtinId="0"/>
    <cellStyle name="Normal - Style1" xfId="9"/>
    <cellStyle name="Normal 10" xfId="15"/>
    <cellStyle name="Normal 2" xfId="3"/>
    <cellStyle name="Normal 2 2" xfId="10"/>
    <cellStyle name="Normal 2 2 2" xfId="22"/>
    <cellStyle name="Normal 3" xfId="11"/>
    <cellStyle name="Normal 4" xfId="16"/>
    <cellStyle name="Normal 4 2" xfId="12"/>
    <cellStyle name="Normal 4 2 2" xfId="17"/>
    <cellStyle name="Normal 5" xfId="13"/>
    <cellStyle name="Normal 5 2" xfId="5"/>
    <cellStyle name="Normal 6" xfId="18"/>
    <cellStyle name="Normal 7" xfId="19"/>
    <cellStyle name="Normal 8" xfId="20"/>
    <cellStyle name="Normal 9" xfId="6"/>
    <cellStyle name="Normal_TABLE456" xfId="2"/>
    <cellStyle name="Percent 2" xfId="14"/>
    <cellStyle name="Percent 2 2" xfId="4"/>
  </cellStyles>
  <dxfs count="0"/>
  <tableStyles count="0" defaultTableStyle="TableStyleMedium2" defaultPivotStyle="PivotStyleLight16"/>
  <colors>
    <mruColors>
      <color rgb="FFC0F2F0"/>
      <color rgb="FFEAFAFA"/>
      <color rgb="FFDDF8F7"/>
      <color rgb="FFFF9900"/>
      <color rgb="FFFFCC66"/>
      <color rgb="FF33CCCC"/>
      <color rgb="FF196563"/>
      <color rgb="FF249390"/>
      <color rgb="FFCA945E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Consolas" panose="020B0609020204030204" pitchFamily="49" charset="0"/>
                <a:cs typeface="Calibri" panose="020F0502020204030204" pitchFamily="34" charset="0"/>
              </a:defRPr>
            </a:pPr>
            <a:r>
              <a:rPr lang="en-US" sz="1200">
                <a:latin typeface="Consolas" panose="020B0609020204030204" pitchFamily="49" charset="0"/>
                <a:cs typeface="Calibri" panose="020F0502020204030204" pitchFamily="34" charset="0"/>
              </a:rPr>
              <a:t>Figure 10.1:Top ten tourist markets,</a:t>
            </a:r>
            <a:r>
              <a:rPr lang="en-US" sz="1200" baseline="0">
                <a:latin typeface="Consolas" panose="020B0609020204030204" pitchFamily="49" charset="0"/>
                <a:cs typeface="Calibri" panose="020F0502020204030204" pitchFamily="34" charset="0"/>
              </a:rPr>
              <a:t> 2020</a:t>
            </a:r>
            <a:endParaRPr lang="en-US" sz="1200">
              <a:latin typeface="Consolas" panose="020B0609020204030204" pitchFamily="49" charset="0"/>
              <a:cs typeface="Calibri" panose="020F0502020204030204" pitchFamily="34" charset="0"/>
            </a:endParaRPr>
          </a:p>
        </c:rich>
      </c:tx>
      <c:layout>
        <c:manualLayout>
          <c:xMode val="edge"/>
          <c:yMode val="edge"/>
          <c:x val="0.33428611039418321"/>
          <c:y val="6.01214646575903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5369394979151631E-2"/>
          <c:y val="0.17662026684296936"/>
          <c:w val="0.881622402451678"/>
          <c:h val="0.645862547380200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CCC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'10.1'!$BF$10:$BF$19</c:f>
              <c:numCache>
                <c:formatCode>#,##0</c:formatCode>
                <c:ptCount val="10"/>
                <c:pt idx="0">
                  <c:v>62960</c:v>
                </c:pt>
                <c:pt idx="1">
                  <c:v>61387</c:v>
                </c:pt>
                <c:pt idx="2">
                  <c:v>52720</c:v>
                </c:pt>
                <c:pt idx="3">
                  <c:v>46690</c:v>
                </c:pt>
                <c:pt idx="4">
                  <c:v>36435</c:v>
                </c:pt>
                <c:pt idx="5">
                  <c:v>34245</c:v>
                </c:pt>
                <c:pt idx="6">
                  <c:v>28031</c:v>
                </c:pt>
                <c:pt idx="7">
                  <c:v>19759</c:v>
                </c:pt>
                <c:pt idx="8">
                  <c:v>12517</c:v>
                </c:pt>
                <c:pt idx="9">
                  <c:v>10343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26-4DA0-8D27-4A1096B01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11603464"/>
        <c:axId val="411605816"/>
      </c:barChart>
      <c:catAx>
        <c:axId val="411603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300"/>
            </a:pPr>
            <a:endParaRPr lang="en-US"/>
          </a:p>
        </c:txPr>
        <c:crossAx val="411605816"/>
        <c:crosses val="autoZero"/>
        <c:auto val="1"/>
        <c:lblAlgn val="ctr"/>
        <c:lblOffset val="100"/>
        <c:noMultiLvlLbl val="0"/>
      </c:catAx>
      <c:valAx>
        <c:axId val="411605816"/>
        <c:scaling>
          <c:orientation val="minMax"/>
        </c:scaling>
        <c:delete val="0"/>
        <c:axPos val="l"/>
        <c:majorGridlines>
          <c:spPr>
            <a:ln>
              <a:solidFill>
                <a:srgbClr val="C0F2F0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1050" b="0"/>
                </a:pPr>
                <a:r>
                  <a:rPr lang="en-US" sz="1050" b="0"/>
                  <a:t>Number of tourists</a:t>
                </a:r>
              </a:p>
            </c:rich>
          </c:tx>
          <c:layout>
            <c:manualLayout>
              <c:xMode val="edge"/>
              <c:yMode val="edge"/>
              <c:x val="1.0839810550651403E-2"/>
              <c:y val="9.3296735565503067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411603464"/>
        <c:crosses val="autoZero"/>
        <c:crossBetween val="between"/>
      </c:valAx>
      <c:spPr>
        <a:solidFill>
          <a:srgbClr val="EAFAFA"/>
        </a:solidFill>
        <a:ln>
          <a:solidFill>
            <a:schemeClr val="bg1">
              <a:lumMod val="95000"/>
            </a:schemeClr>
          </a:solidFill>
        </a:ln>
      </c:spPr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000000000000167" l="0.70000000000000062" r="0.70000000000000062" t="0.7500000000000016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Figure 10.3: Top tourist arrival market, 2016 - 2020 </a:t>
            </a:r>
            <a:endParaRPr lang="en-US" sz="1400">
              <a:effectLst/>
            </a:endParaRPr>
          </a:p>
        </c:rich>
      </c:tx>
      <c:layout>
        <c:manualLayout>
          <c:xMode val="edge"/>
          <c:yMode val="edge"/>
          <c:x val="0.37940081311628987"/>
          <c:y val="3.060307401064877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583058448017698E-2"/>
          <c:y val="9.9837537659841227E-2"/>
          <c:w val="0.90114942478191318"/>
          <c:h val="0.793165180957884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'10.1'!$BB$9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196563"/>
            </a:solidFill>
            <a:ln>
              <a:noFill/>
            </a:ln>
            <a:effectLst/>
          </c:spPr>
          <c:invertIfNegative val="0"/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'10.1'!$BB$10:$BB$19</c:f>
              <c:numCache>
                <c:formatCode>#,##0</c:formatCode>
                <c:ptCount val="10"/>
                <c:pt idx="0">
                  <c:v>66955</c:v>
                </c:pt>
                <c:pt idx="1">
                  <c:v>46522</c:v>
                </c:pt>
                <c:pt idx="2">
                  <c:v>101843</c:v>
                </c:pt>
                <c:pt idx="3">
                  <c:v>71202</c:v>
                </c:pt>
                <c:pt idx="4">
                  <c:v>106381</c:v>
                </c:pt>
                <c:pt idx="5">
                  <c:v>324326</c:v>
                </c:pt>
                <c:pt idx="6">
                  <c:v>40487</c:v>
                </c:pt>
                <c:pt idx="7">
                  <c:v>32589</c:v>
                </c:pt>
                <c:pt idx="8">
                  <c:v>31678</c:v>
                </c:pt>
                <c:pt idx="9">
                  <c:v>7599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3-47F8-8B5E-FBAEA9601FA6}"/>
            </c:ext>
          </c:extLst>
        </c:ser>
        <c:ser>
          <c:idx val="1"/>
          <c:order val="1"/>
          <c:tx>
            <c:strRef>
              <c:f>'10.1'!$BC$9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249390"/>
            </a:solidFill>
            <a:ln>
              <a:noFill/>
            </a:ln>
            <a:effectLst/>
          </c:spPr>
          <c:invertIfNegative val="0"/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'10.1'!$BC$10:$BC$19</c:f>
              <c:numCache>
                <c:formatCode>#,##0</c:formatCode>
                <c:ptCount val="10"/>
                <c:pt idx="0">
                  <c:v>83019</c:v>
                </c:pt>
                <c:pt idx="1">
                  <c:v>61931</c:v>
                </c:pt>
                <c:pt idx="2">
                  <c:v>103977</c:v>
                </c:pt>
                <c:pt idx="3">
                  <c:v>88848</c:v>
                </c:pt>
                <c:pt idx="4">
                  <c:v>112109</c:v>
                </c:pt>
                <c:pt idx="5">
                  <c:v>306530</c:v>
                </c:pt>
                <c:pt idx="6">
                  <c:v>42365</c:v>
                </c:pt>
                <c:pt idx="7">
                  <c:v>39180</c:v>
                </c:pt>
                <c:pt idx="8">
                  <c:v>32651</c:v>
                </c:pt>
                <c:pt idx="9">
                  <c:v>9722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3-47F8-8B5E-FBAEA9601FA6}"/>
            </c:ext>
          </c:extLst>
        </c:ser>
        <c:ser>
          <c:idx val="2"/>
          <c:order val="2"/>
          <c:tx>
            <c:strRef>
              <c:f>'10.1'!$BD$9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33CCCC"/>
            </a:solidFill>
            <a:ln>
              <a:noFill/>
            </a:ln>
            <a:effectLst/>
          </c:spPr>
          <c:invertIfNegative val="0"/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'10.1'!$BD$10:$BD$19</c:f>
              <c:numCache>
                <c:formatCode>#,##0</c:formatCode>
                <c:ptCount val="10"/>
                <c:pt idx="0">
                  <c:v>90474</c:v>
                </c:pt>
                <c:pt idx="1">
                  <c:v>70935</c:v>
                </c:pt>
                <c:pt idx="2">
                  <c:v>114602</c:v>
                </c:pt>
                <c:pt idx="3">
                  <c:v>105297</c:v>
                </c:pt>
                <c:pt idx="4">
                  <c:v>117532</c:v>
                </c:pt>
                <c:pt idx="5">
                  <c:v>283116</c:v>
                </c:pt>
                <c:pt idx="6">
                  <c:v>50476</c:v>
                </c:pt>
                <c:pt idx="7">
                  <c:v>42901</c:v>
                </c:pt>
                <c:pt idx="8">
                  <c:v>32984</c:v>
                </c:pt>
                <c:pt idx="9">
                  <c:v>11430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3-47F8-8B5E-FBAEA9601FA6}"/>
            </c:ext>
          </c:extLst>
        </c:ser>
        <c:ser>
          <c:idx val="3"/>
          <c:order val="3"/>
          <c:tx>
            <c:strRef>
              <c:f>'10.1'!$BE$9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'10.1'!$BE$10:$BE$19</c:f>
              <c:numCache>
                <c:formatCode>#,##0</c:formatCode>
                <c:ptCount val="10"/>
                <c:pt idx="0">
                  <c:v>166030</c:v>
                </c:pt>
                <c:pt idx="1">
                  <c:v>83369</c:v>
                </c:pt>
                <c:pt idx="2">
                  <c:v>126199</c:v>
                </c:pt>
                <c:pt idx="3">
                  <c:v>136343</c:v>
                </c:pt>
                <c:pt idx="4">
                  <c:v>131561</c:v>
                </c:pt>
                <c:pt idx="5">
                  <c:v>284029</c:v>
                </c:pt>
                <c:pt idx="6">
                  <c:v>59738</c:v>
                </c:pt>
                <c:pt idx="7">
                  <c:v>54474</c:v>
                </c:pt>
                <c:pt idx="8">
                  <c:v>33829</c:v>
                </c:pt>
                <c:pt idx="9">
                  <c:v>13253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3-47F8-8B5E-FBAEA9601FA6}"/>
            </c:ext>
          </c:extLst>
        </c:ser>
        <c:ser>
          <c:idx val="4"/>
          <c:order val="4"/>
          <c:tx>
            <c:strRef>
              <c:f>'10.1'!$BF$9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C66"/>
            </a:solidFill>
            <a:ln>
              <a:noFill/>
            </a:ln>
            <a:effectLst/>
          </c:spPr>
          <c:invertIfNegative val="0"/>
          <c:cat>
            <c:strRef>
              <c:f>'10.1'!$BA$10:$BA$19</c:f>
              <c:strCache>
                <c:ptCount val="10"/>
                <c:pt idx="0">
                  <c:v>   India</c:v>
                </c:pt>
                <c:pt idx="1">
                  <c:v>   Russia</c:v>
                </c:pt>
                <c:pt idx="2">
                  <c:v>   United Kingdom</c:v>
                </c:pt>
                <c:pt idx="3">
                  <c:v>   Italy</c:v>
                </c:pt>
                <c:pt idx="4">
                  <c:v>   Germany</c:v>
                </c:pt>
                <c:pt idx="5">
                  <c:v>   China</c:v>
                </c:pt>
                <c:pt idx="6">
                  <c:v>   France</c:v>
                </c:pt>
                <c:pt idx="7">
                  <c:v>   U.S.A</c:v>
                </c:pt>
                <c:pt idx="8">
                  <c:v>   Switzerland</c:v>
                </c:pt>
                <c:pt idx="9">
                  <c:v>   Ukraine</c:v>
                </c:pt>
              </c:strCache>
            </c:strRef>
          </c:cat>
          <c:val>
            <c:numRef>
              <c:f>'10.1'!$BF$10:$BF$19</c:f>
              <c:numCache>
                <c:formatCode>#,##0</c:formatCode>
                <c:ptCount val="10"/>
                <c:pt idx="0">
                  <c:v>62960</c:v>
                </c:pt>
                <c:pt idx="1">
                  <c:v>61387</c:v>
                </c:pt>
                <c:pt idx="2">
                  <c:v>52720</c:v>
                </c:pt>
                <c:pt idx="3">
                  <c:v>46690</c:v>
                </c:pt>
                <c:pt idx="4">
                  <c:v>36435</c:v>
                </c:pt>
                <c:pt idx="5">
                  <c:v>34245</c:v>
                </c:pt>
                <c:pt idx="6">
                  <c:v>28031</c:v>
                </c:pt>
                <c:pt idx="7">
                  <c:v>19759</c:v>
                </c:pt>
                <c:pt idx="8">
                  <c:v>12517</c:v>
                </c:pt>
                <c:pt idx="9">
                  <c:v>10343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E-45A9-9008-299CEE489B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1607776"/>
        <c:axId val="411608560"/>
      </c:barChart>
      <c:catAx>
        <c:axId val="411607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08560"/>
        <c:crosses val="autoZero"/>
        <c:auto val="1"/>
        <c:lblAlgn val="ctr"/>
        <c:lblOffset val="100"/>
        <c:noMultiLvlLbl val="0"/>
      </c:catAx>
      <c:valAx>
        <c:axId val="411608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0F2F0"/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1607776"/>
        <c:crosses val="autoZero"/>
        <c:crossBetween val="between"/>
      </c:valAx>
      <c:spPr>
        <a:solidFill>
          <a:srgbClr val="EAFAFA"/>
        </a:solidFill>
        <a:ln>
          <a:solidFill>
            <a:srgbClr val="C0F2F0"/>
          </a:solidFill>
        </a:ln>
        <a:effectLst/>
      </c:spPr>
    </c:plotArea>
    <c:legend>
      <c:legendPos val="b"/>
      <c:layout>
        <c:manualLayout>
          <c:xMode val="edge"/>
          <c:yMode val="edge"/>
          <c:x val="0.66189294672943222"/>
          <c:y val="0.24389771963578122"/>
          <c:w val="0.26650507858255695"/>
          <c:h val="5.53215392515344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542989</xdr:colOff>
      <xdr:row>72</xdr:row>
      <xdr:rowOff>180900</xdr:rowOff>
    </xdr:from>
    <xdr:to>
      <xdr:col>30</xdr:col>
      <xdr:colOff>603349</xdr:colOff>
      <xdr:row>92</xdr:row>
      <xdr:rowOff>62803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542586</xdr:colOff>
      <xdr:row>93</xdr:row>
      <xdr:rowOff>174586</xdr:rowOff>
    </xdr:from>
    <xdr:to>
      <xdr:col>30</xdr:col>
      <xdr:colOff>612321</xdr:colOff>
      <xdr:row>118</xdr:row>
      <xdr:rowOff>43699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issemination\Publications\Statistical%20Year%20Book\YEARBOOK%202019\Checking\10%20%20TOURISM%20-%20Mo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.1"/>
      <sheetName val="10.1 figures workings"/>
      <sheetName val="10.2"/>
      <sheetName val="10.3"/>
      <sheetName val="10.4"/>
      <sheetName val="Sheet1"/>
      <sheetName val="10.5"/>
      <sheetName val="10.6"/>
      <sheetName val="10.7"/>
      <sheetName val="10.8"/>
      <sheetName val="10.9"/>
      <sheetName val="10.11"/>
      <sheetName val="10.12"/>
      <sheetName val="10.13"/>
      <sheetName val="10.14"/>
    </sheetNames>
    <sheetDataSet>
      <sheetData sheetId="0"/>
      <sheetData sheetId="1"/>
      <sheetData sheetId="2">
        <row r="40">
          <cell r="AC40" t="str">
            <v>Resorts (including Marinas)</v>
          </cell>
        </row>
      </sheetData>
      <sheetData sheetId="3">
        <row r="19">
          <cell r="AI19" t="str">
            <v xml:space="preserve">Registered Bed Capacity </v>
          </cell>
          <cell r="AJ19" t="str">
            <v xml:space="preserve">Beds in operation </v>
          </cell>
        </row>
        <row r="20">
          <cell r="AH20" t="str">
            <v>Jan</v>
          </cell>
          <cell r="AI20">
            <v>41602</v>
          </cell>
          <cell r="AJ20">
            <v>40943</v>
          </cell>
        </row>
        <row r="21">
          <cell r="AH21" t="str">
            <v>Feb</v>
          </cell>
          <cell r="AI21">
            <v>41710</v>
          </cell>
          <cell r="AJ21">
            <v>40807</v>
          </cell>
        </row>
        <row r="22">
          <cell r="AH22" t="str">
            <v>Mar</v>
          </cell>
          <cell r="AI22">
            <v>42050</v>
          </cell>
          <cell r="AJ22">
            <v>41137</v>
          </cell>
        </row>
        <row r="23">
          <cell r="AH23" t="str">
            <v>Apr</v>
          </cell>
          <cell r="AI23">
            <v>42688</v>
          </cell>
          <cell r="AJ23">
            <v>41835</v>
          </cell>
        </row>
        <row r="24">
          <cell r="AH24" t="str">
            <v>May</v>
          </cell>
          <cell r="AI24">
            <v>42736</v>
          </cell>
          <cell r="AJ24">
            <v>41513</v>
          </cell>
        </row>
        <row r="25">
          <cell r="AH25" t="str">
            <v>Jun</v>
          </cell>
          <cell r="AI25">
            <v>42822</v>
          </cell>
          <cell r="AJ25">
            <v>41503</v>
          </cell>
        </row>
        <row r="26">
          <cell r="AH26" t="str">
            <v>Jul</v>
          </cell>
          <cell r="AI26">
            <v>42929</v>
          </cell>
          <cell r="AJ26">
            <v>41534</v>
          </cell>
        </row>
        <row r="27">
          <cell r="AH27" t="str">
            <v>Aug</v>
          </cell>
          <cell r="AI27">
            <v>43099</v>
          </cell>
          <cell r="AJ27">
            <v>41780</v>
          </cell>
        </row>
        <row r="28">
          <cell r="AH28" t="str">
            <v>Sep</v>
          </cell>
          <cell r="AI28">
            <v>43660</v>
          </cell>
          <cell r="AJ28">
            <v>42355</v>
          </cell>
        </row>
        <row r="29">
          <cell r="AH29" t="str">
            <v>Oct</v>
          </cell>
          <cell r="AI29">
            <v>43806</v>
          </cell>
          <cell r="AJ29">
            <v>42501</v>
          </cell>
        </row>
        <row r="30">
          <cell r="AH30" t="str">
            <v>Nov</v>
          </cell>
          <cell r="AI30">
            <v>44345</v>
          </cell>
          <cell r="AJ30">
            <v>42960</v>
          </cell>
        </row>
        <row r="31">
          <cell r="AH31" t="str">
            <v>Dec</v>
          </cell>
          <cell r="AI31">
            <v>44860</v>
          </cell>
          <cell r="AJ31">
            <v>43448</v>
          </cell>
        </row>
      </sheetData>
      <sheetData sheetId="4">
        <row r="19">
          <cell r="AE19" t="str">
            <v xml:space="preserve">Registered Bed Capacity </v>
          </cell>
        </row>
      </sheetData>
      <sheetData sheetId="5"/>
      <sheetData sheetId="6">
        <row r="21">
          <cell r="AF21" t="str">
            <v xml:space="preserve">Registered Bed Capacity </v>
          </cell>
          <cell r="AG21" t="str">
            <v xml:space="preserve">Beds in operation </v>
          </cell>
        </row>
        <row r="22">
          <cell r="AE22" t="str">
            <v>Jan</v>
          </cell>
          <cell r="AF22">
            <v>10</v>
          </cell>
          <cell r="AG22">
            <v>10</v>
          </cell>
        </row>
        <row r="23">
          <cell r="AE23" t="str">
            <v>Feb</v>
          </cell>
          <cell r="AF23">
            <v>10</v>
          </cell>
          <cell r="AG23">
            <v>10</v>
          </cell>
        </row>
        <row r="24">
          <cell r="AE24" t="str">
            <v>Mar</v>
          </cell>
          <cell r="AF24">
            <v>10</v>
          </cell>
          <cell r="AG24">
            <v>10</v>
          </cell>
        </row>
        <row r="25">
          <cell r="AE25" t="str">
            <v>Apr</v>
          </cell>
          <cell r="AF25">
            <v>12</v>
          </cell>
          <cell r="AG25">
            <v>12</v>
          </cell>
        </row>
        <row r="26">
          <cell r="AE26" t="str">
            <v>May</v>
          </cell>
          <cell r="AF26">
            <v>12</v>
          </cell>
          <cell r="AG26">
            <v>12</v>
          </cell>
        </row>
        <row r="27">
          <cell r="AE27" t="str">
            <v>Jun</v>
          </cell>
          <cell r="AF27">
            <v>12</v>
          </cell>
          <cell r="AG27">
            <v>12</v>
          </cell>
        </row>
        <row r="28">
          <cell r="AE28" t="str">
            <v>Jul</v>
          </cell>
          <cell r="AF28">
            <v>12</v>
          </cell>
          <cell r="AG28">
            <v>12</v>
          </cell>
        </row>
        <row r="29">
          <cell r="AE29" t="str">
            <v>Aug</v>
          </cell>
          <cell r="AF29">
            <v>12</v>
          </cell>
          <cell r="AG29">
            <v>12</v>
          </cell>
        </row>
        <row r="30">
          <cell r="AE30" t="str">
            <v>Sep</v>
          </cell>
          <cell r="AF30">
            <v>12</v>
          </cell>
          <cell r="AG30">
            <v>12</v>
          </cell>
        </row>
        <row r="31">
          <cell r="AE31" t="str">
            <v>Oct</v>
          </cell>
          <cell r="AF31">
            <v>12</v>
          </cell>
          <cell r="AG31">
            <v>12</v>
          </cell>
        </row>
        <row r="32">
          <cell r="AE32" t="str">
            <v>Nov</v>
          </cell>
          <cell r="AF32">
            <v>12</v>
          </cell>
          <cell r="AG32">
            <v>12</v>
          </cell>
        </row>
        <row r="33">
          <cell r="AE33" t="str">
            <v>Dec</v>
          </cell>
          <cell r="AF33">
            <v>12</v>
          </cell>
          <cell r="AG33">
            <v>12</v>
          </cell>
        </row>
      </sheetData>
      <sheetData sheetId="7">
        <row r="19">
          <cell r="AE19" t="str">
            <v xml:space="preserve">Registered Bed Capacity </v>
          </cell>
          <cell r="AF19" t="str">
            <v xml:space="preserve">Beds in operation </v>
          </cell>
        </row>
        <row r="20">
          <cell r="AD20" t="str">
            <v>Jan</v>
          </cell>
          <cell r="AE20">
            <v>7464</v>
          </cell>
          <cell r="AF20">
            <v>7464</v>
          </cell>
        </row>
        <row r="21">
          <cell r="AD21" t="str">
            <v>Feb</v>
          </cell>
          <cell r="AE21">
            <v>7528</v>
          </cell>
          <cell r="AF21">
            <v>7528</v>
          </cell>
        </row>
        <row r="22">
          <cell r="AD22" t="str">
            <v>Mar</v>
          </cell>
          <cell r="AE22">
            <v>7750</v>
          </cell>
          <cell r="AF22">
            <v>7750</v>
          </cell>
        </row>
        <row r="23">
          <cell r="AD23" t="str">
            <v>Apr</v>
          </cell>
          <cell r="AE23">
            <v>7922</v>
          </cell>
          <cell r="AF23">
            <v>7922</v>
          </cell>
        </row>
        <row r="24">
          <cell r="AD24" t="str">
            <v>May</v>
          </cell>
          <cell r="AE24">
            <v>7948</v>
          </cell>
          <cell r="AF24">
            <v>7948</v>
          </cell>
        </row>
        <row r="25">
          <cell r="AD25" t="str">
            <v>Jun</v>
          </cell>
          <cell r="AE25">
            <v>8006</v>
          </cell>
          <cell r="AF25">
            <v>7998</v>
          </cell>
        </row>
        <row r="26">
          <cell r="AD26" t="str">
            <v>Jul</v>
          </cell>
          <cell r="AE26">
            <v>8098</v>
          </cell>
          <cell r="AF26">
            <v>8090</v>
          </cell>
        </row>
        <row r="27">
          <cell r="AD27" t="str">
            <v>Aug</v>
          </cell>
          <cell r="AE27">
            <v>8134</v>
          </cell>
          <cell r="AF27">
            <v>8112</v>
          </cell>
        </row>
        <row r="28">
          <cell r="AD28" t="str">
            <v>Sep</v>
          </cell>
          <cell r="AE28">
            <v>8208</v>
          </cell>
          <cell r="AF28">
            <v>8200</v>
          </cell>
        </row>
        <row r="29">
          <cell r="AD29" t="str">
            <v>Oct</v>
          </cell>
          <cell r="AE29">
            <v>8294</v>
          </cell>
          <cell r="AF29">
            <v>8286</v>
          </cell>
        </row>
        <row r="30">
          <cell r="AD30" t="str">
            <v>Nov</v>
          </cell>
          <cell r="AE30">
            <v>8292</v>
          </cell>
          <cell r="AF30">
            <v>8248</v>
          </cell>
        </row>
        <row r="31">
          <cell r="AD31" t="str">
            <v>Dec</v>
          </cell>
          <cell r="AE31">
            <v>8563</v>
          </cell>
          <cell r="AF31">
            <v>8454</v>
          </cell>
        </row>
      </sheetData>
      <sheetData sheetId="8">
        <row r="20">
          <cell r="AF20" t="str">
            <v xml:space="preserve">Registered Bed Capacity </v>
          </cell>
          <cell r="AG20" t="str">
            <v xml:space="preserve">Beds in operation </v>
          </cell>
        </row>
        <row r="21">
          <cell r="AE21" t="str">
            <v>Jan</v>
          </cell>
          <cell r="AF21">
            <v>2619</v>
          </cell>
          <cell r="AG21">
            <v>2619</v>
          </cell>
        </row>
        <row r="22">
          <cell r="AE22" t="str">
            <v>Feb</v>
          </cell>
          <cell r="AF22">
            <v>2663</v>
          </cell>
          <cell r="AG22">
            <v>2663</v>
          </cell>
        </row>
        <row r="23">
          <cell r="AE23" t="str">
            <v>Mar</v>
          </cell>
          <cell r="AF23">
            <v>2663</v>
          </cell>
          <cell r="AG23">
            <v>2663</v>
          </cell>
        </row>
        <row r="24">
          <cell r="AE24" t="str">
            <v>Apr</v>
          </cell>
          <cell r="AF24">
            <v>2719</v>
          </cell>
          <cell r="AG24">
            <v>2719</v>
          </cell>
        </row>
        <row r="25">
          <cell r="AE25" t="str">
            <v>May</v>
          </cell>
          <cell r="AF25">
            <v>2741</v>
          </cell>
          <cell r="AG25">
            <v>2741</v>
          </cell>
        </row>
        <row r="26">
          <cell r="AE26" t="str">
            <v>Jun</v>
          </cell>
          <cell r="AF26">
            <v>2749</v>
          </cell>
          <cell r="AG26">
            <v>2735</v>
          </cell>
        </row>
        <row r="27">
          <cell r="AE27" t="str">
            <v>Jul</v>
          </cell>
          <cell r="AF27">
            <v>2764</v>
          </cell>
          <cell r="AG27">
            <v>2764</v>
          </cell>
        </row>
        <row r="28">
          <cell r="AE28" t="str">
            <v>Aug</v>
          </cell>
          <cell r="AF28">
            <v>2764</v>
          </cell>
          <cell r="AG28">
            <v>2764</v>
          </cell>
        </row>
        <row r="29">
          <cell r="AE29" t="str">
            <v>Sep</v>
          </cell>
          <cell r="AF29">
            <v>2769</v>
          </cell>
          <cell r="AG29">
            <v>2769</v>
          </cell>
        </row>
        <row r="30">
          <cell r="AE30" t="str">
            <v>Oct</v>
          </cell>
          <cell r="AF30">
            <v>2769</v>
          </cell>
          <cell r="AG30">
            <v>2769</v>
          </cell>
        </row>
        <row r="31">
          <cell r="AE31" t="str">
            <v>Nov</v>
          </cell>
          <cell r="AF31">
            <v>2772</v>
          </cell>
          <cell r="AG31">
            <v>2772</v>
          </cell>
        </row>
        <row r="32">
          <cell r="AE32" t="str">
            <v>Dec</v>
          </cell>
          <cell r="AF32">
            <v>2758</v>
          </cell>
          <cell r="AG32">
            <v>2758</v>
          </cell>
        </row>
      </sheetData>
      <sheetData sheetId="9">
        <row r="15">
          <cell r="A15" t="str">
            <v>Male</v>
          </cell>
        </row>
      </sheetData>
      <sheetData sheetId="10">
        <row r="5">
          <cell r="O5" t="str">
            <v xml:space="preserve">Tourist Arrivals </v>
          </cell>
        </row>
      </sheetData>
      <sheetData sheetId="11">
        <row r="6">
          <cell r="A6" t="str">
            <v>Central/Eastern Europe</v>
          </cell>
        </row>
      </sheetData>
      <sheetData sheetId="12">
        <row r="27">
          <cell r="X27" t="str">
            <v>HA</v>
          </cell>
        </row>
      </sheetData>
      <sheetData sheetId="13">
        <row r="20">
          <cell r="V20" t="str">
            <v>Jan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M143"/>
  <sheetViews>
    <sheetView tabSelected="1" zoomScale="98" zoomScaleNormal="98" workbookViewId="0">
      <selection activeCell="AI8" sqref="AI8"/>
    </sheetView>
  </sheetViews>
  <sheetFormatPr defaultColWidth="9.140625" defaultRowHeight="15"/>
  <cols>
    <col min="1" max="1" width="26.85546875" style="2" customWidth="1"/>
    <col min="2" max="2" width="9.140625" style="2" hidden="1" customWidth="1"/>
    <col min="3" max="4" width="9.85546875" style="2" hidden="1" customWidth="1"/>
    <col min="5" max="5" width="10.140625" style="2" hidden="1" customWidth="1"/>
    <col min="6" max="10" width="9.85546875" style="2" customWidth="1"/>
    <col min="11" max="11" width="1.28515625" style="2" customWidth="1"/>
    <col min="12" max="13" width="7.85546875" style="6" hidden="1" customWidth="1"/>
    <col min="14" max="15" width="8.7109375" style="6" hidden="1" customWidth="1"/>
    <col min="16" max="20" width="8.7109375" style="6" customWidth="1"/>
    <col min="21" max="21" width="1.42578125" style="6" customWidth="1"/>
    <col min="22" max="25" width="7.85546875" style="6" hidden="1" customWidth="1"/>
    <col min="26" max="30" width="7.85546875" style="6" customWidth="1"/>
    <col min="31" max="31" width="23" style="2" customWidth="1"/>
    <col min="32" max="32" width="1.42578125" style="2" customWidth="1"/>
    <col min="33" max="34" width="9.140625" style="2"/>
    <col min="35" max="43" width="16.85546875" style="2" customWidth="1"/>
    <col min="44" max="48" width="8.140625" style="2" customWidth="1"/>
    <col min="49" max="49" width="15.5703125" style="2" customWidth="1"/>
    <col min="50" max="52" width="8.140625" style="2" customWidth="1"/>
    <col min="53" max="53" width="18.140625" style="2" customWidth="1"/>
    <col min="54" max="54" width="8.140625" style="2" customWidth="1"/>
    <col min="55" max="58" width="9.140625" style="2"/>
    <col min="59" max="59" width="12.42578125" style="77" customWidth="1"/>
    <col min="60" max="60" width="9.140625" style="2" customWidth="1"/>
    <col min="61" max="16384" width="9.140625" style="2"/>
  </cols>
  <sheetData>
    <row r="1" spans="1:62" s="1" customFormat="1" ht="15.75" customHeight="1">
      <c r="A1" s="85" t="s">
        <v>143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BG1" s="76"/>
    </row>
    <row r="2" spans="1:62" ht="15.75" customHeight="1">
      <c r="A2" s="86" t="s">
        <v>142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</row>
    <row r="3" spans="1:62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3"/>
    </row>
    <row r="4" spans="1:62" ht="25.5" customHeight="1">
      <c r="A4" s="87" t="s">
        <v>0</v>
      </c>
      <c r="C4" s="5"/>
      <c r="D4" s="5"/>
      <c r="E4" s="5"/>
      <c r="F4" s="90" t="s">
        <v>1</v>
      </c>
      <c r="G4" s="90"/>
      <c r="H4" s="90"/>
      <c r="I4" s="90"/>
      <c r="J4" s="75"/>
      <c r="K4" s="64"/>
      <c r="L4" s="65"/>
      <c r="M4" s="66"/>
      <c r="N4" s="67"/>
      <c r="O4" s="66"/>
      <c r="P4" s="92" t="s">
        <v>2</v>
      </c>
      <c r="Q4" s="93"/>
      <c r="R4" s="93"/>
      <c r="S4" s="93"/>
      <c r="T4" s="93"/>
      <c r="U4" s="7"/>
      <c r="W4" s="8"/>
      <c r="X4" s="55"/>
      <c r="Y4" s="56"/>
      <c r="Z4" s="95" t="s">
        <v>3</v>
      </c>
      <c r="AA4" s="96"/>
      <c r="AB4" s="96"/>
      <c r="AC4" s="96"/>
      <c r="AD4" s="96"/>
      <c r="AE4" s="61" t="s">
        <v>4</v>
      </c>
    </row>
    <row r="5" spans="1:62" ht="13.5" customHeight="1">
      <c r="A5" s="88"/>
      <c r="C5" s="9"/>
      <c r="F5" s="91" t="s">
        <v>5</v>
      </c>
      <c r="G5" s="91"/>
      <c r="H5" s="91"/>
      <c r="I5" s="91"/>
      <c r="J5" s="60"/>
      <c r="P5" s="94" t="s">
        <v>6</v>
      </c>
      <c r="Q5" s="91"/>
      <c r="R5" s="91"/>
      <c r="S5" s="91"/>
      <c r="T5" s="91"/>
      <c r="U5" s="74"/>
      <c r="Z5" s="94" t="s">
        <v>7</v>
      </c>
      <c r="AA5" s="91"/>
      <c r="AB5" s="91"/>
      <c r="AC5" s="91"/>
      <c r="AD5" s="91"/>
      <c r="AE5" s="62" t="s">
        <v>8</v>
      </c>
    </row>
    <row r="6" spans="1:62" s="15" customFormat="1" ht="15" customHeight="1">
      <c r="A6" s="89"/>
      <c r="B6" s="10" t="s">
        <v>9</v>
      </c>
      <c r="C6" s="10" t="s">
        <v>10</v>
      </c>
      <c r="D6" s="10" t="s">
        <v>11</v>
      </c>
      <c r="E6" s="10" t="s">
        <v>12</v>
      </c>
      <c r="F6" s="10" t="s">
        <v>13</v>
      </c>
      <c r="G6" s="10" t="s">
        <v>14</v>
      </c>
      <c r="H6" s="10" t="s">
        <v>15</v>
      </c>
      <c r="I6" s="10" t="s">
        <v>140</v>
      </c>
      <c r="J6" s="10" t="s">
        <v>141</v>
      </c>
      <c r="K6" s="11"/>
      <c r="L6" s="12">
        <v>2012</v>
      </c>
      <c r="M6" s="12">
        <v>2013</v>
      </c>
      <c r="N6" s="12">
        <v>2014</v>
      </c>
      <c r="O6" s="12">
        <v>2015</v>
      </c>
      <c r="P6" s="12">
        <v>2016</v>
      </c>
      <c r="Q6" s="12">
        <v>2017</v>
      </c>
      <c r="R6" s="12">
        <v>2018</v>
      </c>
      <c r="S6" s="12">
        <v>2019</v>
      </c>
      <c r="T6" s="12">
        <v>2020</v>
      </c>
      <c r="U6" s="13"/>
      <c r="V6" s="14">
        <v>2012</v>
      </c>
      <c r="W6" s="14">
        <v>2013</v>
      </c>
      <c r="X6" s="14">
        <v>2014</v>
      </c>
      <c r="Y6" s="14">
        <v>2015</v>
      </c>
      <c r="Z6" s="14">
        <v>2016</v>
      </c>
      <c r="AA6" s="14">
        <v>2017</v>
      </c>
      <c r="AB6" s="14">
        <v>2018</v>
      </c>
      <c r="AC6" s="14">
        <v>2019</v>
      </c>
      <c r="AD6" s="14">
        <v>2020</v>
      </c>
      <c r="AE6" s="63"/>
      <c r="BG6" s="78"/>
    </row>
    <row r="7" spans="1:62" s="15" customFormat="1" ht="18" customHeight="1">
      <c r="A7" s="16" t="s">
        <v>16</v>
      </c>
      <c r="B7" s="17">
        <f>B8+B35+B50+B53+B58+B62</f>
        <v>958025</v>
      </c>
      <c r="C7" s="17">
        <f t="shared" ref="C7:J7" si="0">C8+C35+C50+C53+C58+C62+C68+C69</f>
        <v>1125202</v>
      </c>
      <c r="D7" s="17">
        <f t="shared" si="0"/>
        <v>1204857</v>
      </c>
      <c r="E7" s="17">
        <f t="shared" si="0"/>
        <v>1234248</v>
      </c>
      <c r="F7" s="17">
        <f t="shared" si="0"/>
        <v>1286135</v>
      </c>
      <c r="G7" s="17">
        <f t="shared" si="0"/>
        <v>1389542</v>
      </c>
      <c r="H7" s="17">
        <f t="shared" si="0"/>
        <v>1484274</v>
      </c>
      <c r="I7" s="17">
        <f t="shared" si="0"/>
        <v>1702887</v>
      </c>
      <c r="J7" s="17">
        <f t="shared" si="0"/>
        <v>555494</v>
      </c>
      <c r="K7" s="18"/>
      <c r="L7" s="19">
        <f t="shared" ref="L7:L38" si="1">B7/B$7*100</f>
        <v>100</v>
      </c>
      <c r="M7" s="19">
        <f t="shared" ref="M7:M38" si="2">C7/C$7*100</f>
        <v>100</v>
      </c>
      <c r="N7" s="19">
        <f t="shared" ref="N7:N38" si="3">D7/D$7*100</f>
        <v>100</v>
      </c>
      <c r="O7" s="19">
        <f t="shared" ref="O7:O38" si="4">E7/E$7*100</f>
        <v>100</v>
      </c>
      <c r="P7" s="19">
        <f t="shared" ref="P7:P38" si="5">F7/F$7*100</f>
        <v>100</v>
      </c>
      <c r="Q7" s="19">
        <f t="shared" ref="Q7:Q38" si="6">G7/G$7*100</f>
        <v>100</v>
      </c>
      <c r="R7" s="19">
        <f>H7/H$7*100</f>
        <v>100</v>
      </c>
      <c r="S7" s="19">
        <f>I7/I$7*100</f>
        <v>100</v>
      </c>
      <c r="T7" s="19">
        <f>J7/J$7*100</f>
        <v>100</v>
      </c>
      <c r="U7" s="20"/>
      <c r="V7" s="21">
        <v>2.8659995941301339</v>
      </c>
      <c r="W7" s="21">
        <f t="shared" ref="W7:W38" si="7">(C7-B7)/B7*100</f>
        <v>17.450170924558336</v>
      </c>
      <c r="X7" s="21">
        <f t="shared" ref="X7:X38" si="8">(D7-C7)/C7*100</f>
        <v>7.0791733395425886</v>
      </c>
      <c r="Y7" s="21">
        <f t="shared" ref="Y7:Y38" si="9">(E7-D7)/D7*100</f>
        <v>2.4393766231179304</v>
      </c>
      <c r="Z7" s="21">
        <f>(F7-E7)/E7*100</f>
        <v>4.2039363239802698</v>
      </c>
      <c r="AA7" s="21">
        <f>(G7-F7)/F7*100</f>
        <v>8.0401357555777579</v>
      </c>
      <c r="AB7" s="21">
        <f>(H7-G7)/G7*100</f>
        <v>6.8174981396747993</v>
      </c>
      <c r="AC7" s="21">
        <f>(I7-H7)/H7*100</f>
        <v>14.728614797537382</v>
      </c>
      <c r="AD7" s="21">
        <f>(J7-I7)/I7*100</f>
        <v>-67.379280010946118</v>
      </c>
      <c r="AE7" s="22" t="s">
        <v>17</v>
      </c>
      <c r="AF7" s="23"/>
      <c r="BG7" s="78"/>
    </row>
    <row r="8" spans="1:62" s="15" customFormat="1" ht="18" customHeight="1">
      <c r="A8" s="16" t="s">
        <v>18</v>
      </c>
      <c r="B8" s="17">
        <f t="shared" ref="B8:J8" si="10">SUM(B9:B34)</f>
        <v>517807</v>
      </c>
      <c r="C8" s="17">
        <f t="shared" si="10"/>
        <v>527274</v>
      </c>
      <c r="D8" s="17">
        <f t="shared" si="10"/>
        <v>529291</v>
      </c>
      <c r="E8" s="17">
        <f t="shared" si="10"/>
        <v>535962</v>
      </c>
      <c r="F8" s="17">
        <f t="shared" si="10"/>
        <v>575176</v>
      </c>
      <c r="G8" s="17">
        <f t="shared" si="10"/>
        <v>646343</v>
      </c>
      <c r="H8" s="17">
        <f t="shared" si="10"/>
        <v>726420</v>
      </c>
      <c r="I8" s="17">
        <f t="shared" si="10"/>
        <v>833939</v>
      </c>
      <c r="J8" s="17">
        <f t="shared" si="10"/>
        <v>348349</v>
      </c>
      <c r="K8" s="18"/>
      <c r="L8" s="21">
        <f t="shared" si="1"/>
        <v>54.049424597479188</v>
      </c>
      <c r="M8" s="21">
        <f t="shared" si="2"/>
        <v>46.860385957365878</v>
      </c>
      <c r="N8" s="21">
        <f t="shared" si="3"/>
        <v>43.92977755866464</v>
      </c>
      <c r="O8" s="21">
        <f t="shared" si="4"/>
        <v>43.424174071985533</v>
      </c>
      <c r="P8" s="21">
        <f t="shared" si="5"/>
        <v>44.72127731536736</v>
      </c>
      <c r="Q8" s="21">
        <f t="shared" si="6"/>
        <v>46.514822869693759</v>
      </c>
      <c r="R8" s="21">
        <f t="shared" ref="R8:R38" si="11">H8/H$7*100</f>
        <v>48.941098476426859</v>
      </c>
      <c r="S8" s="21">
        <f t="shared" ref="S8:T38" si="12">I8/I$7*100</f>
        <v>48.972069197780002</v>
      </c>
      <c r="T8" s="21">
        <f t="shared" si="12"/>
        <v>62.709768242321253</v>
      </c>
      <c r="U8" s="24"/>
      <c r="V8" s="21">
        <v>-3.70985407907289</v>
      </c>
      <c r="W8" s="21">
        <f t="shared" si="7"/>
        <v>1.8282873734808529</v>
      </c>
      <c r="X8" s="21">
        <f t="shared" si="8"/>
        <v>0.38253355940175315</v>
      </c>
      <c r="Y8" s="21">
        <f t="shared" si="9"/>
        <v>1.2603652811024559</v>
      </c>
      <c r="Z8" s="21">
        <f t="shared" ref="Z8:Z38" si="13">(F8-E8)/E8*100</f>
        <v>7.3165634877099501</v>
      </c>
      <c r="AA8" s="21">
        <f t="shared" ref="AA8:AA38" si="14">(G8-F8)/F8*100</f>
        <v>12.373082326105401</v>
      </c>
      <c r="AB8" s="21">
        <f t="shared" ref="AB8:AB38" si="15">(H8-G8)/G8*100</f>
        <v>12.389242244442967</v>
      </c>
      <c r="AC8" s="21">
        <f t="shared" ref="AC8:AD38" si="16">(I8-H8)/H8*100</f>
        <v>14.801216926846728</v>
      </c>
      <c r="AD8" s="21">
        <f t="shared" si="16"/>
        <v>-58.228479541069554</v>
      </c>
      <c r="AE8" s="25" t="s">
        <v>19</v>
      </c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79"/>
      <c r="BH8" s="38"/>
      <c r="BI8" s="38"/>
      <c r="BJ8" s="38"/>
    </row>
    <row r="9" spans="1:62" ht="17.25" customHeight="1">
      <c r="A9" s="26" t="s">
        <v>20</v>
      </c>
      <c r="B9" s="27">
        <v>18164</v>
      </c>
      <c r="C9" s="27">
        <v>18140</v>
      </c>
      <c r="D9" s="27">
        <v>18726</v>
      </c>
      <c r="E9" s="27">
        <v>18981</v>
      </c>
      <c r="F9" s="27">
        <v>17654</v>
      </c>
      <c r="G9" s="27">
        <v>19709</v>
      </c>
      <c r="H9" s="27">
        <v>20391</v>
      </c>
      <c r="I9" s="27">
        <v>21839</v>
      </c>
      <c r="J9" s="27">
        <v>8103</v>
      </c>
      <c r="K9" s="28"/>
      <c r="L9" s="29">
        <f t="shared" si="1"/>
        <v>1.8959839252629107</v>
      </c>
      <c r="M9" s="29">
        <f t="shared" si="2"/>
        <v>1.6121549730626146</v>
      </c>
      <c r="N9" s="29">
        <f t="shared" si="3"/>
        <v>1.5542093377056365</v>
      </c>
      <c r="O9" s="29">
        <f t="shared" si="4"/>
        <v>1.5378594901510878</v>
      </c>
      <c r="P9" s="29">
        <f t="shared" si="5"/>
        <v>1.3726397306659099</v>
      </c>
      <c r="Q9" s="29">
        <f t="shared" si="6"/>
        <v>1.418381020508916</v>
      </c>
      <c r="R9" s="29">
        <f t="shared" si="11"/>
        <v>1.373802950129154</v>
      </c>
      <c r="S9" s="29">
        <f t="shared" si="12"/>
        <v>1.2824691244926998</v>
      </c>
      <c r="T9" s="29">
        <f t="shared" si="12"/>
        <v>1.4587016241399549</v>
      </c>
      <c r="U9" s="30"/>
      <c r="V9" s="29">
        <v>9.0603422395676976</v>
      </c>
      <c r="W9" s="29">
        <f t="shared" si="7"/>
        <v>-0.13212948689715923</v>
      </c>
      <c r="X9" s="29">
        <f t="shared" si="8"/>
        <v>3.2304299889746417</v>
      </c>
      <c r="Y9" s="29">
        <f t="shared" si="9"/>
        <v>1.3617430310797822</v>
      </c>
      <c r="Z9" s="29">
        <f t="shared" si="13"/>
        <v>-6.9912017280438334</v>
      </c>
      <c r="AA9" s="29">
        <f t="shared" si="14"/>
        <v>11.640421434235867</v>
      </c>
      <c r="AB9" s="29">
        <f t="shared" si="15"/>
        <v>3.46034806433609</v>
      </c>
      <c r="AC9" s="29">
        <f t="shared" si="16"/>
        <v>7.1011720857240945</v>
      </c>
      <c r="AD9" s="29">
        <f>(J9-I9)/I9*100</f>
        <v>-62.896652777141817</v>
      </c>
      <c r="AE9" s="69" t="s">
        <v>21</v>
      </c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BA9" s="68"/>
      <c r="BB9" s="15">
        <v>2016</v>
      </c>
      <c r="BC9" s="15">
        <v>2017</v>
      </c>
      <c r="BD9" s="15">
        <v>2018</v>
      </c>
      <c r="BE9" s="15">
        <v>2019</v>
      </c>
      <c r="BF9" s="15">
        <v>2020</v>
      </c>
      <c r="BG9" s="80"/>
      <c r="BH9" s="37"/>
      <c r="BI9" s="37"/>
      <c r="BJ9" s="37"/>
    </row>
    <row r="10" spans="1:62" ht="17.25" customHeight="1">
      <c r="A10" s="26" t="s">
        <v>22</v>
      </c>
      <c r="B10" s="27">
        <v>1509</v>
      </c>
      <c r="C10" s="27">
        <v>5130</v>
      </c>
      <c r="D10" s="27">
        <v>5195</v>
      </c>
      <c r="E10" s="27">
        <v>5250</v>
      </c>
      <c r="F10" s="27">
        <v>5571</v>
      </c>
      <c r="G10" s="27">
        <v>5854</v>
      </c>
      <c r="H10" s="27">
        <v>6492</v>
      </c>
      <c r="I10" s="27">
        <v>7305</v>
      </c>
      <c r="J10" s="27">
        <v>2921</v>
      </c>
      <c r="K10" s="28"/>
      <c r="L10" s="29">
        <f t="shared" si="1"/>
        <v>0.15751154719344485</v>
      </c>
      <c r="M10" s="29">
        <f t="shared" si="2"/>
        <v>0.45591813736555753</v>
      </c>
      <c r="N10" s="29">
        <f t="shared" si="3"/>
        <v>0.43117150002033433</v>
      </c>
      <c r="O10" s="29">
        <f t="shared" si="4"/>
        <v>0.42536021934003543</v>
      </c>
      <c r="P10" s="29">
        <f t="shared" si="5"/>
        <v>0.43315826099126453</v>
      </c>
      <c r="Q10" s="29">
        <f t="shared" si="6"/>
        <v>0.42128989264088451</v>
      </c>
      <c r="R10" s="29">
        <f t="shared" si="11"/>
        <v>0.43738555010732516</v>
      </c>
      <c r="S10" s="29">
        <f t="shared" si="12"/>
        <v>0.42897737782953305</v>
      </c>
      <c r="T10" s="29">
        <f t="shared" si="12"/>
        <v>0.52583826287952706</v>
      </c>
      <c r="U10" s="30"/>
      <c r="V10" s="29">
        <v>-73.701638201463922</v>
      </c>
      <c r="W10" s="29">
        <f t="shared" si="7"/>
        <v>239.96023856858847</v>
      </c>
      <c r="X10" s="29">
        <f t="shared" si="8"/>
        <v>1.267056530214425</v>
      </c>
      <c r="Y10" s="29">
        <f t="shared" si="9"/>
        <v>1.0587102983638113</v>
      </c>
      <c r="Z10" s="29">
        <f t="shared" si="13"/>
        <v>6.1142857142857148</v>
      </c>
      <c r="AA10" s="29">
        <f t="shared" si="14"/>
        <v>5.0798779393286662</v>
      </c>
      <c r="AB10" s="29">
        <f t="shared" si="15"/>
        <v>10.898530919029724</v>
      </c>
      <c r="AC10" s="29">
        <f t="shared" si="16"/>
        <v>12.523105360443623</v>
      </c>
      <c r="AD10" s="29">
        <f t="shared" si="16"/>
        <v>-60.013689253935667</v>
      </c>
      <c r="AE10" s="69" t="s">
        <v>23</v>
      </c>
      <c r="AG10" s="15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Y10" s="37"/>
      <c r="AZ10" s="38">
        <v>1</v>
      </c>
      <c r="BA10" s="26" t="s">
        <v>78</v>
      </c>
      <c r="BB10" s="54">
        <v>66955</v>
      </c>
      <c r="BC10" s="82">
        <v>83019</v>
      </c>
      <c r="BD10" s="82">
        <v>90474</v>
      </c>
      <c r="BE10" s="82">
        <v>166030</v>
      </c>
      <c r="BF10" s="82">
        <v>62960</v>
      </c>
      <c r="BG10" s="80"/>
      <c r="BH10" s="37"/>
      <c r="BI10" s="37"/>
      <c r="BJ10" s="37"/>
    </row>
    <row r="11" spans="1:62" ht="17.25" customHeight="1">
      <c r="A11" s="26" t="s">
        <v>24</v>
      </c>
      <c r="B11" s="27">
        <v>5588</v>
      </c>
      <c r="C11" s="27">
        <v>6421</v>
      </c>
      <c r="D11" s="27">
        <v>6450</v>
      </c>
      <c r="E11" s="27">
        <v>8105</v>
      </c>
      <c r="F11" s="27">
        <v>10338</v>
      </c>
      <c r="G11" s="27">
        <v>11459</v>
      </c>
      <c r="H11" s="27">
        <v>13229</v>
      </c>
      <c r="I11" s="27">
        <v>13423</v>
      </c>
      <c r="J11" s="27">
        <v>7282</v>
      </c>
      <c r="K11" s="28"/>
      <c r="L11" s="29">
        <f t="shared" si="1"/>
        <v>0.58328331724119931</v>
      </c>
      <c r="M11" s="29">
        <f t="shared" si="2"/>
        <v>0.57065309162265976</v>
      </c>
      <c r="N11" s="29">
        <f t="shared" si="3"/>
        <v>0.53533323871629579</v>
      </c>
      <c r="O11" s="29">
        <f t="shared" si="4"/>
        <v>0.65667515766685458</v>
      </c>
      <c r="P11" s="29">
        <f t="shared" si="5"/>
        <v>0.80380364425196427</v>
      </c>
      <c r="Q11" s="29">
        <f t="shared" si="6"/>
        <v>0.82466021178201165</v>
      </c>
      <c r="R11" s="29">
        <f t="shared" si="11"/>
        <v>0.89127748650181837</v>
      </c>
      <c r="S11" s="29">
        <f t="shared" si="12"/>
        <v>0.78824960199942795</v>
      </c>
      <c r="T11" s="29">
        <f t="shared" si="12"/>
        <v>1.3109052483015118</v>
      </c>
      <c r="U11" s="30"/>
      <c r="V11" s="29">
        <v>-13.645495286663575</v>
      </c>
      <c r="W11" s="29">
        <f t="shared" si="7"/>
        <v>14.906943450250537</v>
      </c>
      <c r="X11" s="29">
        <f t="shared" si="8"/>
        <v>0.45164304625447749</v>
      </c>
      <c r="Y11" s="29">
        <f t="shared" si="9"/>
        <v>25.65891472868217</v>
      </c>
      <c r="Z11" s="29">
        <f t="shared" si="13"/>
        <v>27.550894509561996</v>
      </c>
      <c r="AA11" s="29">
        <f t="shared" si="14"/>
        <v>10.843490036757593</v>
      </c>
      <c r="AB11" s="29">
        <f t="shared" si="15"/>
        <v>15.446374029147394</v>
      </c>
      <c r="AC11" s="29">
        <f t="shared" si="16"/>
        <v>1.4664751681910952</v>
      </c>
      <c r="AD11" s="29">
        <f t="shared" si="16"/>
        <v>-45.749832377262905</v>
      </c>
      <c r="AE11" s="69" t="s">
        <v>25</v>
      </c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Y11" s="37"/>
      <c r="AZ11" s="2">
        <v>2</v>
      </c>
      <c r="BA11" s="26" t="s">
        <v>52</v>
      </c>
      <c r="BB11" s="54">
        <v>46522</v>
      </c>
      <c r="BC11" s="82">
        <v>61931</v>
      </c>
      <c r="BD11" s="82">
        <v>70935</v>
      </c>
      <c r="BE11" s="82">
        <v>83369</v>
      </c>
      <c r="BF11" s="82">
        <v>61387</v>
      </c>
      <c r="BG11" s="80"/>
      <c r="BH11" s="37"/>
      <c r="BI11" s="37"/>
      <c r="BJ11" s="37"/>
    </row>
    <row r="12" spans="1:62" ht="17.25" customHeight="1">
      <c r="A12" s="26" t="s">
        <v>26</v>
      </c>
      <c r="B12" s="27">
        <v>3493</v>
      </c>
      <c r="C12" s="27">
        <v>4055</v>
      </c>
      <c r="D12" s="27">
        <v>5008</v>
      </c>
      <c r="E12" s="27">
        <v>8418</v>
      </c>
      <c r="F12" s="27">
        <v>9747</v>
      </c>
      <c r="G12" s="27">
        <v>10629</v>
      </c>
      <c r="H12" s="27">
        <v>11133</v>
      </c>
      <c r="I12" s="27">
        <v>10621</v>
      </c>
      <c r="J12" s="27">
        <v>3938</v>
      </c>
      <c r="K12" s="28"/>
      <c r="L12" s="29">
        <f t="shared" si="1"/>
        <v>0.36460426398058504</v>
      </c>
      <c r="M12" s="29">
        <f t="shared" si="2"/>
        <v>0.3603797362606892</v>
      </c>
      <c r="N12" s="29">
        <f t="shared" si="3"/>
        <v>0.41565098596762939</v>
      </c>
      <c r="O12" s="29">
        <f t="shared" si="4"/>
        <v>0.68203472883893668</v>
      </c>
      <c r="P12" s="29">
        <f t="shared" si="5"/>
        <v>0.75785201397987001</v>
      </c>
      <c r="Q12" s="29">
        <f t="shared" si="6"/>
        <v>0.76492830011615343</v>
      </c>
      <c r="R12" s="29">
        <f t="shared" si="11"/>
        <v>0.75006366748996478</v>
      </c>
      <c r="S12" s="29">
        <f t="shared" si="12"/>
        <v>0.62370550717692952</v>
      </c>
      <c r="T12" s="29">
        <f t="shared" si="12"/>
        <v>0.70891854817513777</v>
      </c>
      <c r="U12" s="30"/>
      <c r="V12" s="29">
        <v>10.085092971950834</v>
      </c>
      <c r="W12" s="29">
        <f t="shared" si="7"/>
        <v>16.089321500143143</v>
      </c>
      <c r="X12" s="29">
        <f t="shared" si="8"/>
        <v>23.501849568434032</v>
      </c>
      <c r="Y12" s="29">
        <f t="shared" si="9"/>
        <v>68.091054313099036</v>
      </c>
      <c r="Z12" s="29">
        <f t="shared" si="13"/>
        <v>15.787598004276552</v>
      </c>
      <c r="AA12" s="29">
        <f t="shared" si="14"/>
        <v>9.0489381348107099</v>
      </c>
      <c r="AB12" s="29">
        <f t="shared" si="15"/>
        <v>4.7417442845046569</v>
      </c>
      <c r="AC12" s="29">
        <f t="shared" si="16"/>
        <v>-4.5989400880265876</v>
      </c>
      <c r="AD12" s="29">
        <f t="shared" si="16"/>
        <v>-62.922512004519348</v>
      </c>
      <c r="AE12" s="69" t="s">
        <v>27</v>
      </c>
      <c r="AI12" s="58"/>
      <c r="AJ12" s="58"/>
      <c r="AK12" s="58"/>
      <c r="AL12" s="58"/>
      <c r="AM12" s="58"/>
      <c r="AN12" s="58"/>
      <c r="AO12" s="58"/>
      <c r="AP12" s="58"/>
      <c r="AQ12" s="58"/>
      <c r="AR12" s="37"/>
      <c r="AS12" s="58"/>
      <c r="AT12" s="58"/>
      <c r="AU12" s="58"/>
      <c r="AV12" s="58"/>
      <c r="AW12" s="81"/>
      <c r="AY12" s="57"/>
      <c r="AZ12" s="38">
        <v>3</v>
      </c>
      <c r="BA12" s="26" t="s">
        <v>68</v>
      </c>
      <c r="BB12" s="54">
        <v>101843</v>
      </c>
      <c r="BC12" s="82">
        <v>103977</v>
      </c>
      <c r="BD12" s="82">
        <v>114602</v>
      </c>
      <c r="BE12" s="82">
        <v>126199</v>
      </c>
      <c r="BF12" s="82">
        <v>52720</v>
      </c>
      <c r="BG12" s="80"/>
      <c r="BH12" s="37"/>
      <c r="BI12" s="37"/>
      <c r="BJ12" s="37"/>
    </row>
    <row r="13" spans="1:62" ht="17.25" customHeight="1">
      <c r="A13" s="26" t="s">
        <v>28</v>
      </c>
      <c r="B13" s="27">
        <v>1402</v>
      </c>
      <c r="C13" s="27">
        <v>1549</v>
      </c>
      <c r="D13" s="27">
        <v>5627</v>
      </c>
      <c r="E13" s="27">
        <v>2109</v>
      </c>
      <c r="F13" s="27">
        <v>2589</v>
      </c>
      <c r="G13" s="27">
        <v>3705</v>
      </c>
      <c r="H13" s="27">
        <v>5682</v>
      </c>
      <c r="I13" s="27">
        <v>5315</v>
      </c>
      <c r="J13" s="27">
        <v>2128</v>
      </c>
      <c r="K13" s="28"/>
      <c r="L13" s="29">
        <f t="shared" si="1"/>
        <v>0.14634273635865452</v>
      </c>
      <c r="M13" s="29">
        <f t="shared" si="2"/>
        <v>0.13766417052227067</v>
      </c>
      <c r="N13" s="29">
        <f t="shared" si="3"/>
        <v>0.46702637740412345</v>
      </c>
      <c r="O13" s="29">
        <f t="shared" si="4"/>
        <v>0.17087327668345423</v>
      </c>
      <c r="P13" s="29">
        <f t="shared" si="5"/>
        <v>0.20130079657267705</v>
      </c>
      <c r="Q13" s="29">
        <f t="shared" si="6"/>
        <v>0.2666346177373552</v>
      </c>
      <c r="R13" s="29">
        <f t="shared" si="11"/>
        <v>0.38281341585179018</v>
      </c>
      <c r="S13" s="29">
        <f t="shared" si="12"/>
        <v>0.31211701070006403</v>
      </c>
      <c r="T13" s="29">
        <f t="shared" si="12"/>
        <v>0.38308244553496523</v>
      </c>
      <c r="U13" s="30"/>
      <c r="V13" s="29">
        <v>-8.664495114006515</v>
      </c>
      <c r="W13" s="29">
        <f t="shared" si="7"/>
        <v>10.485021398002853</v>
      </c>
      <c r="X13" s="29">
        <f t="shared" si="8"/>
        <v>263.26662362814722</v>
      </c>
      <c r="Y13" s="29">
        <f t="shared" si="9"/>
        <v>-62.519992891416386</v>
      </c>
      <c r="Z13" s="29">
        <f t="shared" si="13"/>
        <v>22.759601706970127</v>
      </c>
      <c r="AA13" s="29">
        <f t="shared" si="14"/>
        <v>43.105446118192354</v>
      </c>
      <c r="AB13" s="29">
        <f t="shared" si="15"/>
        <v>53.360323886639669</v>
      </c>
      <c r="AC13" s="29">
        <f t="shared" si="16"/>
        <v>-6.4589933122140089</v>
      </c>
      <c r="AD13" s="29">
        <f t="shared" si="16"/>
        <v>-59.962370649106298</v>
      </c>
      <c r="AE13" s="69" t="s">
        <v>29</v>
      </c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Y13" s="37"/>
      <c r="AZ13" s="38">
        <v>4</v>
      </c>
      <c r="BA13" s="26" t="s">
        <v>42</v>
      </c>
      <c r="BB13" s="54">
        <v>71202</v>
      </c>
      <c r="BC13" s="82">
        <v>88848</v>
      </c>
      <c r="BD13" s="82">
        <v>105297</v>
      </c>
      <c r="BE13" s="82">
        <v>136343</v>
      </c>
      <c r="BF13" s="82">
        <v>46690</v>
      </c>
      <c r="BG13" s="80"/>
      <c r="BH13" s="37"/>
      <c r="BI13" s="37"/>
      <c r="BJ13" s="37"/>
    </row>
    <row r="14" spans="1:62" ht="18" customHeight="1">
      <c r="A14" s="26" t="s">
        <v>30</v>
      </c>
      <c r="B14" s="27">
        <v>56775</v>
      </c>
      <c r="C14" s="27">
        <v>54328</v>
      </c>
      <c r="D14" s="27">
        <v>50656</v>
      </c>
      <c r="E14" s="27">
        <v>42024</v>
      </c>
      <c r="F14" s="27">
        <v>40487</v>
      </c>
      <c r="G14" s="27">
        <v>42365</v>
      </c>
      <c r="H14" s="27">
        <v>50476</v>
      </c>
      <c r="I14" s="27">
        <v>59738</v>
      </c>
      <c r="J14" s="27">
        <v>28031</v>
      </c>
      <c r="K14" s="28"/>
      <c r="L14" s="29">
        <f t="shared" si="1"/>
        <v>5.9262545340674828</v>
      </c>
      <c r="M14" s="29">
        <f t="shared" si="2"/>
        <v>4.8282886095118922</v>
      </c>
      <c r="N14" s="29">
        <f t="shared" si="3"/>
        <v>4.2043163628546791</v>
      </c>
      <c r="O14" s="29">
        <f t="shared" si="4"/>
        <v>3.404826258580123</v>
      </c>
      <c r="P14" s="29">
        <f t="shared" si="5"/>
        <v>3.1479588068126598</v>
      </c>
      <c r="Q14" s="29">
        <f t="shared" si="6"/>
        <v>3.0488463105109451</v>
      </c>
      <c r="R14" s="29">
        <f t="shared" si="11"/>
        <v>3.4007198131881307</v>
      </c>
      <c r="S14" s="29">
        <f t="shared" si="12"/>
        <v>3.5080425183820179</v>
      </c>
      <c r="T14" s="29">
        <f t="shared" si="12"/>
        <v>5.0461391122136332</v>
      </c>
      <c r="U14" s="30"/>
      <c r="V14" s="29">
        <v>-4.889938687305257</v>
      </c>
      <c r="W14" s="29">
        <f t="shared" si="7"/>
        <v>-4.3099955966534562</v>
      </c>
      <c r="X14" s="29">
        <f t="shared" si="8"/>
        <v>-6.7589456633780003</v>
      </c>
      <c r="Y14" s="29">
        <f t="shared" si="9"/>
        <v>-17.04042956411876</v>
      </c>
      <c r="Z14" s="29">
        <f t="shared" si="13"/>
        <v>-3.657433847325338</v>
      </c>
      <c r="AA14" s="29">
        <f t="shared" si="14"/>
        <v>4.6385259466001427</v>
      </c>
      <c r="AB14" s="29">
        <f t="shared" si="15"/>
        <v>19.145521066918448</v>
      </c>
      <c r="AC14" s="29">
        <f t="shared" si="16"/>
        <v>18.34931452571519</v>
      </c>
      <c r="AD14" s="29">
        <f t="shared" si="16"/>
        <v>-53.076768556027986</v>
      </c>
      <c r="AE14" s="69" t="s">
        <v>31</v>
      </c>
      <c r="AI14" s="57"/>
      <c r="AJ14" s="57"/>
      <c r="AK14" s="57"/>
      <c r="AL14" s="57"/>
      <c r="AM14" s="57"/>
      <c r="AN14" s="57"/>
      <c r="AO14" s="57"/>
      <c r="AP14" s="57"/>
      <c r="AQ14" s="57"/>
      <c r="AR14" s="59"/>
      <c r="AS14" s="37"/>
      <c r="AT14" s="59"/>
      <c r="AU14" s="59"/>
      <c r="AV14" s="59"/>
      <c r="AW14" s="59"/>
      <c r="AY14" s="60"/>
      <c r="AZ14" s="2">
        <v>5</v>
      </c>
      <c r="BA14" s="26" t="s">
        <v>32</v>
      </c>
      <c r="BB14" s="54">
        <v>106381</v>
      </c>
      <c r="BC14" s="82">
        <v>112109</v>
      </c>
      <c r="BD14" s="82">
        <v>117532</v>
      </c>
      <c r="BE14" s="82">
        <v>131561</v>
      </c>
      <c r="BF14" s="82">
        <v>36435</v>
      </c>
      <c r="BG14" s="80"/>
      <c r="BH14" s="37"/>
      <c r="BI14" s="37"/>
      <c r="BJ14" s="37"/>
    </row>
    <row r="15" spans="1:62" ht="18" customHeight="1">
      <c r="A15" s="26" t="s">
        <v>32</v>
      </c>
      <c r="B15" s="27">
        <v>98351</v>
      </c>
      <c r="C15" s="27">
        <v>93598</v>
      </c>
      <c r="D15" s="27">
        <v>98328</v>
      </c>
      <c r="E15" s="27">
        <v>105132</v>
      </c>
      <c r="F15" s="27">
        <v>106381</v>
      </c>
      <c r="G15" s="27">
        <v>112109</v>
      </c>
      <c r="H15" s="27">
        <v>117532</v>
      </c>
      <c r="I15" s="27">
        <v>131561</v>
      </c>
      <c r="J15" s="27">
        <v>36435</v>
      </c>
      <c r="K15" s="28"/>
      <c r="L15" s="29">
        <f t="shared" si="1"/>
        <v>10.266016022546385</v>
      </c>
      <c r="M15" s="29">
        <f t="shared" si="2"/>
        <v>8.3183286201055466</v>
      </c>
      <c r="N15" s="29">
        <f t="shared" si="3"/>
        <v>8.1609684800768889</v>
      </c>
      <c r="O15" s="29">
        <f t="shared" si="4"/>
        <v>8.5178991580298291</v>
      </c>
      <c r="P15" s="29">
        <f t="shared" si="5"/>
        <v>8.2713712013124585</v>
      </c>
      <c r="Q15" s="29">
        <f t="shared" si="6"/>
        <v>8.0680540782502437</v>
      </c>
      <c r="R15" s="29">
        <f t="shared" si="11"/>
        <v>7.918484053483386</v>
      </c>
      <c r="S15" s="29">
        <f t="shared" si="12"/>
        <v>7.7257621909146064</v>
      </c>
      <c r="T15" s="29">
        <f t="shared" si="12"/>
        <v>6.5590267401628104</v>
      </c>
      <c r="U15" s="30"/>
      <c r="V15" s="29">
        <v>8.654727841179005</v>
      </c>
      <c r="W15" s="29">
        <f t="shared" si="7"/>
        <v>-4.8326910758406116</v>
      </c>
      <c r="X15" s="29">
        <f t="shared" si="8"/>
        <v>5.0535267847603578</v>
      </c>
      <c r="Y15" s="29">
        <f t="shared" si="9"/>
        <v>6.9196973395167198</v>
      </c>
      <c r="Z15" s="29">
        <f t="shared" si="13"/>
        <v>1.188030285736027</v>
      </c>
      <c r="AA15" s="29">
        <f t="shared" si="14"/>
        <v>5.3844201502147939</v>
      </c>
      <c r="AB15" s="29">
        <f t="shared" si="15"/>
        <v>4.8372565984889704</v>
      </c>
      <c r="AC15" s="29">
        <f t="shared" si="16"/>
        <v>11.936323724602662</v>
      </c>
      <c r="AD15" s="29">
        <f t="shared" si="16"/>
        <v>-72.305622486907211</v>
      </c>
      <c r="AE15" s="69" t="s">
        <v>33</v>
      </c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Y15" s="37"/>
      <c r="AZ15" s="38">
        <v>6</v>
      </c>
      <c r="BA15" s="26" t="s">
        <v>76</v>
      </c>
      <c r="BB15" s="82">
        <v>324326</v>
      </c>
      <c r="BC15" s="82">
        <v>306530</v>
      </c>
      <c r="BD15" s="82">
        <v>283116</v>
      </c>
      <c r="BE15" s="82">
        <v>284029</v>
      </c>
      <c r="BF15" s="82">
        <v>34245</v>
      </c>
      <c r="BG15" s="80"/>
      <c r="BH15" s="37"/>
      <c r="BI15" s="37"/>
      <c r="BJ15" s="37"/>
    </row>
    <row r="16" spans="1:62" ht="18" customHeight="1">
      <c r="A16" s="26" t="s">
        <v>34</v>
      </c>
      <c r="B16" s="27">
        <v>2058</v>
      </c>
      <c r="C16" s="27">
        <v>1841</v>
      </c>
      <c r="D16" s="27">
        <v>1981</v>
      </c>
      <c r="E16" s="27">
        <v>1700</v>
      </c>
      <c r="F16" s="27">
        <v>2077</v>
      </c>
      <c r="G16" s="27">
        <v>2470</v>
      </c>
      <c r="H16" s="27">
        <v>2398</v>
      </c>
      <c r="I16" s="27">
        <v>2805</v>
      </c>
      <c r="J16" s="27">
        <v>871</v>
      </c>
      <c r="K16" s="28"/>
      <c r="L16" s="29">
        <f t="shared" si="1"/>
        <v>0.21481694110278959</v>
      </c>
      <c r="M16" s="29">
        <f t="shared" si="2"/>
        <v>0.1636150664502907</v>
      </c>
      <c r="N16" s="29">
        <f t="shared" si="3"/>
        <v>0.16441785207705145</v>
      </c>
      <c r="O16" s="29">
        <f t="shared" si="4"/>
        <v>0.13773569007201145</v>
      </c>
      <c r="P16" s="29">
        <f t="shared" si="5"/>
        <v>0.16149160080395913</v>
      </c>
      <c r="Q16" s="29">
        <f t="shared" si="6"/>
        <v>0.17775641182490345</v>
      </c>
      <c r="R16" s="29">
        <f t="shared" si="11"/>
        <v>0.16156046659848516</v>
      </c>
      <c r="S16" s="29">
        <f t="shared" si="12"/>
        <v>0.16472026623023137</v>
      </c>
      <c r="T16" s="29">
        <f t="shared" si="12"/>
        <v>0.1567973731489449</v>
      </c>
      <c r="U16" s="30"/>
      <c r="V16" s="29">
        <v>-31.605184446660019</v>
      </c>
      <c r="W16" s="29">
        <f t="shared" si="7"/>
        <v>-10.544217687074831</v>
      </c>
      <c r="X16" s="29">
        <f t="shared" si="8"/>
        <v>7.6045627376425857</v>
      </c>
      <c r="Y16" s="29">
        <f t="shared" si="9"/>
        <v>-14.184755174154468</v>
      </c>
      <c r="Z16" s="29">
        <f t="shared" si="13"/>
        <v>22.176470588235293</v>
      </c>
      <c r="AA16" s="29">
        <f t="shared" si="14"/>
        <v>18.921521425132404</v>
      </c>
      <c r="AB16" s="29">
        <f t="shared" si="15"/>
        <v>-2.9149797570850202</v>
      </c>
      <c r="AC16" s="29">
        <f t="shared" si="16"/>
        <v>16.972477064220186</v>
      </c>
      <c r="AD16" s="29">
        <f t="shared" si="16"/>
        <v>-68.948306595365409</v>
      </c>
      <c r="AE16" s="69" t="s">
        <v>35</v>
      </c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Y16" s="37"/>
      <c r="AZ16" s="38">
        <v>7</v>
      </c>
      <c r="BA16" s="26" t="s">
        <v>30</v>
      </c>
      <c r="BB16" s="54">
        <v>40487</v>
      </c>
      <c r="BC16" s="82">
        <v>42365</v>
      </c>
      <c r="BD16" s="82">
        <v>50476</v>
      </c>
      <c r="BE16" s="82">
        <v>59738</v>
      </c>
      <c r="BF16" s="82">
        <v>28031</v>
      </c>
      <c r="BG16" s="80"/>
      <c r="BH16" s="37"/>
      <c r="BI16" s="37"/>
      <c r="BJ16" s="37"/>
    </row>
    <row r="17" spans="1:62" ht="18" customHeight="1">
      <c r="A17" s="26" t="s">
        <v>36</v>
      </c>
      <c r="B17" s="27">
        <v>2408</v>
      </c>
      <c r="C17" s="27">
        <v>2796</v>
      </c>
      <c r="D17" s="27">
        <v>3589</v>
      </c>
      <c r="E17" s="27">
        <v>4436</v>
      </c>
      <c r="F17" s="27">
        <v>5539</v>
      </c>
      <c r="G17" s="27">
        <v>6375</v>
      </c>
      <c r="H17" s="27">
        <v>7782</v>
      </c>
      <c r="I17" s="27">
        <v>10025</v>
      </c>
      <c r="J17" s="27">
        <v>5813</v>
      </c>
      <c r="K17" s="28"/>
      <c r="L17" s="29">
        <f t="shared" si="1"/>
        <v>0.25135043448761779</v>
      </c>
      <c r="M17" s="29">
        <f t="shared" si="2"/>
        <v>0.24848871580391788</v>
      </c>
      <c r="N17" s="29">
        <f t="shared" si="3"/>
        <v>0.29787767345004429</v>
      </c>
      <c r="O17" s="29">
        <f t="shared" si="4"/>
        <v>0.35940913009378989</v>
      </c>
      <c r="P17" s="29">
        <f t="shared" si="5"/>
        <v>0.43067018625571962</v>
      </c>
      <c r="Q17" s="29">
        <f t="shared" si="6"/>
        <v>0.45878426128897148</v>
      </c>
      <c r="R17" s="29">
        <f t="shared" si="11"/>
        <v>0.52429672688465878</v>
      </c>
      <c r="S17" s="29">
        <f t="shared" si="12"/>
        <v>0.58870612084066654</v>
      </c>
      <c r="T17" s="29">
        <f t="shared" si="12"/>
        <v>1.046455947318963</v>
      </c>
      <c r="U17" s="30"/>
      <c r="V17" s="29">
        <v>-7.2419106317411401</v>
      </c>
      <c r="W17" s="29">
        <f t="shared" si="7"/>
        <v>16.112956810631228</v>
      </c>
      <c r="X17" s="29">
        <f t="shared" si="8"/>
        <v>28.361945636623748</v>
      </c>
      <c r="Y17" s="29">
        <f t="shared" si="9"/>
        <v>23.599888548342157</v>
      </c>
      <c r="Z17" s="29">
        <f t="shared" si="13"/>
        <v>24.864743011722272</v>
      </c>
      <c r="AA17" s="29">
        <f t="shared" si="14"/>
        <v>15.092977071673589</v>
      </c>
      <c r="AB17" s="29">
        <f t="shared" si="15"/>
        <v>22.070588235294117</v>
      </c>
      <c r="AC17" s="29">
        <f t="shared" si="16"/>
        <v>28.822924698021072</v>
      </c>
      <c r="AD17" s="29">
        <f t="shared" si="16"/>
        <v>-42.014962593516209</v>
      </c>
      <c r="AE17" s="69" t="s">
        <v>37</v>
      </c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Y17" s="37"/>
      <c r="AZ17" s="2">
        <v>8</v>
      </c>
      <c r="BA17" s="26" t="s">
        <v>112</v>
      </c>
      <c r="BB17" s="54">
        <v>32589</v>
      </c>
      <c r="BC17" s="82">
        <v>39180</v>
      </c>
      <c r="BD17" s="82">
        <v>42901</v>
      </c>
      <c r="BE17" s="82">
        <v>54474</v>
      </c>
      <c r="BF17" s="82">
        <v>19759</v>
      </c>
      <c r="BG17" s="80"/>
      <c r="BH17" s="37"/>
      <c r="BI17" s="37"/>
      <c r="BJ17" s="37"/>
    </row>
    <row r="18" spans="1:62" ht="18" customHeight="1">
      <c r="A18" s="26" t="s">
        <v>38</v>
      </c>
      <c r="B18" s="27">
        <v>2483</v>
      </c>
      <c r="C18" s="27">
        <v>2590</v>
      </c>
      <c r="D18" s="27">
        <v>2759</v>
      </c>
      <c r="E18" s="27">
        <v>2856</v>
      </c>
      <c r="F18" s="27">
        <v>3449</v>
      </c>
      <c r="G18" s="27">
        <v>3892</v>
      </c>
      <c r="H18" s="27">
        <v>4236</v>
      </c>
      <c r="I18" s="27">
        <v>4287</v>
      </c>
      <c r="J18" s="27">
        <v>1688</v>
      </c>
      <c r="K18" s="28"/>
      <c r="L18" s="29">
        <f t="shared" si="1"/>
        <v>0.25917904021293808</v>
      </c>
      <c r="M18" s="29">
        <f t="shared" si="2"/>
        <v>0.23018089196428729</v>
      </c>
      <c r="N18" s="29">
        <f t="shared" si="3"/>
        <v>0.22898983032841241</v>
      </c>
      <c r="O18" s="29">
        <f t="shared" si="4"/>
        <v>0.23139595932097926</v>
      </c>
      <c r="P18" s="29">
        <f t="shared" si="5"/>
        <v>0.26816780509044541</v>
      </c>
      <c r="Q18" s="29">
        <f t="shared" si="6"/>
        <v>0.28009228940183167</v>
      </c>
      <c r="R18" s="29">
        <f t="shared" si="11"/>
        <v>0.28539205025487208</v>
      </c>
      <c r="S18" s="29">
        <f t="shared" si="12"/>
        <v>0.25174894165026801</v>
      </c>
      <c r="T18" s="29">
        <f t="shared" si="12"/>
        <v>0.30387366920254766</v>
      </c>
      <c r="U18" s="30"/>
      <c r="V18" s="29">
        <v>1.5957446808510638</v>
      </c>
      <c r="W18" s="29">
        <f t="shared" si="7"/>
        <v>4.3093032621828433</v>
      </c>
      <c r="X18" s="29">
        <f t="shared" si="8"/>
        <v>6.5250965250965258</v>
      </c>
      <c r="Y18" s="29">
        <f t="shared" si="9"/>
        <v>3.5157665820949617</v>
      </c>
      <c r="Z18" s="29">
        <f t="shared" si="13"/>
        <v>20.763305322128854</v>
      </c>
      <c r="AA18" s="29">
        <f t="shared" si="14"/>
        <v>12.844302696433749</v>
      </c>
      <c r="AB18" s="29">
        <f t="shared" si="15"/>
        <v>8.8386433710174703</v>
      </c>
      <c r="AC18" s="29">
        <f t="shared" si="16"/>
        <v>1.2039660056657222</v>
      </c>
      <c r="AD18" s="29">
        <f t="shared" si="16"/>
        <v>-60.625145789596459</v>
      </c>
      <c r="AE18" s="69" t="s">
        <v>39</v>
      </c>
      <c r="AZ18" s="38">
        <v>9</v>
      </c>
      <c r="BA18" s="2" t="s">
        <v>62</v>
      </c>
      <c r="BB18" s="54">
        <v>31678</v>
      </c>
      <c r="BC18" s="82">
        <v>32651</v>
      </c>
      <c r="BD18" s="82">
        <v>32984</v>
      </c>
      <c r="BE18" s="82">
        <v>33829</v>
      </c>
      <c r="BF18" s="82">
        <v>12517</v>
      </c>
    </row>
    <row r="19" spans="1:62" ht="18" customHeight="1">
      <c r="A19" s="26" t="s">
        <v>40</v>
      </c>
      <c r="B19" s="27">
        <v>2569</v>
      </c>
      <c r="C19" s="27">
        <v>3253</v>
      </c>
      <c r="D19" s="27">
        <v>3299</v>
      </c>
      <c r="E19" s="27">
        <v>3567</v>
      </c>
      <c r="F19" s="27">
        <v>5072</v>
      </c>
      <c r="G19" s="27">
        <v>5949</v>
      </c>
      <c r="H19" s="27">
        <v>7748</v>
      </c>
      <c r="I19" s="27">
        <v>10424</v>
      </c>
      <c r="J19" s="27">
        <v>1782</v>
      </c>
      <c r="K19" s="28"/>
      <c r="L19" s="29">
        <f t="shared" si="1"/>
        <v>0.26815584144463872</v>
      </c>
      <c r="M19" s="29">
        <f t="shared" si="2"/>
        <v>0.28910364538989447</v>
      </c>
      <c r="N19" s="29">
        <f t="shared" si="3"/>
        <v>0.27380842705814884</v>
      </c>
      <c r="O19" s="29">
        <f t="shared" si="4"/>
        <v>0.28900188616874406</v>
      </c>
      <c r="P19" s="29">
        <f t="shared" si="5"/>
        <v>0.39435984558386172</v>
      </c>
      <c r="Q19" s="29">
        <f t="shared" si="6"/>
        <v>0.42812667771107316</v>
      </c>
      <c r="R19" s="29">
        <f t="shared" si="11"/>
        <v>0.5220060447060314</v>
      </c>
      <c r="S19" s="29">
        <f t="shared" si="12"/>
        <v>0.61213691806913795</v>
      </c>
      <c r="T19" s="29">
        <f t="shared" si="12"/>
        <v>0.32079554414629141</v>
      </c>
      <c r="U19" s="30"/>
      <c r="V19" s="29">
        <v>5.589806822852446</v>
      </c>
      <c r="W19" s="29">
        <f t="shared" si="7"/>
        <v>26.625145971195018</v>
      </c>
      <c r="X19" s="29">
        <f t="shared" si="8"/>
        <v>1.4140793114048571</v>
      </c>
      <c r="Y19" s="29">
        <f t="shared" si="9"/>
        <v>8.1236738405577444</v>
      </c>
      <c r="Z19" s="29">
        <f t="shared" si="13"/>
        <v>42.192318474908888</v>
      </c>
      <c r="AA19" s="29">
        <f t="shared" si="14"/>
        <v>17.2910094637224</v>
      </c>
      <c r="AB19" s="29">
        <f t="shared" si="15"/>
        <v>30.240376533871238</v>
      </c>
      <c r="AC19" s="29">
        <f t="shared" si="16"/>
        <v>34.537945276200311</v>
      </c>
      <c r="AD19" s="29">
        <f t="shared" si="16"/>
        <v>-82.904834996162705</v>
      </c>
      <c r="AE19" s="69" t="s">
        <v>41</v>
      </c>
      <c r="AZ19" s="38">
        <v>10</v>
      </c>
      <c r="BA19" s="2" t="s">
        <v>66</v>
      </c>
      <c r="BB19" s="54">
        <v>7599</v>
      </c>
      <c r="BC19" s="82">
        <v>9722</v>
      </c>
      <c r="BD19" s="82">
        <v>11430</v>
      </c>
      <c r="BE19" s="82">
        <v>13253</v>
      </c>
      <c r="BF19" s="82">
        <v>10343</v>
      </c>
    </row>
    <row r="20" spans="1:62" ht="18" customHeight="1">
      <c r="A20" s="26" t="s">
        <v>42</v>
      </c>
      <c r="B20" s="27">
        <v>62782</v>
      </c>
      <c r="C20" s="27">
        <v>57854</v>
      </c>
      <c r="D20" s="27">
        <v>57862</v>
      </c>
      <c r="E20" s="27">
        <v>65616</v>
      </c>
      <c r="F20" s="27">
        <v>71202</v>
      </c>
      <c r="G20" s="27">
        <v>88848</v>
      </c>
      <c r="H20" s="27">
        <v>105297</v>
      </c>
      <c r="I20" s="27">
        <v>136343</v>
      </c>
      <c r="J20" s="27">
        <v>46690</v>
      </c>
      <c r="K20" s="28"/>
      <c r="L20" s="29">
        <f t="shared" si="1"/>
        <v>6.5532736619608052</v>
      </c>
      <c r="M20" s="29">
        <f t="shared" si="2"/>
        <v>5.1416545651358598</v>
      </c>
      <c r="N20" s="29">
        <f t="shared" si="3"/>
        <v>4.8023956369926051</v>
      </c>
      <c r="O20" s="29">
        <f t="shared" si="4"/>
        <v>5.3162735528030023</v>
      </c>
      <c r="P20" s="29">
        <f t="shared" si="5"/>
        <v>5.5361217912583047</v>
      </c>
      <c r="Q20" s="29">
        <f t="shared" si="6"/>
        <v>6.3940492622749074</v>
      </c>
      <c r="R20" s="29">
        <f t="shared" si="11"/>
        <v>7.0941753342037925</v>
      </c>
      <c r="S20" s="29">
        <f t="shared" si="12"/>
        <v>8.0065794148407967</v>
      </c>
      <c r="T20" s="29">
        <f t="shared" si="12"/>
        <v>8.4051312885467713</v>
      </c>
      <c r="U20" s="30"/>
      <c r="V20" s="29">
        <v>-24.439148854226843</v>
      </c>
      <c r="W20" s="29">
        <f t="shared" si="7"/>
        <v>-7.8493835812812591</v>
      </c>
      <c r="X20" s="29">
        <f t="shared" si="8"/>
        <v>1.3827911639644622E-2</v>
      </c>
      <c r="Y20" s="29">
        <f t="shared" si="9"/>
        <v>13.400850298987246</v>
      </c>
      <c r="Z20" s="29">
        <f t="shared" si="13"/>
        <v>8.5131675201170438</v>
      </c>
      <c r="AA20" s="29">
        <f t="shared" si="14"/>
        <v>24.783011713154124</v>
      </c>
      <c r="AB20" s="29">
        <f t="shared" si="15"/>
        <v>18.513641274986494</v>
      </c>
      <c r="AC20" s="29">
        <f t="shared" si="16"/>
        <v>29.484220823005401</v>
      </c>
      <c r="AD20" s="29">
        <f t="shared" si="16"/>
        <v>-65.755484329961931</v>
      </c>
      <c r="AE20" s="69" t="s">
        <v>43</v>
      </c>
    </row>
    <row r="21" spans="1:62" ht="18" customHeight="1">
      <c r="A21" s="26" t="s">
        <v>44</v>
      </c>
      <c r="B21" s="27">
        <v>6077</v>
      </c>
      <c r="C21" s="27">
        <v>6453</v>
      </c>
      <c r="D21" s="27">
        <v>7936</v>
      </c>
      <c r="E21" s="27">
        <v>9640</v>
      </c>
      <c r="F21" s="27">
        <v>10372</v>
      </c>
      <c r="G21" s="27">
        <v>12438</v>
      </c>
      <c r="H21" s="27">
        <v>13845</v>
      </c>
      <c r="I21" s="27">
        <v>12261</v>
      </c>
      <c r="J21" s="27">
        <v>3258</v>
      </c>
      <c r="K21" s="28"/>
      <c r="L21" s="29">
        <f t="shared" si="1"/>
        <v>0.6343258265702878</v>
      </c>
      <c r="M21" s="29">
        <f t="shared" si="2"/>
        <v>0.57349702542299075</v>
      </c>
      <c r="N21" s="29">
        <f t="shared" si="3"/>
        <v>0.65866737712442225</v>
      </c>
      <c r="O21" s="29">
        <f t="shared" si="4"/>
        <v>0.78104238370246493</v>
      </c>
      <c r="P21" s="29">
        <f t="shared" si="5"/>
        <v>0.80644722365848065</v>
      </c>
      <c r="Q21" s="29">
        <f t="shared" si="6"/>
        <v>0.89511508108427085</v>
      </c>
      <c r="R21" s="29">
        <f t="shared" si="11"/>
        <v>0.93277925773812653</v>
      </c>
      <c r="S21" s="29">
        <f t="shared" si="12"/>
        <v>0.7200125434042306</v>
      </c>
      <c r="T21" s="29">
        <f t="shared" si="12"/>
        <v>0.5865049847523105</v>
      </c>
      <c r="U21" s="30"/>
      <c r="V21" s="29">
        <v>6.745125592833304</v>
      </c>
      <c r="W21" s="29">
        <f t="shared" si="7"/>
        <v>6.1872634523613623</v>
      </c>
      <c r="X21" s="29">
        <f t="shared" si="8"/>
        <v>22.981558964822561</v>
      </c>
      <c r="Y21" s="29">
        <f t="shared" si="9"/>
        <v>21.471774193548388</v>
      </c>
      <c r="Z21" s="29">
        <f t="shared" si="13"/>
        <v>7.5933609958506221</v>
      </c>
      <c r="AA21" s="29">
        <f t="shared" si="14"/>
        <v>19.919012726571538</v>
      </c>
      <c r="AB21" s="29">
        <f t="shared" si="15"/>
        <v>11.31210805595755</v>
      </c>
      <c r="AC21" s="29">
        <f t="shared" si="16"/>
        <v>-11.440953412784399</v>
      </c>
      <c r="AD21" s="29">
        <f t="shared" si="16"/>
        <v>-73.427942255933445</v>
      </c>
      <c r="AE21" s="69" t="s">
        <v>45</v>
      </c>
    </row>
    <row r="22" spans="1:62" ht="18" customHeight="1">
      <c r="A22" s="26" t="s">
        <v>46</v>
      </c>
      <c r="B22" s="27">
        <v>2902</v>
      </c>
      <c r="C22" s="27">
        <v>3281</v>
      </c>
      <c r="D22" s="27">
        <v>3882</v>
      </c>
      <c r="E22" s="27">
        <v>4153</v>
      </c>
      <c r="F22" s="27">
        <v>3971</v>
      </c>
      <c r="G22" s="27">
        <v>5006</v>
      </c>
      <c r="H22" s="27">
        <v>5585</v>
      </c>
      <c r="I22" s="27">
        <v>5641</v>
      </c>
      <c r="J22" s="27">
        <v>1624</v>
      </c>
      <c r="K22" s="28"/>
      <c r="L22" s="29">
        <f t="shared" si="1"/>
        <v>0.30291485086506093</v>
      </c>
      <c r="M22" s="29">
        <f t="shared" si="2"/>
        <v>0.29159208746518406</v>
      </c>
      <c r="N22" s="29">
        <f t="shared" si="3"/>
        <v>0.32219591204599385</v>
      </c>
      <c r="O22" s="29">
        <f t="shared" si="4"/>
        <v>0.33648018874650798</v>
      </c>
      <c r="P22" s="29">
        <f t="shared" si="5"/>
        <v>0.30875452421402105</v>
      </c>
      <c r="Q22" s="29">
        <f t="shared" si="6"/>
        <v>0.36026259011962214</v>
      </c>
      <c r="R22" s="29">
        <f t="shared" si="11"/>
        <v>0.37627823434217672</v>
      </c>
      <c r="S22" s="29">
        <f t="shared" si="12"/>
        <v>0.331260970340369</v>
      </c>
      <c r="T22" s="29">
        <f t="shared" si="12"/>
        <v>0.2923523926451051</v>
      </c>
      <c r="U22" s="30"/>
      <c r="V22" s="29">
        <v>4.576576576576576</v>
      </c>
      <c r="W22" s="29">
        <f t="shared" si="7"/>
        <v>13.059958649207443</v>
      </c>
      <c r="X22" s="29">
        <f t="shared" si="8"/>
        <v>18.317586101798234</v>
      </c>
      <c r="Y22" s="29">
        <f t="shared" si="9"/>
        <v>6.9809376609994853</v>
      </c>
      <c r="Z22" s="29">
        <f t="shared" si="13"/>
        <v>-4.3823741873344568</v>
      </c>
      <c r="AA22" s="29">
        <f t="shared" si="14"/>
        <v>26.063963737093932</v>
      </c>
      <c r="AB22" s="29">
        <f t="shared" si="15"/>
        <v>11.566120655213744</v>
      </c>
      <c r="AC22" s="29">
        <f t="shared" si="16"/>
        <v>1.0026857654431514</v>
      </c>
      <c r="AD22" s="29">
        <f t="shared" si="16"/>
        <v>-71.210778230810149</v>
      </c>
      <c r="AE22" s="69" t="s">
        <v>47</v>
      </c>
    </row>
    <row r="23" spans="1:62" ht="18" customHeight="1">
      <c r="A23" s="26" t="s">
        <v>48</v>
      </c>
      <c r="B23" s="27">
        <v>3918</v>
      </c>
      <c r="C23" s="27">
        <v>6668</v>
      </c>
      <c r="D23" s="27">
        <v>6182</v>
      </c>
      <c r="E23" s="27">
        <v>6879</v>
      </c>
      <c r="F23" s="27">
        <v>8976</v>
      </c>
      <c r="G23" s="27">
        <v>8699</v>
      </c>
      <c r="H23" s="27">
        <v>12025</v>
      </c>
      <c r="I23" s="27">
        <v>20961</v>
      </c>
      <c r="J23" s="27">
        <v>7108</v>
      </c>
      <c r="K23" s="28"/>
      <c r="L23" s="29">
        <f t="shared" si="1"/>
        <v>0.40896636309073353</v>
      </c>
      <c r="M23" s="29">
        <f t="shared" si="2"/>
        <v>0.59260470564396439</v>
      </c>
      <c r="N23" s="29">
        <f t="shared" si="3"/>
        <v>0.51308993515413037</v>
      </c>
      <c r="O23" s="29">
        <f t="shared" si="4"/>
        <v>0.55734341882668637</v>
      </c>
      <c r="P23" s="29">
        <f t="shared" si="5"/>
        <v>0.69790496332033569</v>
      </c>
      <c r="Q23" s="29">
        <f t="shared" si="6"/>
        <v>0.62603361395337453</v>
      </c>
      <c r="R23" s="29">
        <f t="shared" si="11"/>
        <v>0.81016038817630709</v>
      </c>
      <c r="S23" s="29">
        <f t="shared" si="12"/>
        <v>1.2309096258295471</v>
      </c>
      <c r="T23" s="29">
        <f t="shared" si="12"/>
        <v>1.2795817776609648</v>
      </c>
      <c r="U23" s="30"/>
      <c r="V23" s="29">
        <v>-5.7720057720057723</v>
      </c>
      <c r="W23" s="29">
        <f t="shared" si="7"/>
        <v>70.188871873404807</v>
      </c>
      <c r="X23" s="29">
        <f t="shared" si="8"/>
        <v>-7.2885422915416918</v>
      </c>
      <c r="Y23" s="29">
        <f t="shared" si="9"/>
        <v>11.274668392106115</v>
      </c>
      <c r="Z23" s="29">
        <f t="shared" si="13"/>
        <v>30.484081988661142</v>
      </c>
      <c r="AA23" s="29">
        <f t="shared" si="14"/>
        <v>-3.0860071301247771</v>
      </c>
      <c r="AB23" s="29">
        <f t="shared" si="15"/>
        <v>38.23427980227612</v>
      </c>
      <c r="AC23" s="29">
        <f t="shared" si="16"/>
        <v>74.311850311850307</v>
      </c>
      <c r="AD23" s="29">
        <f t="shared" si="16"/>
        <v>-66.089404131482283</v>
      </c>
      <c r="AE23" s="69" t="s">
        <v>49</v>
      </c>
    </row>
    <row r="24" spans="1:62" ht="18" customHeight="1">
      <c r="A24" s="26" t="s">
        <v>50</v>
      </c>
      <c r="B24" s="27">
        <v>3660</v>
      </c>
      <c r="C24" s="27">
        <v>4617</v>
      </c>
      <c r="D24" s="27">
        <v>4916</v>
      </c>
      <c r="E24" s="27">
        <v>5057</v>
      </c>
      <c r="F24" s="27">
        <v>6259</v>
      </c>
      <c r="G24" s="27">
        <v>6882</v>
      </c>
      <c r="H24" s="27">
        <v>8342</v>
      </c>
      <c r="I24" s="27">
        <v>11428</v>
      </c>
      <c r="J24" s="27">
        <v>3206</v>
      </c>
      <c r="K24" s="28"/>
      <c r="L24" s="29">
        <f t="shared" si="1"/>
        <v>0.38203595939563167</v>
      </c>
      <c r="M24" s="29">
        <f t="shared" si="2"/>
        <v>0.41032632362900173</v>
      </c>
      <c r="N24" s="29">
        <f t="shared" si="3"/>
        <v>0.4080152250433039</v>
      </c>
      <c r="O24" s="29">
        <f t="shared" si="4"/>
        <v>0.40972316746715409</v>
      </c>
      <c r="P24" s="29">
        <f t="shared" si="5"/>
        <v>0.4866518678054792</v>
      </c>
      <c r="Q24" s="29">
        <f t="shared" si="6"/>
        <v>0.49527110371618849</v>
      </c>
      <c r="R24" s="29">
        <f t="shared" si="11"/>
        <v>0.56202560982675709</v>
      </c>
      <c r="S24" s="29">
        <f t="shared" si="12"/>
        <v>0.67109561585707089</v>
      </c>
      <c r="T24" s="29">
        <f t="shared" si="12"/>
        <v>0.57714394754938847</v>
      </c>
      <c r="U24" s="30"/>
      <c r="V24" s="29">
        <v>-17.456021650879567</v>
      </c>
      <c r="W24" s="29">
        <f t="shared" si="7"/>
        <v>26.147540983606561</v>
      </c>
      <c r="X24" s="29">
        <f t="shared" si="8"/>
        <v>6.4760667099848384</v>
      </c>
      <c r="Y24" s="29">
        <f t="shared" si="9"/>
        <v>2.8681855166802279</v>
      </c>
      <c r="Z24" s="29">
        <f t="shared" si="13"/>
        <v>23.769033023531737</v>
      </c>
      <c r="AA24" s="29">
        <f t="shared" si="14"/>
        <v>9.9536667199233104</v>
      </c>
      <c r="AB24" s="29">
        <f t="shared" si="15"/>
        <v>21.21476315024702</v>
      </c>
      <c r="AC24" s="29">
        <f t="shared" si="16"/>
        <v>36.993526732198511</v>
      </c>
      <c r="AD24" s="29">
        <f t="shared" si="16"/>
        <v>-71.946097304865248</v>
      </c>
      <c r="AE24" s="69" t="s">
        <v>51</v>
      </c>
    </row>
    <row r="25" spans="1:62" ht="18" customHeight="1">
      <c r="A25" s="26" t="s">
        <v>52</v>
      </c>
      <c r="B25" s="27">
        <v>66378</v>
      </c>
      <c r="C25" s="27">
        <v>76479</v>
      </c>
      <c r="D25" s="27">
        <v>66308</v>
      </c>
      <c r="E25" s="27">
        <v>44323</v>
      </c>
      <c r="F25" s="27">
        <v>46522</v>
      </c>
      <c r="G25" s="27">
        <v>61931</v>
      </c>
      <c r="H25" s="27">
        <v>70935</v>
      </c>
      <c r="I25" s="27">
        <v>83369</v>
      </c>
      <c r="J25" s="27">
        <v>61387</v>
      </c>
      <c r="K25" s="28"/>
      <c r="L25" s="29">
        <f t="shared" si="1"/>
        <v>6.9286292111374967</v>
      </c>
      <c r="M25" s="29">
        <f t="shared" si="2"/>
        <v>6.7969129098597412</v>
      </c>
      <c r="N25" s="29">
        <f t="shared" si="3"/>
        <v>5.5033916888062233</v>
      </c>
      <c r="O25" s="29">
        <f t="shared" si="4"/>
        <v>3.5910935241539788</v>
      </c>
      <c r="P25" s="29">
        <f t="shared" si="5"/>
        <v>3.6171941514693247</v>
      </c>
      <c r="Q25" s="29">
        <f t="shared" si="6"/>
        <v>4.4569361703352612</v>
      </c>
      <c r="R25" s="29">
        <f t="shared" si="11"/>
        <v>4.7791041276745396</v>
      </c>
      <c r="S25" s="29">
        <f t="shared" si="12"/>
        <v>4.8957446970938179</v>
      </c>
      <c r="T25" s="29">
        <f t="shared" si="12"/>
        <v>11.05088443799573</v>
      </c>
      <c r="U25" s="30"/>
      <c r="V25" s="29">
        <v>3.8194444444444446</v>
      </c>
      <c r="W25" s="29">
        <f t="shared" si="7"/>
        <v>15.217391304347828</v>
      </c>
      <c r="X25" s="29">
        <f t="shared" si="8"/>
        <v>-13.299075563226506</v>
      </c>
      <c r="Y25" s="29">
        <f t="shared" si="9"/>
        <v>-33.15587862701333</v>
      </c>
      <c r="Z25" s="29">
        <f t="shared" si="13"/>
        <v>4.9613067707510776</v>
      </c>
      <c r="AA25" s="29">
        <f t="shared" si="14"/>
        <v>33.121963802072138</v>
      </c>
      <c r="AB25" s="29">
        <f t="shared" si="15"/>
        <v>14.538760879042806</v>
      </c>
      <c r="AC25" s="29">
        <f t="shared" si="16"/>
        <v>17.52872347924156</v>
      </c>
      <c r="AD25" s="29">
        <f t="shared" si="16"/>
        <v>-26.367114874833568</v>
      </c>
      <c r="AE25" s="69" t="s">
        <v>53</v>
      </c>
    </row>
    <row r="26" spans="1:62" ht="18" customHeight="1">
      <c r="A26" s="26" t="s">
        <v>54</v>
      </c>
      <c r="B26" s="27">
        <v>2636</v>
      </c>
      <c r="C26" s="27">
        <v>2758</v>
      </c>
      <c r="D26" s="27">
        <v>3262</v>
      </c>
      <c r="E26" s="27">
        <v>4286</v>
      </c>
      <c r="F26" s="27">
        <v>4957</v>
      </c>
      <c r="G26" s="27">
        <v>6079</v>
      </c>
      <c r="H26" s="27">
        <v>6584</v>
      </c>
      <c r="I26" s="27">
        <v>6910</v>
      </c>
      <c r="J26" s="27">
        <v>4498</v>
      </c>
      <c r="K26" s="28"/>
      <c r="L26" s="29">
        <f t="shared" si="1"/>
        <v>0.27514939589259158</v>
      </c>
      <c r="M26" s="29">
        <f t="shared" si="2"/>
        <v>0.24511154441602487</v>
      </c>
      <c r="N26" s="29">
        <f t="shared" si="3"/>
        <v>0.27073752320814837</v>
      </c>
      <c r="O26" s="29">
        <f t="shared" si="4"/>
        <v>0.34725598096978894</v>
      </c>
      <c r="P26" s="29">
        <f t="shared" si="5"/>
        <v>0.38541832700299733</v>
      </c>
      <c r="Q26" s="29">
        <f t="shared" si="6"/>
        <v>0.4374822783334365</v>
      </c>
      <c r="R26" s="29">
        <f t="shared" si="11"/>
        <v>0.4435838665906699</v>
      </c>
      <c r="S26" s="29">
        <f t="shared" si="12"/>
        <v>0.40578147581137208</v>
      </c>
      <c r="T26" s="29">
        <f t="shared" si="12"/>
        <v>0.80972971805276028</v>
      </c>
      <c r="U26" s="30"/>
      <c r="V26" s="29">
        <v>-6.5910701630049608</v>
      </c>
      <c r="W26" s="29">
        <f t="shared" si="7"/>
        <v>4.628224582701062</v>
      </c>
      <c r="X26" s="29">
        <f t="shared" si="8"/>
        <v>18.274111675126903</v>
      </c>
      <c r="Y26" s="29">
        <f t="shared" si="9"/>
        <v>31.39178418148375</v>
      </c>
      <c r="Z26" s="29">
        <f t="shared" si="13"/>
        <v>15.655622958469436</v>
      </c>
      <c r="AA26" s="29">
        <f t="shared" si="14"/>
        <v>22.634658059310066</v>
      </c>
      <c r="AB26" s="29">
        <f t="shared" si="15"/>
        <v>8.3072873827932234</v>
      </c>
      <c r="AC26" s="29">
        <f t="shared" si="16"/>
        <v>4.9513973268529767</v>
      </c>
      <c r="AD26" s="29">
        <f t="shared" si="16"/>
        <v>-34.905933429811867</v>
      </c>
      <c r="AE26" s="69" t="s">
        <v>55</v>
      </c>
    </row>
    <row r="27" spans="1:62" ht="18" customHeight="1">
      <c r="A27" s="26" t="s">
        <v>56</v>
      </c>
      <c r="B27" s="27">
        <v>1295</v>
      </c>
      <c r="C27" s="27">
        <v>1243</v>
      </c>
      <c r="D27" s="27">
        <v>1319</v>
      </c>
      <c r="E27" s="27">
        <v>1470</v>
      </c>
      <c r="F27" s="27">
        <v>1548</v>
      </c>
      <c r="G27" s="27">
        <v>2100</v>
      </c>
      <c r="H27" s="27">
        <v>3167</v>
      </c>
      <c r="I27" s="27">
        <v>3693</v>
      </c>
      <c r="J27" s="27">
        <v>1561</v>
      </c>
      <c r="K27" s="28"/>
      <c r="L27" s="29">
        <f t="shared" si="1"/>
        <v>0.1351739255238642</v>
      </c>
      <c r="M27" s="29">
        <f t="shared" si="2"/>
        <v>0.11046905355660583</v>
      </c>
      <c r="N27" s="29">
        <f t="shared" si="3"/>
        <v>0.1094735723824487</v>
      </c>
      <c r="O27" s="29">
        <f t="shared" si="4"/>
        <v>0.11910086141520991</v>
      </c>
      <c r="P27" s="29">
        <f t="shared" si="5"/>
        <v>0.12036061533198304</v>
      </c>
      <c r="Q27" s="29">
        <f t="shared" si="6"/>
        <v>0.1511289331304847</v>
      </c>
      <c r="R27" s="29">
        <f t="shared" si="11"/>
        <v>0.21337030763861659</v>
      </c>
      <c r="S27" s="29">
        <f t="shared" si="12"/>
        <v>0.21686700291916025</v>
      </c>
      <c r="T27" s="29">
        <f t="shared" si="12"/>
        <v>0.28101113603387257</v>
      </c>
      <c r="U27" s="30"/>
      <c r="V27" s="29">
        <v>-19.515226848974518</v>
      </c>
      <c r="W27" s="29">
        <f t="shared" si="7"/>
        <v>-4.0154440154440154</v>
      </c>
      <c r="X27" s="29">
        <f t="shared" si="8"/>
        <v>6.1142397425583264</v>
      </c>
      <c r="Y27" s="29">
        <f t="shared" si="9"/>
        <v>11.448066717210008</v>
      </c>
      <c r="Z27" s="29">
        <f t="shared" si="13"/>
        <v>5.3061224489795915</v>
      </c>
      <c r="AA27" s="29">
        <f t="shared" si="14"/>
        <v>35.65891472868217</v>
      </c>
      <c r="AB27" s="29">
        <f t="shared" si="15"/>
        <v>50.809523809523803</v>
      </c>
      <c r="AC27" s="29">
        <f t="shared" si="16"/>
        <v>16.608778023365961</v>
      </c>
      <c r="AD27" s="29">
        <f t="shared" si="16"/>
        <v>-57.730842133766579</v>
      </c>
      <c r="AE27" s="69" t="s">
        <v>57</v>
      </c>
    </row>
    <row r="28" spans="1:62" ht="18" customHeight="1">
      <c r="A28" s="26" t="s">
        <v>58</v>
      </c>
      <c r="B28" s="27">
        <v>8824</v>
      </c>
      <c r="C28" s="27">
        <v>11040</v>
      </c>
      <c r="D28" s="27">
        <v>15230</v>
      </c>
      <c r="E28" s="27">
        <v>17816</v>
      </c>
      <c r="F28" s="27">
        <v>23393</v>
      </c>
      <c r="G28" s="27">
        <v>25843</v>
      </c>
      <c r="H28" s="27">
        <v>31780</v>
      </c>
      <c r="I28" s="27">
        <v>36064</v>
      </c>
      <c r="J28" s="27">
        <v>6778</v>
      </c>
      <c r="K28" s="28"/>
      <c r="L28" s="29">
        <f t="shared" si="1"/>
        <v>0.92106155893635333</v>
      </c>
      <c r="M28" s="29">
        <f t="shared" si="2"/>
        <v>0.98115716111418205</v>
      </c>
      <c r="N28" s="29">
        <f t="shared" si="3"/>
        <v>1.264050422581269</v>
      </c>
      <c r="O28" s="29">
        <f t="shared" si="4"/>
        <v>1.44347003195468</v>
      </c>
      <c r="P28" s="29">
        <f t="shared" si="5"/>
        <v>1.8188603840187851</v>
      </c>
      <c r="Q28" s="29">
        <f t="shared" si="6"/>
        <v>1.8598214375671984</v>
      </c>
      <c r="R28" s="29">
        <f t="shared" si="11"/>
        <v>2.141114106964078</v>
      </c>
      <c r="S28" s="29">
        <f t="shared" si="12"/>
        <v>2.1178152161593808</v>
      </c>
      <c r="T28" s="29">
        <f t="shared" si="12"/>
        <v>1.2201751954116518</v>
      </c>
      <c r="U28" s="30"/>
      <c r="V28" s="29">
        <v>-9.1246138002059727</v>
      </c>
      <c r="W28" s="29">
        <f t="shared" si="7"/>
        <v>25.113327289211242</v>
      </c>
      <c r="X28" s="29">
        <f t="shared" si="8"/>
        <v>37.95289855072464</v>
      </c>
      <c r="Y28" s="29">
        <f t="shared" si="9"/>
        <v>16.979645436638215</v>
      </c>
      <c r="Z28" s="29">
        <f t="shared" si="13"/>
        <v>31.3033228558599</v>
      </c>
      <c r="AA28" s="29">
        <f t="shared" si="14"/>
        <v>10.473218484161929</v>
      </c>
      <c r="AB28" s="29">
        <f t="shared" si="15"/>
        <v>22.973339008629029</v>
      </c>
      <c r="AC28" s="29">
        <f t="shared" si="16"/>
        <v>13.480176211453745</v>
      </c>
      <c r="AD28" s="29">
        <f t="shared" si="16"/>
        <v>-81.205634427684117</v>
      </c>
      <c r="AE28" s="69" t="s">
        <v>59</v>
      </c>
    </row>
    <row r="29" spans="1:62" ht="18" customHeight="1">
      <c r="A29" s="26" t="s">
        <v>60</v>
      </c>
      <c r="B29" s="27">
        <v>5230</v>
      </c>
      <c r="C29" s="27">
        <v>5694</v>
      </c>
      <c r="D29" s="27">
        <v>7163</v>
      </c>
      <c r="E29" s="27">
        <v>9138</v>
      </c>
      <c r="F29" s="27">
        <v>10918</v>
      </c>
      <c r="G29" s="27">
        <v>13127</v>
      </c>
      <c r="H29" s="27">
        <v>14988</v>
      </c>
      <c r="I29" s="27">
        <v>13245</v>
      </c>
      <c r="J29" s="27">
        <v>5613</v>
      </c>
      <c r="K29" s="28"/>
      <c r="L29" s="29">
        <f t="shared" si="1"/>
        <v>0.54591477257900367</v>
      </c>
      <c r="M29" s="29">
        <f t="shared" si="2"/>
        <v>0.50604247059639074</v>
      </c>
      <c r="N29" s="29">
        <f t="shared" si="3"/>
        <v>0.59451038587981808</v>
      </c>
      <c r="O29" s="29">
        <f t="shared" si="4"/>
        <v>0.74036984463414168</v>
      </c>
      <c r="P29" s="29">
        <f t="shared" si="5"/>
        <v>0.84889999883371503</v>
      </c>
      <c r="Q29" s="29">
        <f t="shared" si="6"/>
        <v>0.94469976438279668</v>
      </c>
      <c r="R29" s="29">
        <f t="shared" si="11"/>
        <v>1.0097866027431592</v>
      </c>
      <c r="S29" s="29">
        <f t="shared" si="12"/>
        <v>0.77779676514061125</v>
      </c>
      <c r="T29" s="29">
        <f t="shared" si="12"/>
        <v>1.0104519580769549</v>
      </c>
      <c r="U29" s="30"/>
      <c r="V29" s="29">
        <v>6.8218954248366011</v>
      </c>
      <c r="W29" s="29">
        <f t="shared" si="7"/>
        <v>8.8718929254302115</v>
      </c>
      <c r="X29" s="29">
        <f t="shared" si="8"/>
        <v>25.799086757990867</v>
      </c>
      <c r="Y29" s="29">
        <f t="shared" si="9"/>
        <v>27.572246265531202</v>
      </c>
      <c r="Z29" s="29">
        <f t="shared" si="13"/>
        <v>19.479098270956445</v>
      </c>
      <c r="AA29" s="29">
        <f t="shared" si="14"/>
        <v>20.232643341271295</v>
      </c>
      <c r="AB29" s="29">
        <f t="shared" si="15"/>
        <v>14.176887331454255</v>
      </c>
      <c r="AC29" s="29">
        <f t="shared" si="16"/>
        <v>-11.629303442754203</v>
      </c>
      <c r="AD29" s="29">
        <f t="shared" si="16"/>
        <v>-57.621744054360136</v>
      </c>
      <c r="AE29" s="69" t="s">
        <v>61</v>
      </c>
    </row>
    <row r="30" spans="1:62" ht="18" customHeight="1">
      <c r="A30" s="26" t="s">
        <v>62</v>
      </c>
      <c r="B30" s="27">
        <v>35457</v>
      </c>
      <c r="C30" s="27">
        <v>34102</v>
      </c>
      <c r="D30" s="27">
        <v>31497</v>
      </c>
      <c r="E30" s="27">
        <v>31923</v>
      </c>
      <c r="F30" s="27">
        <v>31678</v>
      </c>
      <c r="G30" s="27">
        <v>32651</v>
      </c>
      <c r="H30" s="27">
        <v>32984</v>
      </c>
      <c r="I30" s="27">
        <v>33829</v>
      </c>
      <c r="J30" s="27">
        <v>12517</v>
      </c>
      <c r="K30" s="28"/>
      <c r="L30" s="29">
        <f t="shared" si="1"/>
        <v>3.7010516427024345</v>
      </c>
      <c r="M30" s="29">
        <f t="shared" si="2"/>
        <v>3.0307447018402027</v>
      </c>
      <c r="N30" s="29">
        <f t="shared" si="3"/>
        <v>2.6141691503639022</v>
      </c>
      <c r="O30" s="29">
        <f t="shared" si="4"/>
        <v>2.586433196569895</v>
      </c>
      <c r="P30" s="29">
        <f t="shared" si="5"/>
        <v>2.4630384835184485</v>
      </c>
      <c r="Q30" s="29">
        <f t="shared" si="6"/>
        <v>2.3497670455445032</v>
      </c>
      <c r="R30" s="29">
        <f t="shared" si="11"/>
        <v>2.2222312052895892</v>
      </c>
      <c r="S30" s="29">
        <f t="shared" si="12"/>
        <v>1.9865675173983945</v>
      </c>
      <c r="T30" s="29">
        <f t="shared" si="12"/>
        <v>2.2533096667110715</v>
      </c>
      <c r="U30" s="30"/>
      <c r="V30" s="29">
        <v>9.0850356879153349</v>
      </c>
      <c r="W30" s="29">
        <f t="shared" si="7"/>
        <v>-3.8215303043122657</v>
      </c>
      <c r="X30" s="29">
        <f t="shared" si="8"/>
        <v>-7.6388481613981583</v>
      </c>
      <c r="Y30" s="29">
        <f t="shared" si="9"/>
        <v>1.3525097628345555</v>
      </c>
      <c r="Z30" s="29">
        <f t="shared" si="13"/>
        <v>-0.76747172884753945</v>
      </c>
      <c r="AA30" s="29">
        <f t="shared" si="14"/>
        <v>3.0715322937054106</v>
      </c>
      <c r="AB30" s="29">
        <f t="shared" si="15"/>
        <v>1.0198768797280329</v>
      </c>
      <c r="AC30" s="29">
        <f t="shared" si="16"/>
        <v>2.5618481688091199</v>
      </c>
      <c r="AD30" s="29">
        <f t="shared" si="16"/>
        <v>-62.999201868219579</v>
      </c>
      <c r="AE30" s="69" t="s">
        <v>63</v>
      </c>
    </row>
    <row r="31" spans="1:62" ht="18" customHeight="1">
      <c r="A31" s="26" t="s">
        <v>64</v>
      </c>
      <c r="B31" s="27">
        <v>5416</v>
      </c>
      <c r="C31" s="27">
        <v>9117</v>
      </c>
      <c r="D31" s="27">
        <v>8668</v>
      </c>
      <c r="E31" s="27">
        <v>10200</v>
      </c>
      <c r="F31" s="27">
        <v>10091</v>
      </c>
      <c r="G31" s="27">
        <v>11168</v>
      </c>
      <c r="H31" s="27">
        <v>10129</v>
      </c>
      <c r="I31" s="27">
        <v>9976</v>
      </c>
      <c r="J31" s="27">
        <v>3164</v>
      </c>
      <c r="K31" s="28"/>
      <c r="L31" s="29">
        <f t="shared" si="1"/>
        <v>0.56532971477779803</v>
      </c>
      <c r="M31" s="29">
        <f t="shared" si="2"/>
        <v>0.81025451430054329</v>
      </c>
      <c r="N31" s="29">
        <f t="shared" si="3"/>
        <v>0.71942147491362041</v>
      </c>
      <c r="O31" s="29">
        <f t="shared" si="4"/>
        <v>0.82641414043206873</v>
      </c>
      <c r="P31" s="29">
        <f t="shared" si="5"/>
        <v>0.78459881738697723</v>
      </c>
      <c r="Q31" s="29">
        <f t="shared" si="6"/>
        <v>0.80371805961964449</v>
      </c>
      <c r="R31" s="29">
        <f t="shared" si="11"/>
        <v>0.68242117021520288</v>
      </c>
      <c r="S31" s="29">
        <f t="shared" si="12"/>
        <v>0.58582865451436295</v>
      </c>
      <c r="T31" s="29">
        <f t="shared" si="12"/>
        <v>0.56958310980856686</v>
      </c>
      <c r="U31" s="30"/>
      <c r="V31" s="29">
        <v>19.242624394539849</v>
      </c>
      <c r="W31" s="29">
        <f t="shared" si="7"/>
        <v>68.33456425406203</v>
      </c>
      <c r="X31" s="29">
        <f t="shared" si="8"/>
        <v>-4.9248656356257543</v>
      </c>
      <c r="Y31" s="29">
        <f t="shared" si="9"/>
        <v>17.674203968620212</v>
      </c>
      <c r="Z31" s="29">
        <f t="shared" si="13"/>
        <v>-1.0686274509803921</v>
      </c>
      <c r="AA31" s="29">
        <f t="shared" si="14"/>
        <v>10.672876820929542</v>
      </c>
      <c r="AB31" s="29">
        <f t="shared" si="15"/>
        <v>-9.3033667621776512</v>
      </c>
      <c r="AC31" s="29">
        <f t="shared" si="16"/>
        <v>-1.5105143646954291</v>
      </c>
      <c r="AD31" s="29">
        <f t="shared" si="16"/>
        <v>-68.283881315156378</v>
      </c>
      <c r="AE31" s="69" t="s">
        <v>65</v>
      </c>
    </row>
    <row r="32" spans="1:62" ht="18" customHeight="1">
      <c r="A32" s="26" t="s">
        <v>66</v>
      </c>
      <c r="B32" s="27">
        <v>8044</v>
      </c>
      <c r="C32" s="27">
        <v>10362</v>
      </c>
      <c r="D32" s="27">
        <v>8057</v>
      </c>
      <c r="E32" s="27">
        <v>6747</v>
      </c>
      <c r="F32" s="27">
        <v>7599</v>
      </c>
      <c r="G32" s="27">
        <v>9722</v>
      </c>
      <c r="H32" s="27">
        <v>11430</v>
      </c>
      <c r="I32" s="27">
        <v>13253</v>
      </c>
      <c r="J32" s="27">
        <v>10343</v>
      </c>
      <c r="K32" s="28"/>
      <c r="L32" s="29">
        <f t="shared" si="1"/>
        <v>0.83964405939302211</v>
      </c>
      <c r="M32" s="29">
        <f t="shared" si="2"/>
        <v>0.92090131371966988</v>
      </c>
      <c r="N32" s="29">
        <f t="shared" si="3"/>
        <v>0.66871006268793731</v>
      </c>
      <c r="O32" s="29">
        <f t="shared" si="4"/>
        <v>0.54664864759756548</v>
      </c>
      <c r="P32" s="29">
        <f t="shared" si="5"/>
        <v>0.59083999735642057</v>
      </c>
      <c r="Q32" s="29">
        <f t="shared" si="6"/>
        <v>0.6996549942355107</v>
      </c>
      <c r="R32" s="29">
        <f t="shared" si="11"/>
        <v>0.77007345005032768</v>
      </c>
      <c r="S32" s="29">
        <f t="shared" si="12"/>
        <v>0.77826655556123225</v>
      </c>
      <c r="T32" s="29">
        <f t="shared" si="12"/>
        <v>1.8619463036504444</v>
      </c>
      <c r="U32" s="30"/>
      <c r="V32" s="29">
        <v>19.542279684945758</v>
      </c>
      <c r="W32" s="29">
        <f t="shared" si="7"/>
        <v>28.816509199403285</v>
      </c>
      <c r="X32" s="29">
        <f t="shared" si="8"/>
        <v>-22.244740397606641</v>
      </c>
      <c r="Y32" s="29">
        <f t="shared" si="9"/>
        <v>-16.259153531090977</v>
      </c>
      <c r="Z32" s="29">
        <f t="shared" si="13"/>
        <v>12.627834593152512</v>
      </c>
      <c r="AA32" s="29">
        <f t="shared" si="14"/>
        <v>27.937886564021579</v>
      </c>
      <c r="AB32" s="29">
        <f t="shared" si="15"/>
        <v>17.56840156346431</v>
      </c>
      <c r="AC32" s="29">
        <f t="shared" si="16"/>
        <v>15.949256342957129</v>
      </c>
      <c r="AD32" s="29">
        <f t="shared" si="16"/>
        <v>-21.9572926884479</v>
      </c>
      <c r="AE32" s="69" t="s">
        <v>67</v>
      </c>
    </row>
    <row r="33" spans="1:59" ht="18" customHeight="1">
      <c r="A33" s="26" t="s">
        <v>68</v>
      </c>
      <c r="B33" s="27">
        <v>91776</v>
      </c>
      <c r="C33" s="27">
        <v>85869</v>
      </c>
      <c r="D33" s="27">
        <v>88347</v>
      </c>
      <c r="E33" s="27">
        <v>92775</v>
      </c>
      <c r="F33" s="27">
        <v>101843</v>
      </c>
      <c r="G33" s="27">
        <v>103977</v>
      </c>
      <c r="H33" s="27">
        <v>114602</v>
      </c>
      <c r="I33" s="27">
        <v>126199</v>
      </c>
      <c r="J33" s="27">
        <v>52720</v>
      </c>
      <c r="K33" s="28"/>
      <c r="L33" s="29">
        <f t="shared" si="1"/>
        <v>9.5797082539599696</v>
      </c>
      <c r="M33" s="29">
        <f t="shared" si="2"/>
        <v>7.6314297343943576</v>
      </c>
      <c r="N33" s="29">
        <f t="shared" si="3"/>
        <v>7.3325714171889285</v>
      </c>
      <c r="O33" s="29">
        <f t="shared" si="4"/>
        <v>7.5167227331946247</v>
      </c>
      <c r="P33" s="29">
        <f t="shared" si="5"/>
        <v>7.9185311028780028</v>
      </c>
      <c r="Q33" s="29">
        <f t="shared" si="6"/>
        <v>7.4828252762420995</v>
      </c>
      <c r="R33" s="29">
        <f t="shared" si="11"/>
        <v>7.7210811480899073</v>
      </c>
      <c r="S33" s="29">
        <f t="shared" si="12"/>
        <v>7.4108851614933924</v>
      </c>
      <c r="T33" s="29">
        <f t="shared" si="12"/>
        <v>9.4906515641933122</v>
      </c>
      <c r="U33" s="30"/>
      <c r="V33" s="29">
        <v>-12.182799402916524</v>
      </c>
      <c r="W33" s="29">
        <f t="shared" si="7"/>
        <v>-6.4363232217573216</v>
      </c>
      <c r="X33" s="29">
        <f t="shared" si="8"/>
        <v>2.8857911469797015</v>
      </c>
      <c r="Y33" s="29">
        <f t="shared" si="9"/>
        <v>5.0120547387008045</v>
      </c>
      <c r="Z33" s="29">
        <f t="shared" si="13"/>
        <v>9.7741848558340081</v>
      </c>
      <c r="AA33" s="29">
        <f t="shared" si="14"/>
        <v>2.0953821077540922</v>
      </c>
      <c r="AB33" s="29">
        <f t="shared" si="15"/>
        <v>10.21860603787376</v>
      </c>
      <c r="AC33" s="29">
        <f t="shared" si="16"/>
        <v>10.119369644508822</v>
      </c>
      <c r="AD33" s="29">
        <f t="shared" si="16"/>
        <v>-58.224708595155271</v>
      </c>
      <c r="AE33" s="69" t="s">
        <v>69</v>
      </c>
    </row>
    <row r="34" spans="1:59" ht="18" customHeight="1">
      <c r="A34" s="26" t="s">
        <v>70</v>
      </c>
      <c r="B34" s="27">
        <v>18612</v>
      </c>
      <c r="C34" s="27">
        <v>18036</v>
      </c>
      <c r="D34" s="27">
        <v>17044</v>
      </c>
      <c r="E34" s="27">
        <v>23361</v>
      </c>
      <c r="F34" s="27">
        <v>26943</v>
      </c>
      <c r="G34" s="27">
        <v>33356</v>
      </c>
      <c r="H34" s="27">
        <v>37628</v>
      </c>
      <c r="I34" s="27">
        <v>43424</v>
      </c>
      <c r="J34" s="27">
        <v>28890</v>
      </c>
      <c r="K34" s="28"/>
      <c r="L34" s="29">
        <f t="shared" si="1"/>
        <v>1.9427467967954908</v>
      </c>
      <c r="M34" s="29">
        <f t="shared" si="2"/>
        <v>1.6029121882115387</v>
      </c>
      <c r="N34" s="29">
        <f t="shared" si="3"/>
        <v>1.4146077086326427</v>
      </c>
      <c r="O34" s="29">
        <f t="shared" si="4"/>
        <v>1.8927314445719174</v>
      </c>
      <c r="P34" s="29">
        <f t="shared" si="5"/>
        <v>2.0948811749932941</v>
      </c>
      <c r="Q34" s="29">
        <f t="shared" si="6"/>
        <v>2.4005031873811657</v>
      </c>
      <c r="R34" s="29">
        <f t="shared" si="11"/>
        <v>2.5351114416879903</v>
      </c>
      <c r="S34" s="29">
        <f t="shared" si="12"/>
        <v>2.5500224031306833</v>
      </c>
      <c r="T34" s="29">
        <f t="shared" si="12"/>
        <v>5.2007762460080578</v>
      </c>
      <c r="U34" s="30"/>
      <c r="V34" s="29">
        <v>53.970880211780283</v>
      </c>
      <c r="W34" s="29">
        <f t="shared" si="7"/>
        <v>-3.0947775628626695</v>
      </c>
      <c r="X34" s="29">
        <f t="shared" si="8"/>
        <v>-5.5001108893324462</v>
      </c>
      <c r="Y34" s="29">
        <f t="shared" si="9"/>
        <v>37.062896033794885</v>
      </c>
      <c r="Z34" s="29">
        <f t="shared" si="13"/>
        <v>15.333247720559909</v>
      </c>
      <c r="AA34" s="29">
        <f t="shared" si="14"/>
        <v>23.802100731173219</v>
      </c>
      <c r="AB34" s="29">
        <f t="shared" si="15"/>
        <v>12.807291042091379</v>
      </c>
      <c r="AC34" s="29">
        <f t="shared" si="16"/>
        <v>15.403422982885084</v>
      </c>
      <c r="AD34" s="29">
        <f t="shared" si="16"/>
        <v>-33.469970523212972</v>
      </c>
      <c r="AE34" s="69" t="s">
        <v>71</v>
      </c>
    </row>
    <row r="35" spans="1:59" s="15" customFormat="1" ht="18" customHeight="1">
      <c r="A35" s="31" t="s">
        <v>72</v>
      </c>
      <c r="B35" s="32">
        <f t="shared" ref="B35:J35" si="17">SUM(B36:B49)</f>
        <v>367680</v>
      </c>
      <c r="C35" s="32">
        <f t="shared" si="17"/>
        <v>505753</v>
      </c>
      <c r="D35" s="32">
        <f t="shared" si="17"/>
        <v>568031</v>
      </c>
      <c r="E35" s="32">
        <f t="shared" si="17"/>
        <v>578322</v>
      </c>
      <c r="F35" s="32">
        <f t="shared" si="17"/>
        <v>572336</v>
      </c>
      <c r="G35" s="32">
        <f t="shared" si="17"/>
        <v>586791</v>
      </c>
      <c r="H35" s="32">
        <f t="shared" si="17"/>
        <v>580928</v>
      </c>
      <c r="I35" s="32">
        <f t="shared" si="17"/>
        <v>661000</v>
      </c>
      <c r="J35" s="32">
        <f t="shared" si="17"/>
        <v>134279</v>
      </c>
      <c r="K35" s="33"/>
      <c r="L35" s="21">
        <f t="shared" si="1"/>
        <v>38.378956707810339</v>
      </c>
      <c r="M35" s="21">
        <f t="shared" si="2"/>
        <v>44.947751603712042</v>
      </c>
      <c r="N35" s="21">
        <f t="shared" si="3"/>
        <v>47.145096887016471</v>
      </c>
      <c r="O35" s="21">
        <f t="shared" si="4"/>
        <v>46.856223384603418</v>
      </c>
      <c r="P35" s="21">
        <f t="shared" si="5"/>
        <v>44.500460682587757</v>
      </c>
      <c r="Q35" s="21">
        <f t="shared" si="6"/>
        <v>42.229094190747738</v>
      </c>
      <c r="R35" s="21">
        <f t="shared" si="11"/>
        <v>39.138865196048705</v>
      </c>
      <c r="S35" s="21">
        <f t="shared" si="12"/>
        <v>38.816433503808533</v>
      </c>
      <c r="T35" s="21">
        <f t="shared" si="12"/>
        <v>24.172898357137971</v>
      </c>
      <c r="U35" s="24"/>
      <c r="V35" s="21">
        <v>9.856226022731347</v>
      </c>
      <c r="W35" s="21">
        <f t="shared" si="7"/>
        <v>37.552491296779813</v>
      </c>
      <c r="X35" s="21">
        <f t="shared" si="8"/>
        <v>12.313916081565507</v>
      </c>
      <c r="Y35" s="21">
        <f t="shared" si="9"/>
        <v>1.811696896824293</v>
      </c>
      <c r="Z35" s="21">
        <f t="shared" si="13"/>
        <v>-1.0350635113310578</v>
      </c>
      <c r="AA35" s="21">
        <f t="shared" si="14"/>
        <v>2.5256143244527691</v>
      </c>
      <c r="AB35" s="21">
        <f t="shared" si="15"/>
        <v>-0.9991632455167172</v>
      </c>
      <c r="AC35" s="21">
        <f t="shared" si="16"/>
        <v>13.783463699460174</v>
      </c>
      <c r="AD35" s="21">
        <f t="shared" si="16"/>
        <v>-79.685476550680789</v>
      </c>
      <c r="AE35" s="70" t="s">
        <v>73</v>
      </c>
      <c r="AG35" s="2"/>
      <c r="BG35" s="78"/>
    </row>
    <row r="36" spans="1:59" ht="18" customHeight="1">
      <c r="A36" s="26" t="s">
        <v>74</v>
      </c>
      <c r="B36" s="27">
        <v>1221</v>
      </c>
      <c r="C36" s="27">
        <v>1906</v>
      </c>
      <c r="D36" s="27">
        <v>2231</v>
      </c>
      <c r="E36" s="27">
        <v>4431</v>
      </c>
      <c r="F36" s="27">
        <v>6018</v>
      </c>
      <c r="G36" s="27">
        <v>4714</v>
      </c>
      <c r="H36" s="27">
        <v>3644</v>
      </c>
      <c r="I36" s="27">
        <v>3918</v>
      </c>
      <c r="J36" s="27">
        <v>1108</v>
      </c>
      <c r="K36" s="28"/>
      <c r="L36" s="29">
        <f t="shared" si="1"/>
        <v>0.12744970120821481</v>
      </c>
      <c r="M36" s="29">
        <f t="shared" si="2"/>
        <v>0.16939180698221296</v>
      </c>
      <c r="N36" s="29">
        <f t="shared" si="3"/>
        <v>0.1851672024148924</v>
      </c>
      <c r="O36" s="29">
        <f t="shared" si="4"/>
        <v>0.35900402512298984</v>
      </c>
      <c r="P36" s="29">
        <f t="shared" si="5"/>
        <v>0.46791355495340692</v>
      </c>
      <c r="Q36" s="29">
        <f t="shared" si="6"/>
        <v>0.33924847179862144</v>
      </c>
      <c r="R36" s="29">
        <f t="shared" si="11"/>
        <v>0.24550723114465386</v>
      </c>
      <c r="S36" s="29">
        <f t="shared" si="12"/>
        <v>0.23007985849912532</v>
      </c>
      <c r="T36" s="29">
        <f t="shared" si="12"/>
        <v>0.1994621004007244</v>
      </c>
      <c r="U36" s="30"/>
      <c r="V36" s="29">
        <v>-18.382352941176471</v>
      </c>
      <c r="W36" s="29">
        <f t="shared" si="7"/>
        <v>56.101556101556106</v>
      </c>
      <c r="X36" s="29">
        <f t="shared" si="8"/>
        <v>17.051416579223506</v>
      </c>
      <c r="Y36" s="29">
        <f t="shared" si="9"/>
        <v>98.610488570147908</v>
      </c>
      <c r="Z36" s="29">
        <f t="shared" si="13"/>
        <v>35.815842924847665</v>
      </c>
      <c r="AA36" s="29">
        <f t="shared" si="14"/>
        <v>-21.668328348288469</v>
      </c>
      <c r="AB36" s="29">
        <f t="shared" si="15"/>
        <v>-22.698345354263893</v>
      </c>
      <c r="AC36" s="29">
        <f t="shared" si="16"/>
        <v>7.5192096597146003</v>
      </c>
      <c r="AD36" s="29">
        <f t="shared" si="16"/>
        <v>-71.720265441551817</v>
      </c>
      <c r="AE36" s="69" t="s">
        <v>75</v>
      </c>
    </row>
    <row r="37" spans="1:59" ht="18" customHeight="1">
      <c r="A37" s="26" t="s">
        <v>76</v>
      </c>
      <c r="B37" s="27">
        <v>229551</v>
      </c>
      <c r="C37" s="27">
        <v>331719</v>
      </c>
      <c r="D37" s="27">
        <v>363626</v>
      </c>
      <c r="E37" s="27">
        <v>359514</v>
      </c>
      <c r="F37" s="27">
        <v>324326</v>
      </c>
      <c r="G37" s="27">
        <v>306530</v>
      </c>
      <c r="H37" s="27">
        <v>283116</v>
      </c>
      <c r="I37" s="27">
        <v>284029</v>
      </c>
      <c r="J37" s="27">
        <v>34245</v>
      </c>
      <c r="K37" s="28"/>
      <c r="L37" s="29">
        <f t="shared" si="1"/>
        <v>23.960856971373399</v>
      </c>
      <c r="M37" s="29">
        <f t="shared" si="2"/>
        <v>29.480839884749582</v>
      </c>
      <c r="N37" s="29">
        <f t="shared" si="3"/>
        <v>30.180013063790973</v>
      </c>
      <c r="O37" s="29">
        <f t="shared" si="4"/>
        <v>29.128181694440663</v>
      </c>
      <c r="P37" s="29">
        <f t="shared" si="5"/>
        <v>25.217103958760163</v>
      </c>
      <c r="Q37" s="29">
        <f t="shared" si="6"/>
        <v>22.059786605946417</v>
      </c>
      <c r="R37" s="29">
        <f t="shared" si="11"/>
        <v>19.074375755419819</v>
      </c>
      <c r="S37" s="29">
        <f t="shared" si="12"/>
        <v>16.679262922319566</v>
      </c>
      <c r="T37" s="29">
        <f t="shared" si="12"/>
        <v>6.164783057962822</v>
      </c>
      <c r="U37" s="30"/>
      <c r="V37" s="29">
        <v>15.552591175656289</v>
      </c>
      <c r="W37" s="29">
        <f t="shared" si="7"/>
        <v>44.507756446279913</v>
      </c>
      <c r="X37" s="29">
        <f t="shared" si="8"/>
        <v>9.618683283140248</v>
      </c>
      <c r="Y37" s="29">
        <f t="shared" si="9"/>
        <v>-1.1308322287185184</v>
      </c>
      <c r="Z37" s="29">
        <f t="shared" si="13"/>
        <v>-9.7876577824507525</v>
      </c>
      <c r="AA37" s="29">
        <f t="shared" si="14"/>
        <v>-5.487071650129808</v>
      </c>
      <c r="AB37" s="29">
        <f t="shared" si="15"/>
        <v>-7.6384040713796368</v>
      </c>
      <c r="AC37" s="29">
        <f t="shared" si="16"/>
        <v>0.32248265728535297</v>
      </c>
      <c r="AD37" s="29">
        <f t="shared" si="16"/>
        <v>-87.943132567449098</v>
      </c>
      <c r="AE37" s="69" t="s">
        <v>77</v>
      </c>
    </row>
    <row r="38" spans="1:59" ht="18" customHeight="1">
      <c r="A38" s="26" t="s">
        <v>78</v>
      </c>
      <c r="B38" s="27">
        <v>31721</v>
      </c>
      <c r="C38" s="27">
        <v>38014</v>
      </c>
      <c r="D38" s="27">
        <v>45587</v>
      </c>
      <c r="E38" s="27">
        <v>52368</v>
      </c>
      <c r="F38" s="27">
        <v>66955</v>
      </c>
      <c r="G38" s="27">
        <v>83019</v>
      </c>
      <c r="H38" s="27">
        <v>90474</v>
      </c>
      <c r="I38" s="27">
        <v>166030</v>
      </c>
      <c r="J38" s="27">
        <v>62960</v>
      </c>
      <c r="K38" s="28"/>
      <c r="L38" s="29">
        <f t="shared" si="1"/>
        <v>3.3110826961718116</v>
      </c>
      <c r="M38" s="29">
        <f t="shared" si="2"/>
        <v>3.3784156089306636</v>
      </c>
      <c r="N38" s="29">
        <f t="shared" si="3"/>
        <v>3.7836025354046163</v>
      </c>
      <c r="O38" s="29">
        <f t="shared" si="4"/>
        <v>4.2429074221712337</v>
      </c>
      <c r="P38" s="29">
        <f t="shared" si="5"/>
        <v>5.2059076224502094</v>
      </c>
      <c r="Q38" s="29">
        <f t="shared" si="6"/>
        <v>5.9745585235998631</v>
      </c>
      <c r="R38" s="29">
        <f t="shared" si="11"/>
        <v>6.0955052773275016</v>
      </c>
      <c r="S38" s="29">
        <f t="shared" si="12"/>
        <v>9.7499129419626787</v>
      </c>
      <c r="T38" s="29">
        <f t="shared" si="12"/>
        <v>11.334055813384122</v>
      </c>
      <c r="U38" s="30"/>
      <c r="V38" s="29">
        <v>2.3984763380463554</v>
      </c>
      <c r="W38" s="29">
        <f t="shared" si="7"/>
        <v>19.838592730367896</v>
      </c>
      <c r="X38" s="29">
        <f t="shared" si="8"/>
        <v>19.92160782869469</v>
      </c>
      <c r="Y38" s="29">
        <f t="shared" si="9"/>
        <v>14.874854673481474</v>
      </c>
      <c r="Z38" s="29">
        <f t="shared" si="13"/>
        <v>27.854796822487017</v>
      </c>
      <c r="AA38" s="29">
        <f t="shared" si="14"/>
        <v>23.992233589724439</v>
      </c>
      <c r="AB38" s="29">
        <f t="shared" si="15"/>
        <v>8.9798720774762408</v>
      </c>
      <c r="AC38" s="29">
        <f t="shared" si="16"/>
        <v>83.511285010058131</v>
      </c>
      <c r="AD38" s="29">
        <f t="shared" si="16"/>
        <v>-62.079142323676436</v>
      </c>
      <c r="AE38" s="69" t="s">
        <v>79</v>
      </c>
      <c r="AG38" s="15"/>
    </row>
    <row r="39" spans="1:59" ht="18" customHeight="1">
      <c r="A39" s="26" t="s">
        <v>80</v>
      </c>
      <c r="B39" s="27">
        <v>1772</v>
      </c>
      <c r="C39" s="27">
        <v>2511</v>
      </c>
      <c r="D39" s="27">
        <v>3333</v>
      </c>
      <c r="E39" s="27">
        <v>3452</v>
      </c>
      <c r="F39" s="27">
        <v>4886</v>
      </c>
      <c r="G39" s="27">
        <v>5375</v>
      </c>
      <c r="H39" s="27">
        <v>5885</v>
      </c>
      <c r="I39" s="27">
        <v>4646</v>
      </c>
      <c r="J39" s="27">
        <v>857</v>
      </c>
      <c r="K39" s="28"/>
      <c r="L39" s="29">
        <f t="shared" ref="L39:L67" si="18">B39/B$7*100</f>
        <v>0.18496385793690143</v>
      </c>
      <c r="M39" s="29">
        <f t="shared" ref="M39:M67" si="19">C39/C$7*100</f>
        <v>0.22315993039472024</v>
      </c>
      <c r="N39" s="29">
        <f t="shared" ref="N39:N67" si="20">D39/D$7*100</f>
        <v>0.27663033870409515</v>
      </c>
      <c r="O39" s="29">
        <f t="shared" ref="O39:O67" si="21">E39/E$7*100</f>
        <v>0.27968447184034329</v>
      </c>
      <c r="P39" s="29">
        <f t="shared" ref="P39:P67" si="22">F39/F$7*100</f>
        <v>0.37989791118350719</v>
      </c>
      <c r="Q39" s="29">
        <f t="shared" ref="Q39:Q67" si="23">G39/G$7*100</f>
        <v>0.38681810265540734</v>
      </c>
      <c r="R39" s="29">
        <f t="shared" ref="R39:R67" si="24">H39/H$7*100</f>
        <v>0.39649013591830079</v>
      </c>
      <c r="S39" s="29">
        <f t="shared" ref="S39:T67" si="25">I39/I$7*100</f>
        <v>0.27283078677563455</v>
      </c>
      <c r="T39" s="29">
        <f t="shared" si="25"/>
        <v>0.15427709390200436</v>
      </c>
      <c r="U39" s="30"/>
      <c r="V39" s="29">
        <v>38.113795791114576</v>
      </c>
      <c r="W39" s="29">
        <f t="shared" ref="W39:W67" si="26">(C39-B39)/B39*100</f>
        <v>41.704288939051921</v>
      </c>
      <c r="X39" s="29">
        <f t="shared" ref="X39:X67" si="27">(D39-C39)/C39*100</f>
        <v>32.735961768219838</v>
      </c>
      <c r="Y39" s="29">
        <f t="shared" ref="Y39:Y67" si="28">(E39-D39)/D39*100</f>
        <v>3.5703570357035703</v>
      </c>
      <c r="Z39" s="29">
        <f t="shared" ref="Z39:Z67" si="29">(F39-E39)/E39*100</f>
        <v>41.541135573580533</v>
      </c>
      <c r="AA39" s="29">
        <f t="shared" ref="AA39:AA67" si="30">(G39-F39)/F39*100</f>
        <v>10.008186655751125</v>
      </c>
      <c r="AB39" s="29">
        <f t="shared" ref="AB39:AB67" si="31">(H39-G39)/G39*100</f>
        <v>9.4883720930232567</v>
      </c>
      <c r="AC39" s="29">
        <f t="shared" ref="AC39:AD67" si="32">(I39-H39)/H39*100</f>
        <v>-21.053525913338998</v>
      </c>
      <c r="AD39" s="29">
        <f t="shared" si="32"/>
        <v>-81.55402496771417</v>
      </c>
      <c r="AE39" s="69" t="s">
        <v>81</v>
      </c>
    </row>
    <row r="40" spans="1:59" ht="18" customHeight="1">
      <c r="A40" s="26" t="s">
        <v>82</v>
      </c>
      <c r="B40" s="27">
        <v>36438</v>
      </c>
      <c r="C40" s="27">
        <v>39463</v>
      </c>
      <c r="D40" s="27">
        <v>38817</v>
      </c>
      <c r="E40" s="27">
        <v>39244</v>
      </c>
      <c r="F40" s="27">
        <v>39894</v>
      </c>
      <c r="G40" s="27">
        <v>41133</v>
      </c>
      <c r="H40" s="27">
        <v>42304</v>
      </c>
      <c r="I40" s="27">
        <v>44251</v>
      </c>
      <c r="J40" s="27">
        <v>8479</v>
      </c>
      <c r="K40" s="28"/>
      <c r="L40" s="29">
        <f t="shared" si="18"/>
        <v>3.8034498055896244</v>
      </c>
      <c r="M40" s="29">
        <f t="shared" si="19"/>
        <v>3.5071924863268995</v>
      </c>
      <c r="N40" s="29">
        <f t="shared" si="20"/>
        <v>3.2217101282558844</v>
      </c>
      <c r="O40" s="29">
        <f t="shared" si="21"/>
        <v>3.1795878948153047</v>
      </c>
      <c r="P40" s="29">
        <f t="shared" si="22"/>
        <v>3.1018516718695941</v>
      </c>
      <c r="Q40" s="29">
        <f t="shared" si="23"/>
        <v>2.9601840030743944</v>
      </c>
      <c r="R40" s="29">
        <f t="shared" si="24"/>
        <v>2.850147614254511</v>
      </c>
      <c r="S40" s="29">
        <f t="shared" si="25"/>
        <v>2.5985869878623773</v>
      </c>
      <c r="T40" s="29">
        <f t="shared" si="25"/>
        <v>1.5263891239149296</v>
      </c>
      <c r="U40" s="30"/>
      <c r="V40" s="29">
        <v>1.8333240176625119</v>
      </c>
      <c r="W40" s="29">
        <f t="shared" si="26"/>
        <v>8.3017728744717054</v>
      </c>
      <c r="X40" s="29">
        <f t="shared" si="27"/>
        <v>-1.6369764082811749</v>
      </c>
      <c r="Y40" s="29">
        <f t="shared" si="28"/>
        <v>1.1000334904809748</v>
      </c>
      <c r="Z40" s="29">
        <f t="shared" si="29"/>
        <v>1.6563041484048517</v>
      </c>
      <c r="AA40" s="29">
        <f t="shared" si="30"/>
        <v>3.1057301849902244</v>
      </c>
      <c r="AB40" s="29">
        <f t="shared" si="31"/>
        <v>2.8468626163907325</v>
      </c>
      <c r="AC40" s="29">
        <f t="shared" si="32"/>
        <v>4.6024016641452343</v>
      </c>
      <c r="AD40" s="29">
        <f t="shared" si="32"/>
        <v>-80.838851099410178</v>
      </c>
      <c r="AE40" s="69" t="s">
        <v>83</v>
      </c>
    </row>
    <row r="41" spans="1:59" ht="18" customHeight="1">
      <c r="A41" s="26" t="s">
        <v>84</v>
      </c>
      <c r="B41" s="27">
        <v>23933</v>
      </c>
      <c r="C41" s="27">
        <v>30306</v>
      </c>
      <c r="D41" s="27">
        <v>34896</v>
      </c>
      <c r="E41" s="27">
        <v>33001</v>
      </c>
      <c r="F41" s="27">
        <v>29580</v>
      </c>
      <c r="G41" s="27">
        <v>34808</v>
      </c>
      <c r="H41" s="27">
        <v>34400</v>
      </c>
      <c r="I41" s="27">
        <v>37073</v>
      </c>
      <c r="J41" s="27">
        <v>5895</v>
      </c>
      <c r="K41" s="28"/>
      <c r="L41" s="29">
        <f t="shared" si="18"/>
        <v>2.4981602776545495</v>
      </c>
      <c r="M41" s="29">
        <f t="shared" si="19"/>
        <v>2.6933830547759423</v>
      </c>
      <c r="N41" s="29">
        <f t="shared" si="20"/>
        <v>2.8962773175571872</v>
      </c>
      <c r="O41" s="29">
        <f t="shared" si="21"/>
        <v>2.6737738282743826</v>
      </c>
      <c r="P41" s="29">
        <f t="shared" si="22"/>
        <v>2.2999140836692882</v>
      </c>
      <c r="Q41" s="29">
        <f t="shared" si="23"/>
        <v>2.5049980497171007</v>
      </c>
      <c r="R41" s="29">
        <f t="shared" si="24"/>
        <v>2.3176313807288951</v>
      </c>
      <c r="S41" s="29">
        <f t="shared" si="25"/>
        <v>2.1770675329602023</v>
      </c>
      <c r="T41" s="29">
        <f t="shared" si="25"/>
        <v>1.0612175829081862</v>
      </c>
      <c r="U41" s="30"/>
      <c r="V41" s="29">
        <v>-5.3470437017994854</v>
      </c>
      <c r="W41" s="29">
        <f t="shared" si="26"/>
        <v>26.628504575272636</v>
      </c>
      <c r="X41" s="29">
        <f t="shared" si="27"/>
        <v>15.145515739457533</v>
      </c>
      <c r="Y41" s="29">
        <f t="shared" si="28"/>
        <v>-5.4304218248509857</v>
      </c>
      <c r="Z41" s="29">
        <f t="shared" si="29"/>
        <v>-10.366352534771673</v>
      </c>
      <c r="AA41" s="29">
        <f t="shared" si="30"/>
        <v>17.674104124408384</v>
      </c>
      <c r="AB41" s="29">
        <f t="shared" si="31"/>
        <v>-1.1721443346357159</v>
      </c>
      <c r="AC41" s="29">
        <f t="shared" si="32"/>
        <v>7.7703488372093021</v>
      </c>
      <c r="AD41" s="29">
        <f t="shared" si="32"/>
        <v>-84.098939929328623</v>
      </c>
      <c r="AE41" s="69" t="s">
        <v>85</v>
      </c>
    </row>
    <row r="42" spans="1:59" ht="18" customHeight="1">
      <c r="A42" s="26" t="s">
        <v>86</v>
      </c>
      <c r="B42" s="27">
        <v>6766</v>
      </c>
      <c r="C42" s="27">
        <v>10875</v>
      </c>
      <c r="D42" s="27">
        <v>13457</v>
      </c>
      <c r="E42" s="27">
        <v>12575</v>
      </c>
      <c r="F42" s="27">
        <v>16185</v>
      </c>
      <c r="G42" s="27">
        <v>19092</v>
      </c>
      <c r="H42" s="27">
        <v>22202</v>
      </c>
      <c r="I42" s="27">
        <v>21605</v>
      </c>
      <c r="J42" s="27">
        <v>2946</v>
      </c>
      <c r="K42" s="28"/>
      <c r="L42" s="29">
        <f t="shared" si="18"/>
        <v>0.70624461783356385</v>
      </c>
      <c r="M42" s="29">
        <f t="shared" si="19"/>
        <v>0.96649312745622562</v>
      </c>
      <c r="N42" s="29">
        <f t="shared" si="20"/>
        <v>1.116896029985301</v>
      </c>
      <c r="O42" s="29">
        <f t="shared" si="21"/>
        <v>1.0188390015620847</v>
      </c>
      <c r="P42" s="29">
        <f t="shared" si="22"/>
        <v>1.2584215498373033</v>
      </c>
      <c r="Q42" s="29">
        <f t="shared" si="23"/>
        <v>1.3739779006320068</v>
      </c>
      <c r="R42" s="29">
        <f t="shared" si="24"/>
        <v>1.4958154626436899</v>
      </c>
      <c r="S42" s="29">
        <f t="shared" si="25"/>
        <v>1.2687277546895361</v>
      </c>
      <c r="T42" s="29">
        <f t="shared" si="25"/>
        <v>0.53033876153477799</v>
      </c>
      <c r="U42" s="30"/>
      <c r="V42" s="29">
        <v>11.742361684558217</v>
      </c>
      <c r="W42" s="29">
        <f t="shared" si="26"/>
        <v>60.730121194206319</v>
      </c>
      <c r="X42" s="29">
        <f t="shared" si="27"/>
        <v>23.742528735632185</v>
      </c>
      <c r="Y42" s="29">
        <f t="shared" si="28"/>
        <v>-6.5542097049862527</v>
      </c>
      <c r="Z42" s="29">
        <f t="shared" si="29"/>
        <v>28.707753479125248</v>
      </c>
      <c r="AA42" s="29">
        <f t="shared" si="30"/>
        <v>17.961075069508805</v>
      </c>
      <c r="AB42" s="29">
        <f t="shared" si="31"/>
        <v>16.2895453593128</v>
      </c>
      <c r="AC42" s="29">
        <f t="shared" si="32"/>
        <v>-2.6889469417169622</v>
      </c>
      <c r="AD42" s="29">
        <f t="shared" si="32"/>
        <v>-86.364267530664193</v>
      </c>
      <c r="AE42" s="69" t="s">
        <v>87</v>
      </c>
      <c r="AG42" s="15"/>
    </row>
    <row r="43" spans="1:59" ht="18" customHeight="1">
      <c r="A43" s="26" t="s">
        <v>88</v>
      </c>
      <c r="B43" s="27">
        <v>1857</v>
      </c>
      <c r="C43" s="27">
        <v>2693</v>
      </c>
      <c r="D43" s="27">
        <v>3105</v>
      </c>
      <c r="E43" s="27">
        <v>3987</v>
      </c>
      <c r="F43" s="27">
        <v>6251</v>
      </c>
      <c r="G43" s="27">
        <v>6241</v>
      </c>
      <c r="H43" s="27">
        <v>5340</v>
      </c>
      <c r="I43" s="27">
        <v>6095</v>
      </c>
      <c r="J43" s="27">
        <v>2882</v>
      </c>
      <c r="K43" s="28"/>
      <c r="L43" s="29">
        <f t="shared" si="18"/>
        <v>0.19383627775893114</v>
      </c>
      <c r="M43" s="29">
        <f t="shared" si="19"/>
        <v>0.23933480388410258</v>
      </c>
      <c r="N43" s="29">
        <f t="shared" si="20"/>
        <v>0.25770693119598426</v>
      </c>
      <c r="O43" s="29">
        <f t="shared" si="21"/>
        <v>0.32303070371594689</v>
      </c>
      <c r="P43" s="29">
        <f t="shared" si="22"/>
        <v>0.48602984912159297</v>
      </c>
      <c r="Q43" s="29">
        <f t="shared" si="23"/>
        <v>0.44914079603207391</v>
      </c>
      <c r="R43" s="29">
        <f t="shared" si="24"/>
        <v>0.35977184805500872</v>
      </c>
      <c r="S43" s="29">
        <f t="shared" si="25"/>
        <v>0.35792157671060965</v>
      </c>
      <c r="T43" s="29">
        <f t="shared" si="25"/>
        <v>0.51881748497733549</v>
      </c>
      <c r="U43" s="30"/>
      <c r="V43" s="29">
        <v>0.81433224755700329</v>
      </c>
      <c r="W43" s="29">
        <f t="shared" si="26"/>
        <v>45.018847603661818</v>
      </c>
      <c r="X43" s="29">
        <f t="shared" si="27"/>
        <v>15.298923134051243</v>
      </c>
      <c r="Y43" s="29">
        <f t="shared" si="28"/>
        <v>28.405797101449277</v>
      </c>
      <c r="Z43" s="29">
        <f t="shared" si="29"/>
        <v>56.784549786807126</v>
      </c>
      <c r="AA43" s="29">
        <f t="shared" si="30"/>
        <v>-0.15997440409534475</v>
      </c>
      <c r="AB43" s="29">
        <f t="shared" si="31"/>
        <v>-14.436788976125619</v>
      </c>
      <c r="AC43" s="29">
        <f t="shared" si="32"/>
        <v>14.138576779026218</v>
      </c>
      <c r="AD43" s="29">
        <f t="shared" si="32"/>
        <v>-52.715340442986061</v>
      </c>
      <c r="AE43" s="69" t="s">
        <v>89</v>
      </c>
    </row>
    <row r="44" spans="1:59" ht="18" customHeight="1">
      <c r="A44" s="26" t="s">
        <v>90</v>
      </c>
      <c r="B44" s="27">
        <v>2265</v>
      </c>
      <c r="C44" s="27">
        <v>3040</v>
      </c>
      <c r="D44" s="27">
        <v>5406</v>
      </c>
      <c r="E44" s="27">
        <v>6907</v>
      </c>
      <c r="F44" s="27">
        <v>9551</v>
      </c>
      <c r="G44" s="27">
        <v>10532</v>
      </c>
      <c r="H44" s="27">
        <v>11035</v>
      </c>
      <c r="I44" s="27">
        <v>8461</v>
      </c>
      <c r="J44" s="27">
        <v>1756</v>
      </c>
      <c r="K44" s="28"/>
      <c r="L44" s="29">
        <f t="shared" si="18"/>
        <v>0.23642389290467369</v>
      </c>
      <c r="M44" s="29">
        <f t="shared" si="19"/>
        <v>0.2701737110314415</v>
      </c>
      <c r="N44" s="29">
        <f t="shared" si="20"/>
        <v>0.44868395170547215</v>
      </c>
      <c r="O44" s="29">
        <f t="shared" si="21"/>
        <v>0.55961200666316657</v>
      </c>
      <c r="P44" s="29">
        <f t="shared" si="22"/>
        <v>0.74261255622465761</v>
      </c>
      <c r="Q44" s="29">
        <f t="shared" si="23"/>
        <v>0.75794758272869767</v>
      </c>
      <c r="R44" s="29">
        <f t="shared" si="24"/>
        <v>0.74346111297509765</v>
      </c>
      <c r="S44" s="29">
        <f t="shared" si="25"/>
        <v>0.4968620936092647</v>
      </c>
      <c r="T44" s="29">
        <f t="shared" si="25"/>
        <v>0.3161150255448304</v>
      </c>
      <c r="U44" s="30"/>
      <c r="V44" s="29">
        <v>37.106537530266344</v>
      </c>
      <c r="W44" s="29">
        <f t="shared" si="26"/>
        <v>34.216335540838855</v>
      </c>
      <c r="X44" s="29">
        <f t="shared" si="27"/>
        <v>77.828947368421055</v>
      </c>
      <c r="Y44" s="29">
        <f t="shared" si="28"/>
        <v>27.765445800961896</v>
      </c>
      <c r="Z44" s="29">
        <f t="shared" si="29"/>
        <v>38.280005791226287</v>
      </c>
      <c r="AA44" s="29">
        <f t="shared" si="30"/>
        <v>10.27117579311067</v>
      </c>
      <c r="AB44" s="29">
        <f t="shared" si="31"/>
        <v>4.7759210026585643</v>
      </c>
      <c r="AC44" s="29">
        <f t="shared" si="32"/>
        <v>-23.325781603987313</v>
      </c>
      <c r="AD44" s="29">
        <f t="shared" si="32"/>
        <v>-79.245952015128239</v>
      </c>
      <c r="AE44" s="69" t="s">
        <v>91</v>
      </c>
    </row>
    <row r="45" spans="1:59" ht="18" customHeight="1">
      <c r="A45" s="26" t="s">
        <v>92</v>
      </c>
      <c r="B45" s="27">
        <v>9625</v>
      </c>
      <c r="C45" s="27">
        <v>11143</v>
      </c>
      <c r="D45" s="27">
        <v>18638</v>
      </c>
      <c r="E45" s="27">
        <v>15881</v>
      </c>
      <c r="F45" s="27">
        <v>14782</v>
      </c>
      <c r="G45" s="27">
        <v>14502</v>
      </c>
      <c r="H45" s="27">
        <v>13877</v>
      </c>
      <c r="I45" s="27">
        <v>14990</v>
      </c>
      <c r="J45" s="27">
        <v>2117</v>
      </c>
      <c r="K45" s="28"/>
      <c r="L45" s="29">
        <f t="shared" si="18"/>
        <v>1.0046710680827746</v>
      </c>
      <c r="M45" s="29">
        <f t="shared" si="19"/>
        <v>0.99031107303399735</v>
      </c>
      <c r="N45" s="29">
        <f t="shared" si="20"/>
        <v>1.5469055663867164</v>
      </c>
      <c r="O45" s="29">
        <f t="shared" si="21"/>
        <v>1.2866944082550671</v>
      </c>
      <c r="P45" s="29">
        <f t="shared" si="22"/>
        <v>1.1493350231507578</v>
      </c>
      <c r="Q45" s="29">
        <f t="shared" si="23"/>
        <v>1.0436532325039474</v>
      </c>
      <c r="R45" s="29">
        <f t="shared" si="24"/>
        <v>0.93493519390624635</v>
      </c>
      <c r="S45" s="29">
        <f t="shared" si="25"/>
        <v>0.88026980063856253</v>
      </c>
      <c r="T45" s="29">
        <f t="shared" si="25"/>
        <v>0.38110222612665484</v>
      </c>
      <c r="U45" s="30"/>
      <c r="V45" s="29">
        <v>20.463078848560702</v>
      </c>
      <c r="W45" s="29">
        <f t="shared" si="26"/>
        <v>15.771428571428572</v>
      </c>
      <c r="X45" s="29">
        <f t="shared" si="27"/>
        <v>67.261958180023328</v>
      </c>
      <c r="Y45" s="29">
        <f t="shared" si="28"/>
        <v>-14.792359695246271</v>
      </c>
      <c r="Z45" s="29">
        <f t="shared" si="29"/>
        <v>-6.9202191297777214</v>
      </c>
      <c r="AA45" s="29">
        <f t="shared" si="30"/>
        <v>-1.8941956433500204</v>
      </c>
      <c r="AB45" s="29">
        <f t="shared" si="31"/>
        <v>-4.3097503792580341</v>
      </c>
      <c r="AC45" s="29">
        <f t="shared" si="32"/>
        <v>8.0204655184838227</v>
      </c>
      <c r="AD45" s="29">
        <f t="shared" si="32"/>
        <v>-85.877251501000657</v>
      </c>
      <c r="AE45" s="69" t="s">
        <v>93</v>
      </c>
      <c r="AG45" s="15"/>
    </row>
    <row r="46" spans="1:59" ht="18" customHeight="1">
      <c r="A46" s="26" t="s">
        <v>94</v>
      </c>
      <c r="B46" s="27">
        <v>8860</v>
      </c>
      <c r="C46" s="27">
        <v>12400</v>
      </c>
      <c r="D46" s="27">
        <v>13753</v>
      </c>
      <c r="E46" s="27">
        <v>14153</v>
      </c>
      <c r="F46" s="27">
        <v>17927</v>
      </c>
      <c r="G46" s="27">
        <v>14070</v>
      </c>
      <c r="H46" s="27">
        <v>12792</v>
      </c>
      <c r="I46" s="27">
        <v>13623</v>
      </c>
      <c r="J46" s="27">
        <v>2271</v>
      </c>
      <c r="K46" s="28"/>
      <c r="L46" s="29">
        <f t="shared" si="18"/>
        <v>0.92481928968450733</v>
      </c>
      <c r="M46" s="29">
        <f t="shared" si="19"/>
        <v>1.1020243476282481</v>
      </c>
      <c r="N46" s="29">
        <f t="shared" si="20"/>
        <v>1.1414632607853048</v>
      </c>
      <c r="O46" s="29">
        <f t="shared" si="21"/>
        <v>1.1466901303465753</v>
      </c>
      <c r="P46" s="29">
        <f t="shared" si="22"/>
        <v>1.393866118253527</v>
      </c>
      <c r="Q46" s="29">
        <f t="shared" si="23"/>
        <v>1.0125638519742475</v>
      </c>
      <c r="R46" s="29">
        <f t="shared" si="24"/>
        <v>0.86183548320593106</v>
      </c>
      <c r="S46" s="29">
        <f t="shared" si="25"/>
        <v>0.79999436251495248</v>
      </c>
      <c r="T46" s="29">
        <f t="shared" si="25"/>
        <v>0.40882529784300103</v>
      </c>
      <c r="U46" s="30"/>
      <c r="V46" s="29">
        <v>-8.3764219234746644</v>
      </c>
      <c r="W46" s="29">
        <f t="shared" si="26"/>
        <v>39.954853273137694</v>
      </c>
      <c r="X46" s="29">
        <f t="shared" si="27"/>
        <v>10.911290322580646</v>
      </c>
      <c r="Y46" s="29">
        <f t="shared" si="28"/>
        <v>2.9084563367992438</v>
      </c>
      <c r="Z46" s="29">
        <f t="shared" si="29"/>
        <v>26.665724581360845</v>
      </c>
      <c r="AA46" s="29">
        <f t="shared" si="30"/>
        <v>-21.515033190160093</v>
      </c>
      <c r="AB46" s="29">
        <f t="shared" si="31"/>
        <v>-9.0831556503198296</v>
      </c>
      <c r="AC46" s="29">
        <f t="shared" si="32"/>
        <v>6.4962476547842405</v>
      </c>
      <c r="AD46" s="29">
        <f t="shared" si="32"/>
        <v>-83.329663069808419</v>
      </c>
      <c r="AE46" s="69" t="s">
        <v>95</v>
      </c>
    </row>
    <row r="47" spans="1:59" ht="18" customHeight="1">
      <c r="A47" s="26" t="s">
        <v>96</v>
      </c>
      <c r="B47" s="27">
        <v>4430</v>
      </c>
      <c r="C47" s="27">
        <v>6522</v>
      </c>
      <c r="D47" s="27">
        <v>7341</v>
      </c>
      <c r="E47" s="27">
        <v>9177</v>
      </c>
      <c r="F47" s="27">
        <v>9505</v>
      </c>
      <c r="G47" s="27">
        <v>10326</v>
      </c>
      <c r="H47" s="27">
        <v>12439</v>
      </c>
      <c r="I47" s="27">
        <v>14972</v>
      </c>
      <c r="J47" s="27">
        <v>2628</v>
      </c>
      <c r="K47" s="28"/>
      <c r="L47" s="29">
        <f t="shared" si="18"/>
        <v>0.46240964484225366</v>
      </c>
      <c r="M47" s="29">
        <f t="shared" si="19"/>
        <v>0.57962925767995432</v>
      </c>
      <c r="N47" s="29">
        <f t="shared" si="20"/>
        <v>0.60928392332036085</v>
      </c>
      <c r="O47" s="29">
        <f t="shared" si="21"/>
        <v>0.74352966340638194</v>
      </c>
      <c r="P47" s="29">
        <f t="shared" si="22"/>
        <v>0.73903594879231183</v>
      </c>
      <c r="Q47" s="29">
        <f t="shared" si="23"/>
        <v>0.74312255405018346</v>
      </c>
      <c r="R47" s="29">
        <f t="shared" si="24"/>
        <v>0.83805281235135831</v>
      </c>
      <c r="S47" s="29">
        <f t="shared" si="25"/>
        <v>0.87921277219216543</v>
      </c>
      <c r="T47" s="29">
        <f t="shared" si="25"/>
        <v>0.4730924186399853</v>
      </c>
      <c r="U47" s="30"/>
      <c r="V47" s="29">
        <v>-16.493873704052781</v>
      </c>
      <c r="W47" s="29">
        <f t="shared" si="26"/>
        <v>47.223476297968396</v>
      </c>
      <c r="X47" s="29">
        <f t="shared" si="27"/>
        <v>12.557497700091997</v>
      </c>
      <c r="Y47" s="29">
        <f t="shared" si="28"/>
        <v>25.010216591744992</v>
      </c>
      <c r="Z47" s="29">
        <f t="shared" si="29"/>
        <v>3.5741527732374414</v>
      </c>
      <c r="AA47" s="29">
        <f t="shared" si="30"/>
        <v>8.6375591793792736</v>
      </c>
      <c r="AB47" s="29">
        <f t="shared" si="31"/>
        <v>20.462909161340306</v>
      </c>
      <c r="AC47" s="29">
        <f t="shared" si="32"/>
        <v>20.363373261516198</v>
      </c>
      <c r="AD47" s="29">
        <f t="shared" si="32"/>
        <v>-82.447234838364949</v>
      </c>
      <c r="AE47" s="69" t="s">
        <v>97</v>
      </c>
    </row>
    <row r="48" spans="1:59" ht="18" customHeight="1">
      <c r="A48" s="26" t="s">
        <v>98</v>
      </c>
      <c r="B48" s="27">
        <v>6896</v>
      </c>
      <c r="C48" s="27">
        <v>11705</v>
      </c>
      <c r="D48" s="27">
        <v>12281</v>
      </c>
      <c r="E48" s="27">
        <v>15910</v>
      </c>
      <c r="F48" s="27">
        <v>16451</v>
      </c>
      <c r="G48" s="27">
        <v>26037</v>
      </c>
      <c r="H48" s="27">
        <v>32436</v>
      </c>
      <c r="I48" s="27">
        <v>29211</v>
      </c>
      <c r="J48" s="27">
        <v>3468</v>
      </c>
      <c r="K48" s="28"/>
      <c r="L48" s="29">
        <f t="shared" si="18"/>
        <v>0.71981420109078575</v>
      </c>
      <c r="M48" s="29">
        <f t="shared" si="19"/>
        <v>1.0402576604023099</v>
      </c>
      <c r="N48" s="29">
        <f t="shared" si="20"/>
        <v>1.0192910859960975</v>
      </c>
      <c r="O48" s="29">
        <f t="shared" si="21"/>
        <v>1.2890440170857074</v>
      </c>
      <c r="P48" s="29">
        <f t="shared" si="22"/>
        <v>1.2791036710765198</v>
      </c>
      <c r="Q48" s="29">
        <f t="shared" si="23"/>
        <v>1.8737828723421099</v>
      </c>
      <c r="R48" s="29">
        <f t="shared" si="24"/>
        <v>2.1853107984105358</v>
      </c>
      <c r="S48" s="29">
        <f t="shared" si="25"/>
        <v>1.7153809970949334</v>
      </c>
      <c r="T48" s="29">
        <f t="shared" si="25"/>
        <v>0.62430917345641901</v>
      </c>
      <c r="U48" s="30"/>
      <c r="V48" s="29">
        <v>10.975217251367878</v>
      </c>
      <c r="W48" s="29">
        <f t="shared" si="26"/>
        <v>69.736078886310906</v>
      </c>
      <c r="X48" s="29">
        <f t="shared" si="27"/>
        <v>4.9209739427595043</v>
      </c>
      <c r="Y48" s="29">
        <f t="shared" si="28"/>
        <v>29.549710935591566</v>
      </c>
      <c r="Z48" s="29">
        <f t="shared" si="29"/>
        <v>3.4003771213073541</v>
      </c>
      <c r="AA48" s="29">
        <f t="shared" si="30"/>
        <v>58.270013980913014</v>
      </c>
      <c r="AB48" s="29">
        <f t="shared" si="31"/>
        <v>24.576564120290357</v>
      </c>
      <c r="AC48" s="29">
        <f t="shared" si="32"/>
        <v>-9.942656307806141</v>
      </c>
      <c r="AD48" s="29">
        <f t="shared" si="32"/>
        <v>-88.12776009037691</v>
      </c>
      <c r="AE48" s="69" t="s">
        <v>99</v>
      </c>
    </row>
    <row r="49" spans="1:65" ht="18" customHeight="1">
      <c r="A49" s="26" t="s">
        <v>100</v>
      </c>
      <c r="B49" s="27">
        <v>2345</v>
      </c>
      <c r="C49" s="27">
        <v>3456</v>
      </c>
      <c r="D49" s="27">
        <v>5560</v>
      </c>
      <c r="E49" s="27">
        <v>7722</v>
      </c>
      <c r="F49" s="27">
        <v>10025</v>
      </c>
      <c r="G49" s="27">
        <v>10412</v>
      </c>
      <c r="H49" s="27">
        <v>10984</v>
      </c>
      <c r="I49" s="27">
        <v>12096</v>
      </c>
      <c r="J49" s="27">
        <v>2667</v>
      </c>
      <c r="K49" s="28"/>
      <c r="L49" s="29">
        <f t="shared" si="18"/>
        <v>0.24477440567834868</v>
      </c>
      <c r="M49" s="29">
        <f t="shared" si="19"/>
        <v>0.30714485043574402</v>
      </c>
      <c r="N49" s="29">
        <f t="shared" si="20"/>
        <v>0.4614655515135821</v>
      </c>
      <c r="O49" s="29">
        <f t="shared" si="21"/>
        <v>0.62564411690357213</v>
      </c>
      <c r="P49" s="29">
        <f t="shared" si="22"/>
        <v>0.77946716324491594</v>
      </c>
      <c r="Q49" s="29">
        <f t="shared" si="23"/>
        <v>0.74931164369267</v>
      </c>
      <c r="R49" s="29">
        <f t="shared" si="24"/>
        <v>0.74002508970715652</v>
      </c>
      <c r="S49" s="29">
        <f t="shared" si="25"/>
        <v>0.71032311597892284</v>
      </c>
      <c r="T49" s="29">
        <f t="shared" si="25"/>
        <v>0.48011319654217688</v>
      </c>
      <c r="U49" s="30"/>
      <c r="V49" s="29">
        <v>-5.6338028169014089</v>
      </c>
      <c r="W49" s="29">
        <f t="shared" si="26"/>
        <v>47.377398720682301</v>
      </c>
      <c r="X49" s="29">
        <f t="shared" si="27"/>
        <v>60.879629629629626</v>
      </c>
      <c r="Y49" s="29">
        <f t="shared" si="28"/>
        <v>38.884892086330936</v>
      </c>
      <c r="Z49" s="29">
        <f t="shared" si="29"/>
        <v>29.823879823879825</v>
      </c>
      <c r="AA49" s="29">
        <f t="shared" si="30"/>
        <v>3.8603491271820451</v>
      </c>
      <c r="AB49" s="29">
        <f t="shared" si="31"/>
        <v>5.4936611601997694</v>
      </c>
      <c r="AC49" s="29">
        <f t="shared" si="32"/>
        <v>10.1238164603059</v>
      </c>
      <c r="AD49" s="29">
        <f t="shared" si="32"/>
        <v>-77.951388888888886</v>
      </c>
      <c r="AE49" s="69" t="s">
        <v>71</v>
      </c>
    </row>
    <row r="50" spans="1:65" s="15" customFormat="1" ht="18" customHeight="1">
      <c r="A50" s="31" t="s">
        <v>101</v>
      </c>
      <c r="B50" s="32">
        <f t="shared" ref="B50:J50" si="33">SUM(B51:B52)</f>
        <v>7095</v>
      </c>
      <c r="C50" s="32">
        <f t="shared" si="33"/>
        <v>8271</v>
      </c>
      <c r="D50" s="32">
        <f t="shared" si="33"/>
        <v>8149</v>
      </c>
      <c r="E50" s="32">
        <f t="shared" si="33"/>
        <v>9276</v>
      </c>
      <c r="F50" s="32">
        <f t="shared" si="33"/>
        <v>10752</v>
      </c>
      <c r="G50" s="32">
        <f t="shared" si="33"/>
        <v>14674</v>
      </c>
      <c r="H50" s="32">
        <f t="shared" si="33"/>
        <v>15354</v>
      </c>
      <c r="I50" s="32">
        <f t="shared" si="33"/>
        <v>18695</v>
      </c>
      <c r="J50" s="32">
        <f t="shared" si="33"/>
        <v>6458</v>
      </c>
      <c r="K50" s="33"/>
      <c r="L50" s="21">
        <f t="shared" si="18"/>
        <v>0.74058610161530236</v>
      </c>
      <c r="M50" s="21">
        <f t="shared" si="19"/>
        <v>0.73506801445429348</v>
      </c>
      <c r="N50" s="21">
        <f t="shared" si="20"/>
        <v>0.6763458236122627</v>
      </c>
      <c r="O50" s="21">
        <f t="shared" si="21"/>
        <v>0.75155074182822246</v>
      </c>
      <c r="P50" s="21">
        <f t="shared" si="22"/>
        <v>0.83599311114307595</v>
      </c>
      <c r="Q50" s="21">
        <f t="shared" si="23"/>
        <v>1.0560314117889202</v>
      </c>
      <c r="R50" s="21">
        <f t="shared" si="24"/>
        <v>1.0344451226660305</v>
      </c>
      <c r="S50" s="21">
        <f t="shared" si="25"/>
        <v>1.0978414891886543</v>
      </c>
      <c r="T50" s="21">
        <f t="shared" si="25"/>
        <v>1.1625688126244389</v>
      </c>
      <c r="U50" s="24"/>
      <c r="V50" s="21">
        <v>9.7447795823665881</v>
      </c>
      <c r="W50" s="21">
        <f t="shared" si="26"/>
        <v>16.575052854122621</v>
      </c>
      <c r="X50" s="21">
        <f t="shared" si="27"/>
        <v>-1.4750332487002782</v>
      </c>
      <c r="Y50" s="21">
        <f t="shared" si="28"/>
        <v>13.829917781322862</v>
      </c>
      <c r="Z50" s="21">
        <f t="shared" si="29"/>
        <v>15.91203104786546</v>
      </c>
      <c r="AA50" s="21">
        <f t="shared" si="30"/>
        <v>36.476934523809526</v>
      </c>
      <c r="AB50" s="21">
        <f t="shared" si="31"/>
        <v>4.6340466130571079</v>
      </c>
      <c r="AC50" s="21">
        <f t="shared" si="32"/>
        <v>21.759802005991922</v>
      </c>
      <c r="AD50" s="21">
        <f t="shared" si="32"/>
        <v>-65.456004279219044</v>
      </c>
      <c r="AE50" s="25" t="s">
        <v>102</v>
      </c>
      <c r="AT50" s="2"/>
      <c r="AU50" s="2"/>
      <c r="AV50" s="2"/>
      <c r="AW50" s="2"/>
      <c r="BG50" s="78"/>
    </row>
    <row r="51" spans="1:65" ht="18" customHeight="1">
      <c r="A51" s="26" t="s">
        <v>103</v>
      </c>
      <c r="B51" s="27">
        <v>3967</v>
      </c>
      <c r="C51" s="27">
        <v>4503</v>
      </c>
      <c r="D51" s="27">
        <v>3699</v>
      </c>
      <c r="E51" s="27">
        <v>4170</v>
      </c>
      <c r="F51" s="27">
        <v>4656</v>
      </c>
      <c r="G51" s="27">
        <v>7050</v>
      </c>
      <c r="H51" s="27">
        <v>7751</v>
      </c>
      <c r="I51" s="27">
        <v>9545</v>
      </c>
      <c r="J51" s="27">
        <v>2685</v>
      </c>
      <c r="K51" s="28"/>
      <c r="L51" s="29">
        <f t="shared" si="18"/>
        <v>0.4140810521646095</v>
      </c>
      <c r="M51" s="29">
        <f t="shared" si="19"/>
        <v>0.40019480946532271</v>
      </c>
      <c r="N51" s="29">
        <f t="shared" si="20"/>
        <v>0.30700738759869428</v>
      </c>
      <c r="O51" s="29">
        <f t="shared" si="21"/>
        <v>0.33785754564722809</v>
      </c>
      <c r="P51" s="29">
        <f t="shared" si="22"/>
        <v>0.36201487402177845</v>
      </c>
      <c r="Q51" s="29">
        <f t="shared" si="23"/>
        <v>0.50736141836662729</v>
      </c>
      <c r="R51" s="29">
        <f t="shared" si="24"/>
        <v>0.52220816372179257</v>
      </c>
      <c r="S51" s="29">
        <f t="shared" si="25"/>
        <v>0.56051869560340761</v>
      </c>
      <c r="T51" s="29">
        <f t="shared" si="25"/>
        <v>0.48335355557395759</v>
      </c>
      <c r="U51" s="30"/>
      <c r="V51" s="29">
        <v>7.681867535287731</v>
      </c>
      <c r="W51" s="29">
        <f t="shared" si="26"/>
        <v>13.511469624401313</v>
      </c>
      <c r="X51" s="29">
        <f t="shared" si="27"/>
        <v>-17.854763491005997</v>
      </c>
      <c r="Y51" s="29">
        <f t="shared" si="28"/>
        <v>12.73317112733171</v>
      </c>
      <c r="Z51" s="29">
        <f t="shared" si="29"/>
        <v>11.654676258992806</v>
      </c>
      <c r="AA51" s="29">
        <f t="shared" si="30"/>
        <v>51.417525773195869</v>
      </c>
      <c r="AB51" s="29">
        <f t="shared" si="31"/>
        <v>9.9432624113475168</v>
      </c>
      <c r="AC51" s="29">
        <f t="shared" si="32"/>
        <v>23.145400593471809</v>
      </c>
      <c r="AD51" s="29">
        <f t="shared" si="32"/>
        <v>-71.870089051859608</v>
      </c>
      <c r="AE51" s="69" t="s">
        <v>104</v>
      </c>
      <c r="AG51" s="15"/>
    </row>
    <row r="52" spans="1:65" ht="18" customHeight="1">
      <c r="A52" s="26" t="s">
        <v>105</v>
      </c>
      <c r="B52" s="27">
        <v>3128</v>
      </c>
      <c r="C52" s="27">
        <v>3768</v>
      </c>
      <c r="D52" s="27">
        <v>4450</v>
      </c>
      <c r="E52" s="27">
        <v>5106</v>
      </c>
      <c r="F52" s="27">
        <v>6096</v>
      </c>
      <c r="G52" s="27">
        <v>7624</v>
      </c>
      <c r="H52" s="27">
        <v>7603</v>
      </c>
      <c r="I52" s="27">
        <v>9150</v>
      </c>
      <c r="J52" s="27">
        <v>3773</v>
      </c>
      <c r="K52" s="28"/>
      <c r="L52" s="29">
        <f t="shared" si="18"/>
        <v>0.32650504945069281</v>
      </c>
      <c r="M52" s="29">
        <f t="shared" si="19"/>
        <v>0.33487320498897089</v>
      </c>
      <c r="N52" s="29">
        <f t="shared" si="20"/>
        <v>0.36933843601356842</v>
      </c>
      <c r="O52" s="29">
        <f t="shared" si="21"/>
        <v>0.41369319618099443</v>
      </c>
      <c r="P52" s="29">
        <f t="shared" si="22"/>
        <v>0.4739782371212975</v>
      </c>
      <c r="Q52" s="29">
        <f t="shared" si="23"/>
        <v>0.54866999342229306</v>
      </c>
      <c r="R52" s="29">
        <f t="shared" si="24"/>
        <v>0.51223695894423804</v>
      </c>
      <c r="S52" s="29">
        <f t="shared" si="25"/>
        <v>0.53732279358524671</v>
      </c>
      <c r="T52" s="29">
        <f t="shared" si="25"/>
        <v>0.67921525705048114</v>
      </c>
      <c r="U52" s="30"/>
      <c r="V52" s="29">
        <v>12.47752606975908</v>
      </c>
      <c r="W52" s="29">
        <f t="shared" si="26"/>
        <v>20.460358056265985</v>
      </c>
      <c r="X52" s="29">
        <f t="shared" si="27"/>
        <v>18.099787685774945</v>
      </c>
      <c r="Y52" s="29">
        <f t="shared" si="28"/>
        <v>14.741573033707866</v>
      </c>
      <c r="Z52" s="29">
        <f t="shared" si="29"/>
        <v>19.388954171562865</v>
      </c>
      <c r="AA52" s="29">
        <f t="shared" si="30"/>
        <v>25.065616797900265</v>
      </c>
      <c r="AB52" s="29">
        <f t="shared" si="31"/>
        <v>-0.27544596012591815</v>
      </c>
      <c r="AC52" s="29">
        <f t="shared" si="32"/>
        <v>20.347231356043665</v>
      </c>
      <c r="AD52" s="29">
        <f t="shared" si="32"/>
        <v>-58.765027322404372</v>
      </c>
      <c r="AE52" s="69" t="s">
        <v>71</v>
      </c>
    </row>
    <row r="53" spans="1:65" s="15" customFormat="1" ht="18" customHeight="1">
      <c r="A53" s="31" t="s">
        <v>106</v>
      </c>
      <c r="B53" s="32">
        <f t="shared" ref="B53:H53" si="34">SUM(B54:B57)</f>
        <v>26774</v>
      </c>
      <c r="C53" s="32">
        <f t="shared" si="34"/>
        <v>32970</v>
      </c>
      <c r="D53" s="32">
        <f t="shared" si="34"/>
        <v>41044</v>
      </c>
      <c r="E53" s="32">
        <f t="shared" si="34"/>
        <v>46602</v>
      </c>
      <c r="F53" s="32">
        <f t="shared" si="34"/>
        <v>50458</v>
      </c>
      <c r="G53" s="32">
        <f t="shared" si="34"/>
        <v>61973</v>
      </c>
      <c r="H53" s="32">
        <f t="shared" si="34"/>
        <v>68764</v>
      </c>
      <c r="I53" s="32">
        <f>SUM(I54:I57)</f>
        <v>84794</v>
      </c>
      <c r="J53" s="32">
        <f>SUM(J54:J57)</f>
        <v>32060</v>
      </c>
      <c r="K53" s="33"/>
      <c r="L53" s="21">
        <f t="shared" si="18"/>
        <v>2.7947078625296835</v>
      </c>
      <c r="M53" s="21">
        <f t="shared" si="19"/>
        <v>2.9301405436534949</v>
      </c>
      <c r="N53" s="21">
        <f t="shared" si="20"/>
        <v>3.4065453410653714</v>
      </c>
      <c r="O53" s="21">
        <f t="shared" si="21"/>
        <v>3.7757403698446343</v>
      </c>
      <c r="P53" s="21">
        <f t="shared" si="22"/>
        <v>3.9232273439413436</v>
      </c>
      <c r="Q53" s="21">
        <f t="shared" si="23"/>
        <v>4.4599587489978711</v>
      </c>
      <c r="R53" s="21">
        <f t="shared" si="24"/>
        <v>4.6328373332686548</v>
      </c>
      <c r="S53" s="21">
        <f t="shared" si="25"/>
        <v>4.9794261157669304</v>
      </c>
      <c r="T53" s="21">
        <f t="shared" si="25"/>
        <v>5.7714394754938851</v>
      </c>
      <c r="U53" s="24"/>
      <c r="V53" s="21">
        <v>13.190158112792764</v>
      </c>
      <c r="W53" s="21">
        <f t="shared" si="26"/>
        <v>23.141854037499066</v>
      </c>
      <c r="X53" s="21">
        <f t="shared" si="27"/>
        <v>24.488929329693661</v>
      </c>
      <c r="Y53" s="21">
        <f t="shared" si="28"/>
        <v>13.541565149595556</v>
      </c>
      <c r="Z53" s="21">
        <f t="shared" si="29"/>
        <v>8.2743229904295958</v>
      </c>
      <c r="AA53" s="21">
        <f t="shared" si="30"/>
        <v>22.82096000634191</v>
      </c>
      <c r="AB53" s="21">
        <f t="shared" si="31"/>
        <v>10.95799783776806</v>
      </c>
      <c r="AC53" s="21">
        <f t="shared" si="32"/>
        <v>23.311616543540225</v>
      </c>
      <c r="AD53" s="21">
        <f t="shared" si="32"/>
        <v>-62.190721041583132</v>
      </c>
      <c r="AE53" s="25" t="s">
        <v>107</v>
      </c>
      <c r="AT53" s="2"/>
      <c r="AU53" s="2"/>
      <c r="AV53" s="2"/>
      <c r="AW53" s="2"/>
      <c r="BG53" s="78"/>
    </row>
    <row r="54" spans="1:65" ht="18" customHeight="1">
      <c r="A54" s="26" t="s">
        <v>108</v>
      </c>
      <c r="B54" s="27">
        <v>3061</v>
      </c>
      <c r="C54" s="27">
        <v>3675</v>
      </c>
      <c r="D54" s="27">
        <v>4321</v>
      </c>
      <c r="E54" s="27">
        <v>5082</v>
      </c>
      <c r="F54" s="27">
        <v>5015</v>
      </c>
      <c r="G54" s="27">
        <v>7064</v>
      </c>
      <c r="H54" s="27">
        <v>7702</v>
      </c>
      <c r="I54" s="27">
        <v>9868</v>
      </c>
      <c r="J54" s="27">
        <v>5497</v>
      </c>
      <c r="K54" s="28"/>
      <c r="L54" s="29">
        <f t="shared" si="18"/>
        <v>0.31951149500274001</v>
      </c>
      <c r="M54" s="29">
        <f t="shared" si="19"/>
        <v>0.32660802238175901</v>
      </c>
      <c r="N54" s="29">
        <f t="shared" si="20"/>
        <v>0.3586317712392425</v>
      </c>
      <c r="O54" s="29">
        <f t="shared" si="21"/>
        <v>0.4117486923211543</v>
      </c>
      <c r="P54" s="29">
        <f t="shared" si="22"/>
        <v>0.38992796246117239</v>
      </c>
      <c r="Q54" s="29">
        <f t="shared" si="23"/>
        <v>0.50836894458749726</v>
      </c>
      <c r="R54" s="29">
        <f t="shared" si="24"/>
        <v>0.51890688646435901</v>
      </c>
      <c r="S54" s="29">
        <f t="shared" si="25"/>
        <v>0.57948648383597978</v>
      </c>
      <c r="T54" s="29">
        <f t="shared" si="25"/>
        <v>0.98956964431659022</v>
      </c>
      <c r="U54" s="30"/>
      <c r="V54" s="29">
        <v>30.700256191289498</v>
      </c>
      <c r="W54" s="29">
        <f t="shared" si="26"/>
        <v>20.058804312316237</v>
      </c>
      <c r="X54" s="29">
        <f t="shared" si="27"/>
        <v>17.578231292517007</v>
      </c>
      <c r="Y54" s="29">
        <f t="shared" si="28"/>
        <v>17.611663966674381</v>
      </c>
      <c r="Z54" s="29">
        <f t="shared" si="29"/>
        <v>-1.3183785911058639</v>
      </c>
      <c r="AA54" s="29">
        <f t="shared" si="30"/>
        <v>40.85742771684945</v>
      </c>
      <c r="AB54" s="29">
        <f t="shared" si="31"/>
        <v>9.0317100792751983</v>
      </c>
      <c r="AC54" s="29">
        <f t="shared" si="32"/>
        <v>28.122565567385095</v>
      </c>
      <c r="AD54" s="29">
        <f t="shared" si="32"/>
        <v>-44.294689906769356</v>
      </c>
      <c r="AE54" s="69" t="s">
        <v>109</v>
      </c>
    </row>
    <row r="55" spans="1:65" ht="18" customHeight="1">
      <c r="A55" s="26" t="s">
        <v>110</v>
      </c>
      <c r="B55" s="27">
        <v>5070</v>
      </c>
      <c r="C55" s="27">
        <v>6098</v>
      </c>
      <c r="D55" s="27">
        <v>7435</v>
      </c>
      <c r="E55" s="27">
        <v>7537</v>
      </c>
      <c r="F55" s="27">
        <v>7628</v>
      </c>
      <c r="G55" s="27">
        <v>8994</v>
      </c>
      <c r="H55" s="27">
        <v>9540</v>
      </c>
      <c r="I55" s="27">
        <v>11473</v>
      </c>
      <c r="J55" s="27">
        <v>3872</v>
      </c>
      <c r="K55" s="28"/>
      <c r="L55" s="29">
        <f t="shared" si="18"/>
        <v>0.52921374703165358</v>
      </c>
      <c r="M55" s="29">
        <f t="shared" si="19"/>
        <v>0.54194713482556911</v>
      </c>
      <c r="N55" s="29">
        <f t="shared" si="20"/>
        <v>0.61708567904738898</v>
      </c>
      <c r="O55" s="29">
        <f t="shared" si="21"/>
        <v>0.61065523298397084</v>
      </c>
      <c r="P55" s="29">
        <f t="shared" si="22"/>
        <v>0.5930948150855081</v>
      </c>
      <c r="Q55" s="29">
        <f t="shared" si="23"/>
        <v>0.64726363075027593</v>
      </c>
      <c r="R55" s="29">
        <f t="shared" si="24"/>
        <v>0.64273847012074592</v>
      </c>
      <c r="S55" s="29">
        <f t="shared" si="25"/>
        <v>0.67373818697306398</v>
      </c>
      <c r="T55" s="29">
        <f t="shared" si="25"/>
        <v>0.69703723172527521</v>
      </c>
      <c r="U55" s="30"/>
      <c r="V55" s="29">
        <v>8.1023454157782524</v>
      </c>
      <c r="W55" s="29">
        <f t="shared" si="26"/>
        <v>20.276134122287967</v>
      </c>
      <c r="X55" s="29">
        <f t="shared" si="27"/>
        <v>21.925221384060347</v>
      </c>
      <c r="Y55" s="29">
        <f t="shared" si="28"/>
        <v>1.3718897108271688</v>
      </c>
      <c r="Z55" s="29">
        <f t="shared" si="29"/>
        <v>1.2073769404272257</v>
      </c>
      <c r="AA55" s="29">
        <f t="shared" si="30"/>
        <v>17.90770844257997</v>
      </c>
      <c r="AB55" s="29">
        <f t="shared" si="31"/>
        <v>6.0707138092061372</v>
      </c>
      <c r="AC55" s="29">
        <f t="shared" si="32"/>
        <v>20.262054507337528</v>
      </c>
      <c r="AD55" s="29">
        <f t="shared" si="32"/>
        <v>-66.251198465963569</v>
      </c>
      <c r="AE55" s="69" t="s">
        <v>111</v>
      </c>
    </row>
    <row r="56" spans="1:65" ht="18" customHeight="1">
      <c r="A56" s="26" t="s">
        <v>112</v>
      </c>
      <c r="B56" s="27">
        <v>16049</v>
      </c>
      <c r="C56" s="27">
        <v>20034</v>
      </c>
      <c r="D56" s="27">
        <v>25641</v>
      </c>
      <c r="E56" s="27">
        <v>29308</v>
      </c>
      <c r="F56" s="27">
        <v>32589</v>
      </c>
      <c r="G56" s="27">
        <v>39180</v>
      </c>
      <c r="H56" s="27">
        <v>42901</v>
      </c>
      <c r="I56" s="27">
        <v>54474</v>
      </c>
      <c r="J56" s="27">
        <v>19759</v>
      </c>
      <c r="K56" s="28"/>
      <c r="L56" s="29">
        <f t="shared" si="18"/>
        <v>1.6752172438088777</v>
      </c>
      <c r="M56" s="29">
        <f t="shared" si="19"/>
        <v>1.7804803048697033</v>
      </c>
      <c r="N56" s="29">
        <f t="shared" si="20"/>
        <v>2.128136368050316</v>
      </c>
      <c r="O56" s="29">
        <f t="shared" si="21"/>
        <v>2.3745632968414774</v>
      </c>
      <c r="P56" s="29">
        <f t="shared" si="22"/>
        <v>2.5338708611459917</v>
      </c>
      <c r="Q56" s="29">
        <f t="shared" si="23"/>
        <v>2.8196340952630439</v>
      </c>
      <c r="R56" s="29">
        <f t="shared" si="24"/>
        <v>2.8903692983909979</v>
      </c>
      <c r="S56" s="29">
        <f t="shared" si="25"/>
        <v>3.1989204216134133</v>
      </c>
      <c r="T56" s="29">
        <f t="shared" si="25"/>
        <v>3.557014117164182</v>
      </c>
      <c r="U56" s="30"/>
      <c r="V56" s="29">
        <v>10.759144237405106</v>
      </c>
      <c r="W56" s="29">
        <f t="shared" si="26"/>
        <v>24.830207489563215</v>
      </c>
      <c r="X56" s="29">
        <f t="shared" si="27"/>
        <v>27.987421383647799</v>
      </c>
      <c r="Y56" s="29">
        <f t="shared" si="28"/>
        <v>14.301314301314303</v>
      </c>
      <c r="Z56" s="29">
        <f t="shared" si="29"/>
        <v>11.194895591647331</v>
      </c>
      <c r="AA56" s="29">
        <f t="shared" si="30"/>
        <v>20.224615667863389</v>
      </c>
      <c r="AB56" s="29">
        <f t="shared" si="31"/>
        <v>9.497192445125064</v>
      </c>
      <c r="AC56" s="29">
        <f t="shared" si="32"/>
        <v>26.976061164075432</v>
      </c>
      <c r="AD56" s="29">
        <f t="shared" si="32"/>
        <v>-63.727649888019975</v>
      </c>
      <c r="AE56" s="69" t="s">
        <v>113</v>
      </c>
    </row>
    <row r="57" spans="1:65" ht="18" customHeight="1">
      <c r="A57" s="26" t="s">
        <v>114</v>
      </c>
      <c r="B57" s="27">
        <v>2594</v>
      </c>
      <c r="C57" s="27">
        <v>3163</v>
      </c>
      <c r="D57" s="27">
        <v>3647</v>
      </c>
      <c r="E57" s="27">
        <v>4675</v>
      </c>
      <c r="F57" s="27">
        <v>5226</v>
      </c>
      <c r="G57" s="27">
        <v>6735</v>
      </c>
      <c r="H57" s="27">
        <v>8621</v>
      </c>
      <c r="I57" s="27">
        <v>8979</v>
      </c>
      <c r="J57" s="27">
        <v>2932</v>
      </c>
      <c r="K57" s="28"/>
      <c r="L57" s="29">
        <f t="shared" si="18"/>
        <v>0.27076537668641215</v>
      </c>
      <c r="M57" s="29">
        <f t="shared" si="19"/>
        <v>0.28110508157646363</v>
      </c>
      <c r="N57" s="29">
        <f t="shared" si="20"/>
        <v>0.30269152272842337</v>
      </c>
      <c r="O57" s="29">
        <f t="shared" si="21"/>
        <v>0.3787731476980315</v>
      </c>
      <c r="P57" s="29">
        <f t="shared" si="22"/>
        <v>0.40633370524867141</v>
      </c>
      <c r="Q57" s="29">
        <f t="shared" si="23"/>
        <v>0.48469207839705458</v>
      </c>
      <c r="R57" s="29">
        <f t="shared" si="24"/>
        <v>0.58082267829255241</v>
      </c>
      <c r="S57" s="29">
        <f t="shared" si="25"/>
        <v>0.52728102334447324</v>
      </c>
      <c r="T57" s="29">
        <f t="shared" si="25"/>
        <v>0.52781848228783745</v>
      </c>
      <c r="U57" s="30"/>
      <c r="V57" s="29">
        <v>21.669793621013135</v>
      </c>
      <c r="W57" s="29">
        <f t="shared" si="26"/>
        <v>21.935235158057054</v>
      </c>
      <c r="X57" s="29">
        <f t="shared" si="27"/>
        <v>15.301928548846034</v>
      </c>
      <c r="Y57" s="29">
        <f t="shared" si="28"/>
        <v>28.18755141211955</v>
      </c>
      <c r="Z57" s="29">
        <f t="shared" si="29"/>
        <v>11.786096256684491</v>
      </c>
      <c r="AA57" s="29">
        <f t="shared" si="30"/>
        <v>28.874856486796784</v>
      </c>
      <c r="AB57" s="29">
        <f t="shared" si="31"/>
        <v>28.002969561989605</v>
      </c>
      <c r="AC57" s="29">
        <f t="shared" si="32"/>
        <v>4.1526505045818345</v>
      </c>
      <c r="AD57" s="29">
        <f t="shared" si="32"/>
        <v>-67.346029624679801</v>
      </c>
      <c r="AE57" s="69" t="s">
        <v>71</v>
      </c>
    </row>
    <row r="58" spans="1:65" s="15" customFormat="1" ht="18" customHeight="1">
      <c r="A58" s="31" t="s">
        <v>115</v>
      </c>
      <c r="B58" s="32">
        <f t="shared" ref="B58:H58" si="35">SUM(B59:B61)</f>
        <v>16826</v>
      </c>
      <c r="C58" s="32">
        <f t="shared" si="35"/>
        <v>18761</v>
      </c>
      <c r="D58" s="32">
        <f t="shared" si="35"/>
        <v>20814</v>
      </c>
      <c r="E58" s="32">
        <f t="shared" si="35"/>
        <v>21777</v>
      </c>
      <c r="F58" s="32">
        <f t="shared" si="35"/>
        <v>25708</v>
      </c>
      <c r="G58" s="32">
        <f t="shared" si="35"/>
        <v>30332</v>
      </c>
      <c r="H58" s="32">
        <f t="shared" si="35"/>
        <v>40510</v>
      </c>
      <c r="I58" s="32">
        <f>SUM(I59:I61)</f>
        <v>44140</v>
      </c>
      <c r="J58" s="32">
        <f>SUM(J59:J61)</f>
        <v>7964</v>
      </c>
      <c r="K58" s="33"/>
      <c r="L58" s="21">
        <f t="shared" si="18"/>
        <v>1.7563215991231962</v>
      </c>
      <c r="M58" s="21">
        <f t="shared" si="19"/>
        <v>1.6673450633752873</v>
      </c>
      <c r="N58" s="21">
        <f t="shared" si="20"/>
        <v>1.727507911727284</v>
      </c>
      <c r="O58" s="21">
        <f t="shared" si="21"/>
        <v>1.7643941898224669</v>
      </c>
      <c r="P58" s="21">
        <f t="shared" si="22"/>
        <v>1.998857040668359</v>
      </c>
      <c r="Q58" s="21">
        <f t="shared" si="23"/>
        <v>2.1828775236732678</v>
      </c>
      <c r="R58" s="21">
        <f t="shared" si="24"/>
        <v>2.7292804428292889</v>
      </c>
      <c r="S58" s="21">
        <f t="shared" si="25"/>
        <v>2.5920686457762612</v>
      </c>
      <c r="T58" s="21">
        <f t="shared" si="25"/>
        <v>1.4336788516167591</v>
      </c>
      <c r="U58" s="24"/>
      <c r="V58" s="21">
        <v>18.534695315251849</v>
      </c>
      <c r="W58" s="21">
        <f t="shared" si="26"/>
        <v>11.500059431831689</v>
      </c>
      <c r="X58" s="21">
        <f t="shared" si="27"/>
        <v>10.942913490752092</v>
      </c>
      <c r="Y58" s="21">
        <f t="shared" si="28"/>
        <v>4.626693571634477</v>
      </c>
      <c r="Z58" s="21">
        <f t="shared" si="29"/>
        <v>18.051154888184779</v>
      </c>
      <c r="AA58" s="21">
        <f t="shared" si="30"/>
        <v>17.986618951299207</v>
      </c>
      <c r="AB58" s="21">
        <f t="shared" si="31"/>
        <v>33.555321113015957</v>
      </c>
      <c r="AC58" s="21">
        <f t="shared" si="32"/>
        <v>8.9607504319921016</v>
      </c>
      <c r="AD58" s="21">
        <f t="shared" si="32"/>
        <v>-81.957408246488455</v>
      </c>
      <c r="AE58" s="25" t="s">
        <v>116</v>
      </c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G58" s="78"/>
    </row>
    <row r="59" spans="1:65" ht="18" customHeight="1">
      <c r="A59" s="26" t="s">
        <v>117</v>
      </c>
      <c r="B59" s="27">
        <v>15208</v>
      </c>
      <c r="C59" s="27">
        <v>16915</v>
      </c>
      <c r="D59" s="27">
        <v>18872</v>
      </c>
      <c r="E59" s="27">
        <v>19733</v>
      </c>
      <c r="F59" s="27">
        <v>23584</v>
      </c>
      <c r="G59" s="27">
        <v>27360</v>
      </c>
      <c r="H59" s="27">
        <v>37254</v>
      </c>
      <c r="I59" s="27">
        <v>39928</v>
      </c>
      <c r="J59" s="27">
        <v>7220</v>
      </c>
      <c r="K59" s="28"/>
      <c r="L59" s="29">
        <f t="shared" si="18"/>
        <v>1.5874324782756193</v>
      </c>
      <c r="M59" s="29">
        <f t="shared" si="19"/>
        <v>1.5032856322686949</v>
      </c>
      <c r="N59" s="29">
        <f t="shared" si="20"/>
        <v>1.5663269583029353</v>
      </c>
      <c r="O59" s="29">
        <f t="shared" si="21"/>
        <v>1.5987872777594132</v>
      </c>
      <c r="P59" s="29">
        <f t="shared" si="22"/>
        <v>1.8337110800965684</v>
      </c>
      <c r="Q59" s="29">
        <f t="shared" si="23"/>
        <v>1.9689941002143152</v>
      </c>
      <c r="R59" s="29">
        <f t="shared" si="24"/>
        <v>2.509913937723089</v>
      </c>
      <c r="S59" s="29">
        <f t="shared" si="25"/>
        <v>2.344723989319315</v>
      </c>
      <c r="T59" s="29">
        <f t="shared" si="25"/>
        <v>1.2997440116364893</v>
      </c>
      <c r="U59" s="30"/>
      <c r="V59" s="29">
        <v>19.017060572859602</v>
      </c>
      <c r="W59" s="29">
        <f t="shared" si="26"/>
        <v>11.224355602314571</v>
      </c>
      <c r="X59" s="29">
        <f t="shared" si="27"/>
        <v>11.569612769731009</v>
      </c>
      <c r="Y59" s="29">
        <f t="shared" si="28"/>
        <v>4.5623145400593472</v>
      </c>
      <c r="Z59" s="29">
        <f t="shared" si="29"/>
        <v>19.51553235696549</v>
      </c>
      <c r="AA59" s="29">
        <f t="shared" si="30"/>
        <v>16.010854816824967</v>
      </c>
      <c r="AB59" s="29">
        <f t="shared" si="31"/>
        <v>36.162280701754383</v>
      </c>
      <c r="AC59" s="29">
        <f t="shared" si="32"/>
        <v>7.177752724539646</v>
      </c>
      <c r="AD59" s="29">
        <f t="shared" si="32"/>
        <v>-81.917451412542576</v>
      </c>
      <c r="AE59" s="69" t="s">
        <v>118</v>
      </c>
      <c r="BG59" s="2"/>
    </row>
    <row r="60" spans="1:65" ht="18" customHeight="1">
      <c r="A60" s="26" t="s">
        <v>119</v>
      </c>
      <c r="B60" s="27">
        <v>1579</v>
      </c>
      <c r="C60" s="27">
        <v>1791</v>
      </c>
      <c r="D60" s="27">
        <v>1916</v>
      </c>
      <c r="E60" s="27">
        <v>1978</v>
      </c>
      <c r="F60" s="27">
        <v>2087</v>
      </c>
      <c r="G60" s="27">
        <v>2877</v>
      </c>
      <c r="H60" s="27">
        <v>3200</v>
      </c>
      <c r="I60" s="27">
        <v>4082</v>
      </c>
      <c r="J60" s="27">
        <v>719</v>
      </c>
      <c r="K60" s="28"/>
      <c r="L60" s="29">
        <f t="shared" si="18"/>
        <v>0.1648182458704105</v>
      </c>
      <c r="M60" s="29">
        <f t="shared" si="19"/>
        <v>0.15917141988727357</v>
      </c>
      <c r="N60" s="29">
        <f t="shared" si="20"/>
        <v>0.15902302098921281</v>
      </c>
      <c r="O60" s="29">
        <f t="shared" si="21"/>
        <v>0.16025952644849334</v>
      </c>
      <c r="P60" s="29">
        <f t="shared" si="22"/>
        <v>0.16226912415881692</v>
      </c>
      <c r="Q60" s="29">
        <f t="shared" si="23"/>
        <v>0.20704663838876408</v>
      </c>
      <c r="R60" s="29">
        <f t="shared" si="24"/>
        <v>0.21559361681199024</v>
      </c>
      <c r="S60" s="29">
        <f t="shared" si="25"/>
        <v>0.2397105621218554</v>
      </c>
      <c r="T60" s="29">
        <f t="shared" si="25"/>
        <v>0.1294343413250188</v>
      </c>
      <c r="U60" s="30"/>
      <c r="V60" s="29">
        <v>13.597122302158274</v>
      </c>
      <c r="W60" s="29">
        <f t="shared" si="26"/>
        <v>13.426219126029132</v>
      </c>
      <c r="X60" s="29">
        <f t="shared" si="27"/>
        <v>6.9793411501954212</v>
      </c>
      <c r="Y60" s="29">
        <f t="shared" si="28"/>
        <v>3.2359081419624216</v>
      </c>
      <c r="Z60" s="29">
        <f t="shared" si="29"/>
        <v>5.5106167846309404</v>
      </c>
      <c r="AA60" s="29">
        <f t="shared" si="30"/>
        <v>37.85337805462386</v>
      </c>
      <c r="AB60" s="29">
        <f t="shared" si="31"/>
        <v>11.226972540841155</v>
      </c>
      <c r="AC60" s="29">
        <f t="shared" si="32"/>
        <v>27.5625</v>
      </c>
      <c r="AD60" s="29">
        <f t="shared" si="32"/>
        <v>-82.386085252327291</v>
      </c>
      <c r="AE60" s="69" t="s">
        <v>120</v>
      </c>
      <c r="BG60" s="2"/>
    </row>
    <row r="61" spans="1:65" ht="18" customHeight="1">
      <c r="A61" s="26" t="s">
        <v>121</v>
      </c>
      <c r="B61" s="27">
        <v>39</v>
      </c>
      <c r="C61" s="27">
        <v>55</v>
      </c>
      <c r="D61" s="27">
        <v>26</v>
      </c>
      <c r="E61" s="27">
        <v>66</v>
      </c>
      <c r="F61" s="27">
        <v>37</v>
      </c>
      <c r="G61" s="27">
        <v>95</v>
      </c>
      <c r="H61" s="27">
        <v>56</v>
      </c>
      <c r="I61" s="27">
        <v>130</v>
      </c>
      <c r="J61" s="27">
        <v>25</v>
      </c>
      <c r="K61" s="28"/>
      <c r="L61" s="29">
        <f t="shared" si="18"/>
        <v>4.0708749771665668E-3</v>
      </c>
      <c r="M61" s="29">
        <f t="shared" si="19"/>
        <v>4.888011219318842E-3</v>
      </c>
      <c r="N61" s="29">
        <f t="shared" si="20"/>
        <v>2.1579324351354559E-3</v>
      </c>
      <c r="O61" s="29">
        <f t="shared" si="21"/>
        <v>5.3473856145604456E-3</v>
      </c>
      <c r="P61" s="29">
        <f t="shared" si="22"/>
        <v>2.8768364129737548E-3</v>
      </c>
      <c r="Q61" s="29">
        <f t="shared" si="23"/>
        <v>6.8367850701885943E-3</v>
      </c>
      <c r="R61" s="29">
        <f t="shared" si="24"/>
        <v>3.7728882942098287E-3</v>
      </c>
      <c r="S61" s="29">
        <f t="shared" si="25"/>
        <v>7.6340943350909369E-3</v>
      </c>
      <c r="T61" s="29">
        <f t="shared" si="25"/>
        <v>4.5004986552510022E-3</v>
      </c>
      <c r="U61" s="30"/>
      <c r="V61" s="29">
        <v>44.444444444444443</v>
      </c>
      <c r="W61" s="29">
        <f t="shared" si="26"/>
        <v>41.025641025641022</v>
      </c>
      <c r="X61" s="29">
        <f t="shared" si="27"/>
        <v>-52.72727272727272</v>
      </c>
      <c r="Y61" s="29">
        <f t="shared" si="28"/>
        <v>153.84615384615387</v>
      </c>
      <c r="Z61" s="29">
        <f t="shared" si="29"/>
        <v>-43.939393939393938</v>
      </c>
      <c r="AA61" s="29">
        <f t="shared" si="30"/>
        <v>156.75675675675674</v>
      </c>
      <c r="AB61" s="29">
        <f t="shared" si="31"/>
        <v>-41.05263157894737</v>
      </c>
      <c r="AC61" s="29">
        <f t="shared" si="32"/>
        <v>132.14285714285714</v>
      </c>
      <c r="AD61" s="29">
        <f t="shared" si="32"/>
        <v>-80.769230769230774</v>
      </c>
      <c r="AE61" s="69" t="s">
        <v>71</v>
      </c>
      <c r="BG61" s="2"/>
    </row>
    <row r="62" spans="1:65" s="15" customFormat="1" ht="18" customHeight="1">
      <c r="A62" s="31" t="s">
        <v>122</v>
      </c>
      <c r="B62" s="32">
        <f t="shared" ref="B62:G62" si="36">SUM(B63:B67)</f>
        <v>21843</v>
      </c>
      <c r="C62" s="32">
        <f t="shared" si="36"/>
        <v>32050</v>
      </c>
      <c r="D62" s="32">
        <f t="shared" si="36"/>
        <v>37201</v>
      </c>
      <c r="E62" s="32">
        <f t="shared" si="36"/>
        <v>41976</v>
      </c>
      <c r="F62" s="32">
        <f t="shared" si="36"/>
        <v>51330</v>
      </c>
      <c r="G62" s="32">
        <f t="shared" si="36"/>
        <v>49193</v>
      </c>
      <c r="H62" s="32">
        <f>SUM(H63:H67)</f>
        <v>52114</v>
      </c>
      <c r="I62" s="32">
        <f>SUM(I63:I67)</f>
        <v>60003</v>
      </c>
      <c r="J62" s="32">
        <f>SUM(J63:J67)</f>
        <v>26288</v>
      </c>
      <c r="K62" s="33"/>
      <c r="L62" s="21">
        <f t="shared" si="18"/>
        <v>2.2800031314422902</v>
      </c>
      <c r="M62" s="21">
        <f t="shared" si="19"/>
        <v>2.8483774468939802</v>
      </c>
      <c r="N62" s="21">
        <f t="shared" si="20"/>
        <v>3.0875863276720805</v>
      </c>
      <c r="O62" s="21">
        <f t="shared" si="21"/>
        <v>3.4009372508604434</v>
      </c>
      <c r="P62" s="21">
        <f t="shared" si="22"/>
        <v>3.9910273804849412</v>
      </c>
      <c r="Q62" s="21">
        <f t="shared" si="23"/>
        <v>3.540231241660921</v>
      </c>
      <c r="R62" s="21">
        <f t="shared" si="24"/>
        <v>3.5110767957937687</v>
      </c>
      <c r="S62" s="21">
        <f t="shared" si="25"/>
        <v>3.5236043260650884</v>
      </c>
      <c r="T62" s="21">
        <f t="shared" si="25"/>
        <v>4.7323643459695335</v>
      </c>
      <c r="U62" s="24"/>
      <c r="V62" s="21">
        <v>49.917638984214143</v>
      </c>
      <c r="W62" s="21">
        <f t="shared" si="26"/>
        <v>46.728929176395184</v>
      </c>
      <c r="X62" s="21">
        <f t="shared" si="27"/>
        <v>16.071762870514821</v>
      </c>
      <c r="Y62" s="21">
        <f t="shared" si="28"/>
        <v>12.835676460310207</v>
      </c>
      <c r="Z62" s="21">
        <f t="shared" si="29"/>
        <v>22.284162378502</v>
      </c>
      <c r="AA62" s="21">
        <f t="shared" si="30"/>
        <v>-4.16325735437366</v>
      </c>
      <c r="AB62" s="21">
        <f t="shared" si="31"/>
        <v>5.937836684081069</v>
      </c>
      <c r="AC62" s="21">
        <f t="shared" si="32"/>
        <v>15.13796676516867</v>
      </c>
      <c r="AD62" s="21">
        <f t="shared" si="32"/>
        <v>-56.188857223805478</v>
      </c>
      <c r="AE62" s="25" t="s">
        <v>123</v>
      </c>
      <c r="AG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</row>
    <row r="63" spans="1:65" ht="18" customHeight="1">
      <c r="A63" s="26" t="s">
        <v>124</v>
      </c>
      <c r="B63" s="27">
        <v>2987</v>
      </c>
      <c r="C63" s="27">
        <v>4622</v>
      </c>
      <c r="D63" s="27">
        <v>5248</v>
      </c>
      <c r="E63" s="27">
        <v>4491</v>
      </c>
      <c r="F63" s="27">
        <v>4215</v>
      </c>
      <c r="G63" s="27">
        <v>4576</v>
      </c>
      <c r="H63" s="27">
        <v>4559</v>
      </c>
      <c r="I63" s="27">
        <v>5420</v>
      </c>
      <c r="J63" s="27">
        <v>2816</v>
      </c>
      <c r="K63" s="28"/>
      <c r="L63" s="34">
        <f t="shared" si="18"/>
        <v>0.31178727068709061</v>
      </c>
      <c r="M63" s="29">
        <f t="shared" si="19"/>
        <v>0.41077068828530344</v>
      </c>
      <c r="N63" s="29">
        <f t="shared" si="20"/>
        <v>0.43557036229195667</v>
      </c>
      <c r="O63" s="29">
        <f t="shared" si="21"/>
        <v>0.36386528477259028</v>
      </c>
      <c r="P63" s="29">
        <f t="shared" si="22"/>
        <v>0.32772609407255071</v>
      </c>
      <c r="Q63" s="29">
        <f t="shared" si="23"/>
        <v>0.32931714190718958</v>
      </c>
      <c r="R63" s="29">
        <f t="shared" si="24"/>
        <v>0.30715353095183234</v>
      </c>
      <c r="S63" s="29">
        <f t="shared" si="25"/>
        <v>0.3182830099707144</v>
      </c>
      <c r="T63" s="29">
        <f t="shared" si="25"/>
        <v>0.50693616852747281</v>
      </c>
      <c r="U63" s="30"/>
      <c r="V63" s="29">
        <v>66.221480244852543</v>
      </c>
      <c r="W63" s="29">
        <f t="shared" si="26"/>
        <v>54.737194509541339</v>
      </c>
      <c r="X63" s="29">
        <f t="shared" si="27"/>
        <v>13.543920380787538</v>
      </c>
      <c r="Y63" s="29">
        <f t="shared" si="28"/>
        <v>-14.42454268292683</v>
      </c>
      <c r="Z63" s="29">
        <f t="shared" si="29"/>
        <v>-6.1456245824983293</v>
      </c>
      <c r="AA63" s="29">
        <f t="shared" si="30"/>
        <v>8.5646500593119796</v>
      </c>
      <c r="AB63" s="29">
        <f t="shared" si="31"/>
        <v>-0.37150349650349651</v>
      </c>
      <c r="AC63" s="29">
        <f t="shared" si="32"/>
        <v>18.885720552752797</v>
      </c>
      <c r="AD63" s="29">
        <f t="shared" si="32"/>
        <v>-48.044280442804428</v>
      </c>
      <c r="AE63" s="69" t="s">
        <v>125</v>
      </c>
      <c r="BG63" s="2"/>
    </row>
    <row r="64" spans="1:65" ht="18" customHeight="1">
      <c r="A64" s="26" t="s">
        <v>126</v>
      </c>
      <c r="B64" s="27">
        <v>1666</v>
      </c>
      <c r="C64" s="27">
        <v>1817</v>
      </c>
      <c r="D64" s="27">
        <v>1949</v>
      </c>
      <c r="E64" s="27">
        <v>2185</v>
      </c>
      <c r="F64" s="27">
        <v>2258</v>
      </c>
      <c r="G64" s="27">
        <v>2444</v>
      </c>
      <c r="H64" s="27">
        <v>1898</v>
      </c>
      <c r="I64" s="27">
        <v>1940</v>
      </c>
      <c r="J64" s="27">
        <v>1049</v>
      </c>
      <c r="K64" s="28"/>
      <c r="L64" s="34">
        <f t="shared" si="18"/>
        <v>0.17389942851178203</v>
      </c>
      <c r="M64" s="29">
        <f t="shared" si="19"/>
        <v>0.16148211610004248</v>
      </c>
      <c r="N64" s="29">
        <f t="shared" si="20"/>
        <v>0.16176193523380783</v>
      </c>
      <c r="O64" s="29">
        <f t="shared" si="21"/>
        <v>0.17703087223961472</v>
      </c>
      <c r="P64" s="29">
        <f t="shared" si="22"/>
        <v>0.17556477352688482</v>
      </c>
      <c r="Q64" s="29">
        <f t="shared" si="23"/>
        <v>0.1758852917004308</v>
      </c>
      <c r="R64" s="29">
        <f t="shared" si="24"/>
        <v>0.12787396397161171</v>
      </c>
      <c r="S64" s="29">
        <f t="shared" si="25"/>
        <v>0.11392417700058784</v>
      </c>
      <c r="T64" s="29">
        <f t="shared" si="25"/>
        <v>0.18884092357433205</v>
      </c>
      <c r="U64" s="30"/>
      <c r="V64" s="29">
        <v>23.774145616641899</v>
      </c>
      <c r="W64" s="29">
        <f t="shared" si="26"/>
        <v>9.0636254501800728</v>
      </c>
      <c r="X64" s="29">
        <f t="shared" si="27"/>
        <v>7.2647220693450736</v>
      </c>
      <c r="Y64" s="29">
        <f t="shared" si="28"/>
        <v>12.10877373011801</v>
      </c>
      <c r="Z64" s="29">
        <f t="shared" si="29"/>
        <v>3.3409610983981692</v>
      </c>
      <c r="AA64" s="29">
        <f t="shared" si="30"/>
        <v>8.2373782108060229</v>
      </c>
      <c r="AB64" s="29">
        <f t="shared" si="31"/>
        <v>-22.340425531914892</v>
      </c>
      <c r="AC64" s="29">
        <f t="shared" si="32"/>
        <v>2.2128556375131718</v>
      </c>
      <c r="AD64" s="29">
        <f t="shared" si="32"/>
        <v>-45.927835051546388</v>
      </c>
      <c r="AE64" s="69" t="s">
        <v>127</v>
      </c>
      <c r="BG64" s="2"/>
    </row>
    <row r="65" spans="1:65" ht="18" customHeight="1">
      <c r="A65" s="26" t="s">
        <v>128</v>
      </c>
      <c r="B65" s="27">
        <v>7263</v>
      </c>
      <c r="C65" s="27">
        <v>10477</v>
      </c>
      <c r="D65" s="27">
        <v>12405</v>
      </c>
      <c r="E65" s="27">
        <v>15749</v>
      </c>
      <c r="F65" s="27">
        <v>21964</v>
      </c>
      <c r="G65" s="27">
        <v>19546</v>
      </c>
      <c r="H65" s="27">
        <v>23540</v>
      </c>
      <c r="I65" s="27">
        <v>25865</v>
      </c>
      <c r="J65" s="27">
        <v>7578</v>
      </c>
      <c r="K65" s="28"/>
      <c r="L65" s="34">
        <f t="shared" si="18"/>
        <v>0.75812217844001983</v>
      </c>
      <c r="M65" s="29">
        <f t="shared" si="19"/>
        <v>0.93112170081460932</v>
      </c>
      <c r="N65" s="29">
        <f t="shared" si="20"/>
        <v>1.0295827637636665</v>
      </c>
      <c r="O65" s="29">
        <f t="shared" si="21"/>
        <v>1.2759996370259461</v>
      </c>
      <c r="P65" s="29">
        <f t="shared" si="22"/>
        <v>1.7077522966096093</v>
      </c>
      <c r="Q65" s="29">
        <f t="shared" si="23"/>
        <v>1.4066505366516449</v>
      </c>
      <c r="R65" s="29">
        <f t="shared" si="24"/>
        <v>1.5859605436732032</v>
      </c>
      <c r="S65" s="29">
        <f t="shared" si="25"/>
        <v>1.5188911536702083</v>
      </c>
      <c r="T65" s="29">
        <f t="shared" si="25"/>
        <v>1.3641911523796837</v>
      </c>
      <c r="U65" s="30"/>
      <c r="V65" s="29">
        <v>45.114885114885119</v>
      </c>
      <c r="W65" s="29">
        <f t="shared" si="26"/>
        <v>44.25168663086879</v>
      </c>
      <c r="X65" s="29">
        <f t="shared" si="27"/>
        <v>18.402214374343799</v>
      </c>
      <c r="Y65" s="29">
        <f t="shared" si="28"/>
        <v>26.956872228939943</v>
      </c>
      <c r="Z65" s="29">
        <f t="shared" si="29"/>
        <v>39.462823036383263</v>
      </c>
      <c r="AA65" s="29">
        <f t="shared" si="30"/>
        <v>-11.008923693316335</v>
      </c>
      <c r="AB65" s="29">
        <f t="shared" si="31"/>
        <v>20.433848357720251</v>
      </c>
      <c r="AC65" s="29">
        <f t="shared" si="32"/>
        <v>9.8768054375531023</v>
      </c>
      <c r="AD65" s="29">
        <f t="shared" si="32"/>
        <v>-70.701720471679877</v>
      </c>
      <c r="AE65" s="69" t="s">
        <v>129</v>
      </c>
      <c r="BG65" s="2"/>
    </row>
    <row r="66" spans="1:65" ht="18" customHeight="1">
      <c r="A66" s="35" t="s">
        <v>130</v>
      </c>
      <c r="B66" s="27">
        <v>4047</v>
      </c>
      <c r="C66" s="27">
        <v>5936</v>
      </c>
      <c r="D66" s="27">
        <v>7008</v>
      </c>
      <c r="E66" s="27">
        <v>7322</v>
      </c>
      <c r="F66" s="27">
        <v>8045</v>
      </c>
      <c r="G66" s="27">
        <v>10485</v>
      </c>
      <c r="H66" s="27">
        <v>9018</v>
      </c>
      <c r="I66" s="27">
        <v>10493</v>
      </c>
      <c r="J66" s="27">
        <v>7368</v>
      </c>
      <c r="K66" s="28"/>
      <c r="L66" s="34">
        <f t="shared" si="18"/>
        <v>0.42243156493828443</v>
      </c>
      <c r="M66" s="29">
        <f t="shared" si="19"/>
        <v>0.52754971996139366</v>
      </c>
      <c r="N66" s="29">
        <f t="shared" si="20"/>
        <v>0.58164578867035666</v>
      </c>
      <c r="O66" s="29">
        <f t="shared" si="21"/>
        <v>0.5932357192395693</v>
      </c>
      <c r="P66" s="29">
        <f t="shared" si="22"/>
        <v>0.62551753898307716</v>
      </c>
      <c r="Q66" s="29">
        <f t="shared" si="23"/>
        <v>0.75456517327292016</v>
      </c>
      <c r="R66" s="29">
        <f t="shared" si="24"/>
        <v>0.60756976137829</v>
      </c>
      <c r="S66" s="29">
        <f t="shared" si="25"/>
        <v>0.61618886044699384</v>
      </c>
      <c r="T66" s="29">
        <f t="shared" si="25"/>
        <v>1.3263869636755754</v>
      </c>
      <c r="U66" s="30"/>
      <c r="V66" s="29">
        <v>76.570680628272243</v>
      </c>
      <c r="W66" s="29">
        <f t="shared" si="26"/>
        <v>46.676550531257718</v>
      </c>
      <c r="X66" s="29">
        <f t="shared" si="27"/>
        <v>18.059299191374663</v>
      </c>
      <c r="Y66" s="29">
        <f t="shared" si="28"/>
        <v>4.480593607305936</v>
      </c>
      <c r="Z66" s="29">
        <f t="shared" si="29"/>
        <v>9.8743512701447695</v>
      </c>
      <c r="AA66" s="29">
        <f t="shared" si="30"/>
        <v>30.329397141081415</v>
      </c>
      <c r="AB66" s="29">
        <f t="shared" si="31"/>
        <v>-13.991416309012875</v>
      </c>
      <c r="AC66" s="29">
        <f t="shared" si="32"/>
        <v>16.356176535817255</v>
      </c>
      <c r="AD66" s="29">
        <f t="shared" si="32"/>
        <v>-29.781759268083484</v>
      </c>
      <c r="AE66" s="69" t="s">
        <v>131</v>
      </c>
      <c r="BG66" s="2"/>
    </row>
    <row r="67" spans="1:65" s="37" customFormat="1" ht="18" customHeight="1">
      <c r="A67" s="36" t="s">
        <v>132</v>
      </c>
      <c r="B67" s="27">
        <v>5880</v>
      </c>
      <c r="C67" s="27">
        <v>9198</v>
      </c>
      <c r="D67" s="27">
        <v>10591</v>
      </c>
      <c r="E67" s="27">
        <v>12229</v>
      </c>
      <c r="F67" s="27">
        <v>14848</v>
      </c>
      <c r="G67" s="27">
        <v>12142</v>
      </c>
      <c r="H67" s="27">
        <v>13099</v>
      </c>
      <c r="I67" s="27">
        <v>16285</v>
      </c>
      <c r="J67" s="27">
        <v>7477</v>
      </c>
      <c r="K67" s="28"/>
      <c r="L67" s="34">
        <f t="shared" si="18"/>
        <v>0.61376268886511309</v>
      </c>
      <c r="M67" s="29">
        <f t="shared" si="19"/>
        <v>0.81745322173263113</v>
      </c>
      <c r="N67" s="29">
        <f t="shared" si="20"/>
        <v>0.87902547771229278</v>
      </c>
      <c r="O67" s="29">
        <f t="shared" si="21"/>
        <v>0.9908057375827225</v>
      </c>
      <c r="P67" s="29">
        <f t="shared" si="22"/>
        <v>1.1544666772928192</v>
      </c>
      <c r="Q67" s="29">
        <f t="shared" si="23"/>
        <v>0.87381309812873587</v>
      </c>
      <c r="R67" s="29">
        <f t="shared" si="24"/>
        <v>0.8825189958188312</v>
      </c>
      <c r="S67" s="29">
        <f t="shared" si="25"/>
        <v>0.95631712497658383</v>
      </c>
      <c r="T67" s="29">
        <f t="shared" si="25"/>
        <v>1.3460091378124697</v>
      </c>
      <c r="U67" s="30"/>
      <c r="V67" s="29">
        <v>42.372881355932201</v>
      </c>
      <c r="W67" s="29">
        <f t="shared" si="26"/>
        <v>56.428571428571431</v>
      </c>
      <c r="X67" s="29">
        <f t="shared" si="27"/>
        <v>15.144596651445966</v>
      </c>
      <c r="Y67" s="29">
        <f t="shared" si="28"/>
        <v>15.465961665565104</v>
      </c>
      <c r="Z67" s="29">
        <f t="shared" si="29"/>
        <v>21.416305503311801</v>
      </c>
      <c r="AA67" s="29">
        <f t="shared" si="30"/>
        <v>-18.224676724137932</v>
      </c>
      <c r="AB67" s="29">
        <f t="shared" si="31"/>
        <v>7.8817328281996373</v>
      </c>
      <c r="AC67" s="29">
        <f t="shared" si="32"/>
        <v>24.322467363920911</v>
      </c>
      <c r="AD67" s="29">
        <f t="shared" si="32"/>
        <v>-54.086582744857225</v>
      </c>
      <c r="AE67" s="71" t="s">
        <v>71</v>
      </c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</row>
    <row r="68" spans="1:65" ht="18" customHeight="1">
      <c r="A68" s="31" t="s">
        <v>133</v>
      </c>
      <c r="B68" s="39" t="s">
        <v>134</v>
      </c>
      <c r="C68" s="27">
        <v>90</v>
      </c>
      <c r="D68" s="27">
        <v>189</v>
      </c>
      <c r="E68" s="27">
        <v>181</v>
      </c>
      <c r="F68" s="27">
        <v>228</v>
      </c>
      <c r="G68" s="27">
        <v>95</v>
      </c>
      <c r="H68" s="27">
        <v>63</v>
      </c>
      <c r="I68" s="27">
        <v>138</v>
      </c>
      <c r="J68" s="27">
        <v>33</v>
      </c>
      <c r="K68" s="28"/>
      <c r="L68" s="40" t="s">
        <v>134</v>
      </c>
      <c r="M68" s="29">
        <f>C68/C$7*100</f>
        <v>7.9985638134308333E-3</v>
      </c>
      <c r="N68" s="29">
        <f>D68/D$7*100</f>
        <v>1.5686508855407739E-2</v>
      </c>
      <c r="O68" s="29">
        <f t="shared" ref="O68:T68" si="37">E68/E$7*100</f>
        <v>1.466479994296122E-2</v>
      </c>
      <c r="P68" s="29">
        <f t="shared" si="37"/>
        <v>1.7727532490757193E-2</v>
      </c>
      <c r="Q68" s="29">
        <f t="shared" si="37"/>
        <v>6.8367850701885943E-3</v>
      </c>
      <c r="R68" s="29">
        <f t="shared" si="37"/>
        <v>4.2444993309860585E-3</v>
      </c>
      <c r="S68" s="29">
        <f t="shared" si="37"/>
        <v>8.1038847557119188E-3</v>
      </c>
      <c r="T68" s="29">
        <f t="shared" si="37"/>
        <v>5.9406582249313224E-3</v>
      </c>
      <c r="U68" s="30"/>
      <c r="V68" s="41" t="s">
        <v>134</v>
      </c>
      <c r="W68" s="29">
        <v>0</v>
      </c>
      <c r="X68" s="29">
        <v>0</v>
      </c>
      <c r="Y68" s="29">
        <v>0</v>
      </c>
      <c r="Z68" s="29">
        <v>0</v>
      </c>
      <c r="AA68" s="29">
        <v>0</v>
      </c>
      <c r="AB68" s="29">
        <v>0</v>
      </c>
      <c r="AC68" s="29">
        <v>0</v>
      </c>
      <c r="AD68" s="29">
        <v>0</v>
      </c>
      <c r="AE68" s="25" t="s">
        <v>135</v>
      </c>
      <c r="BG68" s="2"/>
    </row>
    <row r="69" spans="1:65" ht="18" customHeight="1">
      <c r="A69" s="42" t="s">
        <v>136</v>
      </c>
      <c r="B69" s="43" t="s">
        <v>134</v>
      </c>
      <c r="C69" s="44">
        <v>33</v>
      </c>
      <c r="D69" s="44">
        <v>138</v>
      </c>
      <c r="E69" s="44">
        <v>152</v>
      </c>
      <c r="F69" s="44">
        <v>147</v>
      </c>
      <c r="G69" s="44">
        <v>141</v>
      </c>
      <c r="H69" s="44">
        <v>121</v>
      </c>
      <c r="I69" s="44">
        <v>178</v>
      </c>
      <c r="J69" s="44">
        <v>63</v>
      </c>
      <c r="K69" s="45"/>
      <c r="L69" s="46" t="s">
        <v>134</v>
      </c>
      <c r="M69" s="47">
        <f t="shared" ref="M69:T69" si="38">C69/C$7*100</f>
        <v>2.9328067315913054E-3</v>
      </c>
      <c r="N69" s="47">
        <f t="shared" si="38"/>
        <v>1.1453641386488189E-2</v>
      </c>
      <c r="O69" s="47">
        <f t="shared" si="38"/>
        <v>1.2315191112321024E-2</v>
      </c>
      <c r="P69" s="47">
        <f t="shared" si="38"/>
        <v>1.1429593316409241E-2</v>
      </c>
      <c r="Q69" s="47">
        <f t="shared" si="38"/>
        <v>1.0147228367332546E-2</v>
      </c>
      <c r="R69" s="47">
        <f t="shared" si="38"/>
        <v>8.1521336357033812E-3</v>
      </c>
      <c r="S69" s="47">
        <f t="shared" si="38"/>
        <v>1.045283685881682E-2</v>
      </c>
      <c r="T69" s="47">
        <f t="shared" si="38"/>
        <v>1.1341256611232526E-2</v>
      </c>
      <c r="U69" s="48"/>
      <c r="V69" s="49" t="s">
        <v>134</v>
      </c>
      <c r="W69" s="47">
        <v>0</v>
      </c>
      <c r="X69" s="47">
        <v>0</v>
      </c>
      <c r="Y69" s="47">
        <v>0</v>
      </c>
      <c r="Z69" s="47">
        <v>0</v>
      </c>
      <c r="AA69" s="47">
        <v>0</v>
      </c>
      <c r="AB69" s="47">
        <v>0</v>
      </c>
      <c r="AC69" s="47">
        <v>0</v>
      </c>
      <c r="AD69" s="47">
        <v>0</v>
      </c>
      <c r="AE69" s="72" t="s">
        <v>137</v>
      </c>
      <c r="BG69" s="2"/>
    </row>
    <row r="70" spans="1:65" ht="12" customHeight="1">
      <c r="A70" s="50" t="s">
        <v>138</v>
      </c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2"/>
      <c r="W70" s="52"/>
      <c r="X70" s="52"/>
      <c r="Y70" s="52"/>
      <c r="Z70" s="52"/>
      <c r="AA70" s="52"/>
      <c r="AB70" s="52"/>
      <c r="AC70" s="52"/>
      <c r="AD70" s="52"/>
      <c r="AE70" s="73" t="s">
        <v>139</v>
      </c>
      <c r="BG70" s="2"/>
    </row>
    <row r="71" spans="1:65">
      <c r="A71" s="83" t="s">
        <v>144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2"/>
      <c r="W71" s="52"/>
      <c r="X71" s="52"/>
      <c r="Y71" s="52"/>
      <c r="Z71" s="52"/>
      <c r="AA71" s="52"/>
      <c r="AB71" s="52"/>
      <c r="AC71" s="52"/>
      <c r="AD71" s="52"/>
      <c r="AE71" s="53"/>
      <c r="BG71" s="2"/>
    </row>
    <row r="72" spans="1:65">
      <c r="A72" s="84" t="s">
        <v>145</v>
      </c>
      <c r="BG72" s="2"/>
    </row>
    <row r="73" spans="1:65">
      <c r="BG73" s="2"/>
    </row>
    <row r="74" spans="1:65">
      <c r="BG74" s="2"/>
    </row>
    <row r="75" spans="1:65">
      <c r="BG75" s="2"/>
    </row>
    <row r="76" spans="1:65">
      <c r="BG76" s="2"/>
    </row>
    <row r="77" spans="1:65">
      <c r="BG77" s="2"/>
    </row>
    <row r="78" spans="1:65">
      <c r="BG78" s="2"/>
    </row>
    <row r="79" spans="1:65">
      <c r="BG79" s="2"/>
    </row>
    <row r="80" spans="1:65">
      <c r="BG80" s="2"/>
    </row>
    <row r="81" spans="59:59">
      <c r="BG81" s="2"/>
    </row>
    <row r="82" spans="59:59">
      <c r="BG82" s="2"/>
    </row>
    <row r="83" spans="59:59">
      <c r="BG83" s="2"/>
    </row>
    <row r="84" spans="59:59">
      <c r="BG84" s="2"/>
    </row>
    <row r="85" spans="59:59">
      <c r="BG85" s="2"/>
    </row>
    <row r="86" spans="59:59">
      <c r="BG86" s="2"/>
    </row>
    <row r="87" spans="59:59">
      <c r="BG87" s="2"/>
    </row>
    <row r="88" spans="59:59">
      <c r="BG88" s="2"/>
    </row>
    <row r="89" spans="59:59">
      <c r="BG89" s="2"/>
    </row>
    <row r="90" spans="59:59">
      <c r="BG90" s="2"/>
    </row>
    <row r="91" spans="59:59">
      <c r="BG91" s="2"/>
    </row>
    <row r="92" spans="59:59">
      <c r="BG92" s="2"/>
    </row>
    <row r="93" spans="59:59">
      <c r="BG93" s="2"/>
    </row>
    <row r="94" spans="59:59">
      <c r="BG94" s="2"/>
    </row>
    <row r="95" spans="59:59">
      <c r="BG95" s="2"/>
    </row>
    <row r="96" spans="59:59">
      <c r="BG96" s="2"/>
    </row>
    <row r="97" spans="59:59">
      <c r="BG97" s="2"/>
    </row>
    <row r="98" spans="59:59">
      <c r="BG98" s="2"/>
    </row>
    <row r="99" spans="59:59">
      <c r="BG99" s="2"/>
    </row>
    <row r="100" spans="59:59">
      <c r="BG100" s="2"/>
    </row>
    <row r="101" spans="59:59">
      <c r="BG101" s="2"/>
    </row>
    <row r="102" spans="59:59">
      <c r="BG102" s="2"/>
    </row>
    <row r="103" spans="59:59">
      <c r="BG103" s="2"/>
    </row>
    <row r="104" spans="59:59">
      <c r="BG104" s="2"/>
    </row>
    <row r="105" spans="59:59">
      <c r="BG105" s="2"/>
    </row>
    <row r="106" spans="59:59">
      <c r="BG106" s="2"/>
    </row>
    <row r="107" spans="59:59">
      <c r="BG107" s="2"/>
    </row>
    <row r="108" spans="59:59">
      <c r="BG108" s="2"/>
    </row>
    <row r="109" spans="59:59">
      <c r="BG109" s="2"/>
    </row>
    <row r="110" spans="59:59">
      <c r="BG110" s="2"/>
    </row>
    <row r="111" spans="59:59">
      <c r="BG111" s="2"/>
    </row>
    <row r="112" spans="59:59">
      <c r="BG112" s="2"/>
    </row>
    <row r="113" spans="59:59">
      <c r="BG113" s="2"/>
    </row>
    <row r="114" spans="59:59">
      <c r="BG114" s="2"/>
    </row>
    <row r="115" spans="59:59">
      <c r="BG115" s="2"/>
    </row>
    <row r="116" spans="59:59">
      <c r="BG116" s="2"/>
    </row>
    <row r="117" spans="59:59">
      <c r="BG117" s="2"/>
    </row>
    <row r="118" spans="59:59">
      <c r="BG118" s="2"/>
    </row>
    <row r="119" spans="59:59">
      <c r="BG119" s="2"/>
    </row>
    <row r="120" spans="59:59">
      <c r="BG120" s="2"/>
    </row>
    <row r="121" spans="59:59">
      <c r="BG121" s="2"/>
    </row>
    <row r="122" spans="59:59">
      <c r="BG122" s="2"/>
    </row>
    <row r="123" spans="59:59">
      <c r="BG123" s="2"/>
    </row>
    <row r="124" spans="59:59">
      <c r="BG124" s="2"/>
    </row>
    <row r="125" spans="59:59">
      <c r="BG125" s="2"/>
    </row>
    <row r="126" spans="59:59">
      <c r="BG126" s="2"/>
    </row>
    <row r="127" spans="59:59">
      <c r="BG127" s="2"/>
    </row>
    <row r="128" spans="59:59">
      <c r="BG128" s="2"/>
    </row>
    <row r="129" spans="59:59">
      <c r="BG129" s="2"/>
    </row>
    <row r="130" spans="59:59">
      <c r="BG130" s="2"/>
    </row>
    <row r="131" spans="59:59">
      <c r="BG131" s="2"/>
    </row>
    <row r="132" spans="59:59">
      <c r="BG132" s="2"/>
    </row>
    <row r="133" spans="59:59">
      <c r="BG133" s="2"/>
    </row>
    <row r="134" spans="59:59">
      <c r="BG134" s="2"/>
    </row>
    <row r="135" spans="59:59">
      <c r="BG135" s="2"/>
    </row>
    <row r="136" spans="59:59">
      <c r="BG136" s="2"/>
    </row>
    <row r="137" spans="59:59">
      <c r="BG137" s="2"/>
    </row>
    <row r="138" spans="59:59">
      <c r="BG138" s="2"/>
    </row>
    <row r="139" spans="59:59">
      <c r="BG139" s="2"/>
    </row>
    <row r="140" spans="59:59">
      <c r="BG140" s="2"/>
    </row>
    <row r="141" spans="59:59">
      <c r="BG141" s="2"/>
    </row>
    <row r="142" spans="59:59">
      <c r="BG142" s="2"/>
    </row>
    <row r="143" spans="59:59">
      <c r="BG143" s="2"/>
    </row>
  </sheetData>
  <sortState ref="BA10:BF19">
    <sortCondition descending="1" ref="BF10:BF19"/>
  </sortState>
  <mergeCells count="9">
    <mergeCell ref="A1:AE1"/>
    <mergeCell ref="A2:AE2"/>
    <mergeCell ref="A4:A6"/>
    <mergeCell ref="F4:I4"/>
    <mergeCell ref="F5:I5"/>
    <mergeCell ref="P4:T4"/>
    <mergeCell ref="P5:T5"/>
    <mergeCell ref="Z4:AD4"/>
    <mergeCell ref="Z5:AD5"/>
  </mergeCells>
  <pageMargins left="0.7" right="0.7" top="0.75" bottom="0.75" header="0.3" footer="0.3"/>
  <pageSetup paperSize="9" scale="47" orientation="portrait" horizontalDpi="4294967295" verticalDpi="4294967295" r:id="rId1"/>
  <rowBreaks count="1" manualBreakCount="1">
    <brk id="72" max="3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10.1</vt:lpstr>
      <vt:lpstr>'10.1'!Print_Area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Fathimath Shifaza</dc:creator>
  <cp:lastModifiedBy>Fathimath Shifaza</cp:lastModifiedBy>
  <cp:lastPrinted>2021-07-12T05:05:01Z</cp:lastPrinted>
  <dcterms:created xsi:type="dcterms:W3CDTF">2019-02-27T06:18:18Z</dcterms:created>
  <dcterms:modified xsi:type="dcterms:W3CDTF">2021-07-12T05:07:49Z</dcterms:modified>
</cp:coreProperties>
</file>