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ssemination\Publications\Statistical Year Book\YEARBOOK 2019\web\Tourism\"/>
    </mc:Choice>
  </mc:AlternateContent>
  <bookViews>
    <workbookView xWindow="0" yWindow="0" windowWidth="28800" windowHeight="12330" tabRatio="829"/>
  </bookViews>
  <sheets>
    <sheet name="10.1" sheetId="1" r:id="rId1"/>
  </sheets>
  <externalReferences>
    <externalReference r:id="rId2"/>
  </externalReferences>
  <definedNames>
    <definedName name="_xlnm.Print_Area" localSheetId="0">'10.1'!$A$1:$P$109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64" i="1" l="1"/>
  <c r="E62" i="1" l="1"/>
  <c r="E50" i="1"/>
  <c r="E35" i="1"/>
  <c r="E8" i="1"/>
  <c r="O67" i="1"/>
  <c r="N67" i="1"/>
  <c r="M67" i="1"/>
  <c r="O66" i="1"/>
  <c r="N66" i="1"/>
  <c r="M66" i="1"/>
  <c r="AT65" i="1"/>
  <c r="AT64" i="1" s="1"/>
  <c r="O65" i="1"/>
  <c r="N65" i="1"/>
  <c r="M65" i="1"/>
  <c r="AS64" i="1"/>
  <c r="AR64" i="1"/>
  <c r="AP64" i="1"/>
  <c r="AO64" i="1"/>
  <c r="AN64" i="1"/>
  <c r="AM64" i="1"/>
  <c r="AL64" i="1"/>
  <c r="AK64" i="1"/>
  <c r="AJ64" i="1"/>
  <c r="O64" i="1"/>
  <c r="N64" i="1"/>
  <c r="M64" i="1"/>
  <c r="O63" i="1"/>
  <c r="N63" i="1"/>
  <c r="M63" i="1"/>
  <c r="D62" i="1"/>
  <c r="C62" i="1"/>
  <c r="B62" i="1"/>
  <c r="O61" i="1"/>
  <c r="N61" i="1"/>
  <c r="M61" i="1"/>
  <c r="O60" i="1"/>
  <c r="N60" i="1"/>
  <c r="M60" i="1"/>
  <c r="O59" i="1"/>
  <c r="N59" i="1"/>
  <c r="M59" i="1"/>
  <c r="E58" i="1"/>
  <c r="D58" i="1"/>
  <c r="C58" i="1"/>
  <c r="B58" i="1"/>
  <c r="O57" i="1"/>
  <c r="N57" i="1"/>
  <c r="M57" i="1"/>
  <c r="O56" i="1"/>
  <c r="N56" i="1"/>
  <c r="M56" i="1"/>
  <c r="O55" i="1"/>
  <c r="N55" i="1"/>
  <c r="M55" i="1"/>
  <c r="O54" i="1"/>
  <c r="N54" i="1"/>
  <c r="M54" i="1"/>
  <c r="E53" i="1"/>
  <c r="D53" i="1"/>
  <c r="C53" i="1"/>
  <c r="B53" i="1"/>
  <c r="O52" i="1"/>
  <c r="N52" i="1"/>
  <c r="M52" i="1"/>
  <c r="O51" i="1"/>
  <c r="N51" i="1"/>
  <c r="M51" i="1"/>
  <c r="D50" i="1"/>
  <c r="C50" i="1"/>
  <c r="B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D35" i="1"/>
  <c r="C35" i="1"/>
  <c r="B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D8" i="1"/>
  <c r="C8" i="1"/>
  <c r="B8" i="1"/>
  <c r="N35" i="1" l="1"/>
  <c r="N53" i="1"/>
  <c r="M58" i="1"/>
  <c r="E7" i="1"/>
  <c r="J53" i="1" s="1"/>
  <c r="M53" i="1"/>
  <c r="N58" i="1"/>
  <c r="M35" i="1"/>
  <c r="N8" i="1"/>
  <c r="M62" i="1"/>
  <c r="B7" i="1"/>
  <c r="G56" i="1" s="1"/>
  <c r="N50" i="1"/>
  <c r="D7" i="1"/>
  <c r="I58" i="1" s="1"/>
  <c r="M8" i="1"/>
  <c r="O35" i="1"/>
  <c r="M50" i="1"/>
  <c r="O53" i="1"/>
  <c r="O58" i="1"/>
  <c r="C7" i="1"/>
  <c r="H50" i="1" s="1"/>
  <c r="G37" i="1"/>
  <c r="G60" i="1"/>
  <c r="O8" i="1"/>
  <c r="O50" i="1"/>
  <c r="N62" i="1"/>
  <c r="O62" i="1"/>
  <c r="G23" i="1" l="1"/>
  <c r="G26" i="1"/>
  <c r="G29" i="1"/>
  <c r="G58" i="1"/>
  <c r="G35" i="1"/>
  <c r="G66" i="1"/>
  <c r="G55" i="1"/>
  <c r="G17" i="1"/>
  <c r="G44" i="1"/>
  <c r="G47" i="1"/>
  <c r="G64" i="1"/>
  <c r="G11" i="1"/>
  <c r="G53" i="1"/>
  <c r="G36" i="1"/>
  <c r="G38" i="1"/>
  <c r="G59" i="1"/>
  <c r="G15" i="1"/>
  <c r="G18" i="1"/>
  <c r="G24" i="1"/>
  <c r="G39" i="1"/>
  <c r="G69" i="1"/>
  <c r="G45" i="1"/>
  <c r="G9" i="1"/>
  <c r="G61" i="1"/>
  <c r="G54" i="1"/>
  <c r="G13" i="1"/>
  <c r="G27" i="1"/>
  <c r="G31" i="1"/>
  <c r="G57" i="1"/>
  <c r="G16" i="1"/>
  <c r="G48" i="1"/>
  <c r="G14" i="1"/>
  <c r="G65" i="1"/>
  <c r="G7" i="1"/>
  <c r="G28" i="1"/>
  <c r="G49" i="1"/>
  <c r="G20" i="1"/>
  <c r="G12" i="1"/>
  <c r="G41" i="1"/>
  <c r="G33" i="1"/>
  <c r="G30" i="1"/>
  <c r="G51" i="1"/>
  <c r="G62" i="1"/>
  <c r="G32" i="1"/>
  <c r="H35" i="1"/>
  <c r="G50" i="1"/>
  <c r="G68" i="1"/>
  <c r="G34" i="1"/>
  <c r="G42" i="1"/>
  <c r="G21" i="1"/>
  <c r="G40" i="1"/>
  <c r="G19" i="1"/>
  <c r="G67" i="1"/>
  <c r="G46" i="1"/>
  <c r="G25" i="1"/>
  <c r="H58" i="1"/>
  <c r="G52" i="1"/>
  <c r="G10" i="1"/>
  <c r="G63" i="1"/>
  <c r="G43" i="1"/>
  <c r="G22" i="1"/>
  <c r="H8" i="1"/>
  <c r="G8" i="1"/>
  <c r="J69" i="1"/>
  <c r="J60" i="1"/>
  <c r="J55" i="1"/>
  <c r="J45" i="1"/>
  <c r="J37" i="1"/>
  <c r="J32" i="1"/>
  <c r="J24" i="1"/>
  <c r="J16" i="1"/>
  <c r="J48" i="1"/>
  <c r="J40" i="1"/>
  <c r="J27" i="1"/>
  <c r="J19" i="1"/>
  <c r="J11" i="1"/>
  <c r="J42" i="1"/>
  <c r="J67" i="1"/>
  <c r="J63" i="1"/>
  <c r="J43" i="1"/>
  <c r="J30" i="1"/>
  <c r="J22" i="1"/>
  <c r="J14" i="1"/>
  <c r="J66" i="1"/>
  <c r="J61" i="1"/>
  <c r="J56" i="1"/>
  <c r="J51" i="1"/>
  <c r="J46" i="1"/>
  <c r="J38" i="1"/>
  <c r="J33" i="1"/>
  <c r="J25" i="1"/>
  <c r="J17" i="1"/>
  <c r="J9" i="1"/>
  <c r="O7" i="1"/>
  <c r="J62" i="1"/>
  <c r="J29" i="1"/>
  <c r="J21" i="1"/>
  <c r="J49" i="1"/>
  <c r="J41" i="1"/>
  <c r="J28" i="1"/>
  <c r="J20" i="1"/>
  <c r="J12" i="1"/>
  <c r="J7" i="1"/>
  <c r="J65" i="1"/>
  <c r="J64" i="1"/>
  <c r="J59" i="1"/>
  <c r="J54" i="1"/>
  <c r="J44" i="1"/>
  <c r="J36" i="1"/>
  <c r="J31" i="1"/>
  <c r="J23" i="1"/>
  <c r="J15" i="1"/>
  <c r="J10" i="1"/>
  <c r="J13" i="1"/>
  <c r="J68" i="1"/>
  <c r="J57" i="1"/>
  <c r="J52" i="1"/>
  <c r="J47" i="1"/>
  <c r="J39" i="1"/>
  <c r="J34" i="1"/>
  <c r="J26" i="1"/>
  <c r="J18" i="1"/>
  <c r="J58" i="1"/>
  <c r="J35" i="1"/>
  <c r="I66" i="1"/>
  <c r="I42" i="1"/>
  <c r="I29" i="1"/>
  <c r="I21" i="1"/>
  <c r="I13" i="1"/>
  <c r="I47" i="1"/>
  <c r="I39" i="1"/>
  <c r="I69" i="1"/>
  <c r="I60" i="1"/>
  <c r="I55" i="1"/>
  <c r="I50" i="1"/>
  <c r="I45" i="1"/>
  <c r="I37" i="1"/>
  <c r="I32" i="1"/>
  <c r="I24" i="1"/>
  <c r="I16" i="1"/>
  <c r="I8" i="1"/>
  <c r="I57" i="1"/>
  <c r="I52" i="1"/>
  <c r="I34" i="1"/>
  <c r="I48" i="1"/>
  <c r="I40" i="1"/>
  <c r="I27" i="1"/>
  <c r="I19" i="1"/>
  <c r="I11" i="1"/>
  <c r="I18" i="1"/>
  <c r="I67" i="1"/>
  <c r="I63" i="1"/>
  <c r="I43" i="1"/>
  <c r="I30" i="1"/>
  <c r="I22" i="1"/>
  <c r="I14" i="1"/>
  <c r="I61" i="1"/>
  <c r="I56" i="1"/>
  <c r="I51" i="1"/>
  <c r="I46" i="1"/>
  <c r="I38" i="1"/>
  <c r="I33" i="1"/>
  <c r="I25" i="1"/>
  <c r="I17" i="1"/>
  <c r="I9" i="1"/>
  <c r="I7" i="1"/>
  <c r="I26" i="1"/>
  <c r="I49" i="1"/>
  <c r="I41" i="1"/>
  <c r="I28" i="1"/>
  <c r="I20" i="1"/>
  <c r="I12" i="1"/>
  <c r="I68" i="1"/>
  <c r="I10" i="1"/>
  <c r="N7" i="1"/>
  <c r="I65" i="1"/>
  <c r="I64" i="1"/>
  <c r="I59" i="1"/>
  <c r="I54" i="1"/>
  <c r="I44" i="1"/>
  <c r="I36" i="1"/>
  <c r="I31" i="1"/>
  <c r="I23" i="1"/>
  <c r="I15" i="1"/>
  <c r="J50" i="1"/>
  <c r="I62" i="1"/>
  <c r="I53" i="1"/>
  <c r="H68" i="1"/>
  <c r="H57" i="1"/>
  <c r="H52" i="1"/>
  <c r="H47" i="1"/>
  <c r="H39" i="1"/>
  <c r="H34" i="1"/>
  <c r="H26" i="1"/>
  <c r="H18" i="1"/>
  <c r="H10" i="1"/>
  <c r="M7" i="1"/>
  <c r="H66" i="1"/>
  <c r="H62" i="1"/>
  <c r="H42" i="1"/>
  <c r="H29" i="1"/>
  <c r="H21" i="1"/>
  <c r="H13" i="1"/>
  <c r="H59" i="1"/>
  <c r="H54" i="1"/>
  <c r="H31" i="1"/>
  <c r="H23" i="1"/>
  <c r="H69" i="1"/>
  <c r="H60" i="1"/>
  <c r="H55" i="1"/>
  <c r="H45" i="1"/>
  <c r="H37" i="1"/>
  <c r="H32" i="1"/>
  <c r="H24" i="1"/>
  <c r="H16" i="1"/>
  <c r="H48" i="1"/>
  <c r="H40" i="1"/>
  <c r="H27" i="1"/>
  <c r="H19" i="1"/>
  <c r="H11" i="1"/>
  <c r="H12" i="1"/>
  <c r="H36" i="1"/>
  <c r="H67" i="1"/>
  <c r="H63" i="1"/>
  <c r="H43" i="1"/>
  <c r="H30" i="1"/>
  <c r="H22" i="1"/>
  <c r="H14" i="1"/>
  <c r="H9" i="1"/>
  <c r="H65" i="1"/>
  <c r="H44" i="1"/>
  <c r="H61" i="1"/>
  <c r="H56" i="1"/>
  <c r="H51" i="1"/>
  <c r="H46" i="1"/>
  <c r="H38" i="1"/>
  <c r="H33" i="1"/>
  <c r="H25" i="1"/>
  <c r="H17" i="1"/>
  <c r="H7" i="1"/>
  <c r="H64" i="1"/>
  <c r="H15" i="1"/>
  <c r="H49" i="1"/>
  <c r="H41" i="1"/>
  <c r="H28" i="1"/>
  <c r="H20" i="1"/>
  <c r="J8" i="1"/>
  <c r="H53" i="1"/>
  <c r="I35" i="1"/>
</calcChain>
</file>

<file path=xl/sharedStrings.xml><?xml version="1.0" encoding="utf-8"?>
<sst xmlns="http://schemas.openxmlformats.org/spreadsheetml/2006/main" count="166" uniqueCount="145">
  <si>
    <t>2018 - 2015 ,udwdwA egcnirevurutwf iawaejcaWr cnutogegukwtumuawq : 10.1 ulwvWt</t>
  </si>
  <si>
    <t>Table 10.1 :   FLOW OF TOURISTS BY NATIONALITY, 2015 -  2018</t>
  </si>
  <si>
    <t xml:space="preserve">Country of Nationality
</t>
  </si>
  <si>
    <t>udwdwA egcnirevurutwf</t>
  </si>
  <si>
    <t xml:space="preserve"> cniawtcaws ctogWviawfiheb</t>
  </si>
  <si>
    <t>އިތުރުވި މިންވަރު</t>
  </si>
  <si>
    <t xml:space="preserve">Wviawfevirevcnwzwv
</t>
  </si>
  <si>
    <t>No. of Tourists</t>
  </si>
  <si>
    <t>Percentage Share</t>
  </si>
  <si>
    <t>% change over previous year</t>
  </si>
  <si>
    <t xml:space="preserve"> cawtumuawq </t>
  </si>
  <si>
    <t>2012</t>
  </si>
  <si>
    <t>2013</t>
  </si>
  <si>
    <t>2014</t>
  </si>
  <si>
    <t>2015</t>
  </si>
  <si>
    <t>2016</t>
  </si>
  <si>
    <t>2017</t>
  </si>
  <si>
    <t>2018</t>
  </si>
  <si>
    <t>Total</t>
  </si>
  <si>
    <t>ޖުމްލަ</t>
  </si>
  <si>
    <t>Europe</t>
  </si>
  <si>
    <t>ޔޫރަޕް</t>
  </si>
  <si>
    <t xml:space="preserve">   Austria</t>
  </si>
  <si>
    <t>އޮސްޓްރިއާ</t>
  </si>
  <si>
    <t xml:space="preserve">   Belgium</t>
  </si>
  <si>
    <t>ބެލްޖިއަމް</t>
  </si>
  <si>
    <t xml:space="preserve">   Czech Republic</t>
  </si>
  <si>
    <t>ޗެކްރިޕަބްލިކް</t>
  </si>
  <si>
    <t xml:space="preserve">   Denmark</t>
  </si>
  <si>
    <t>ޑެންމާރކް</t>
  </si>
  <si>
    <t xml:space="preserve">   Finland</t>
  </si>
  <si>
    <t>ފިންލޭންޑް</t>
  </si>
  <si>
    <t xml:space="preserve">   France</t>
  </si>
  <si>
    <t>ފްރާންސް</t>
  </si>
  <si>
    <t xml:space="preserve">   Germany</t>
  </si>
  <si>
    <t>ޖާމަނީ</t>
  </si>
  <si>
    <t xml:space="preserve">   Greece</t>
  </si>
  <si>
    <t>ގްރީސް</t>
  </si>
  <si>
    <t xml:space="preserve">   Hungary</t>
  </si>
  <si>
    <t>ހަންގްރީ</t>
  </si>
  <si>
    <t xml:space="preserve">   Ireland</t>
  </si>
  <si>
    <t>އަޔަރލޭންޑް</t>
  </si>
  <si>
    <t xml:space="preserve">   Israel</t>
  </si>
  <si>
    <t>އިޒްރޭލް</t>
  </si>
  <si>
    <t xml:space="preserve">   Italy</t>
  </si>
  <si>
    <t>އިޓަލީ</t>
  </si>
  <si>
    <t xml:space="preserve">   Netherlands</t>
  </si>
  <si>
    <t>ނެދަރލޭންޑްސް</t>
  </si>
  <si>
    <t xml:space="preserve">   Norway</t>
  </si>
  <si>
    <t>ނޯރވޭ</t>
  </si>
  <si>
    <t xml:space="preserve">   Poland</t>
  </si>
  <si>
    <t>ޕޮލޭންޑް</t>
  </si>
  <si>
    <t xml:space="preserve">   Portugal</t>
  </si>
  <si>
    <t>ޕޯޗުގަލް</t>
  </si>
  <si>
    <t xml:space="preserve">   Russia</t>
  </si>
  <si>
    <t>ރަޝިއާ</t>
  </si>
  <si>
    <t xml:space="preserve">   Slovakia</t>
  </si>
  <si>
    <t>ސްލޮވޭކިއާ</t>
  </si>
  <si>
    <t xml:space="preserve">   Slovenia</t>
  </si>
  <si>
    <t>ސްލްވީނިއާ</t>
  </si>
  <si>
    <t xml:space="preserve">   Spain</t>
  </si>
  <si>
    <t>ސްޕެއިން</t>
  </si>
  <si>
    <t xml:space="preserve">   Sweden</t>
  </si>
  <si>
    <t>ސްވިޑްން</t>
  </si>
  <si>
    <t xml:space="preserve">   Switzerland</t>
  </si>
  <si>
    <t>ސްވިޓްޒަރލޭންޑް</t>
  </si>
  <si>
    <t xml:space="preserve">   Turkey</t>
  </si>
  <si>
    <t>ޓަރކީ</t>
  </si>
  <si>
    <t xml:space="preserve">   Ukraine</t>
  </si>
  <si>
    <t>ޔުކްރެއިން</t>
  </si>
  <si>
    <t xml:space="preserve">   United Kingdom</t>
  </si>
  <si>
    <t>ޔުނައިޓެޑް ކިންގްޑަމް</t>
  </si>
  <si>
    <t xml:space="preserve">   Other Europe</t>
  </si>
  <si>
    <t>އެހެނިހެން</t>
  </si>
  <si>
    <t>Asia</t>
  </si>
  <si>
    <t>އޭޝިއާ</t>
  </si>
  <si>
    <t xml:space="preserve">   Bangladesh</t>
  </si>
  <si>
    <t>ބަންގްލަދޭޝް</t>
  </si>
  <si>
    <t xml:space="preserve">   China</t>
  </si>
  <si>
    <t>ޗައިނާ</t>
  </si>
  <si>
    <t xml:space="preserve">   India</t>
  </si>
  <si>
    <t>އިންޑިއާ</t>
  </si>
  <si>
    <t xml:space="preserve">   Indonesia</t>
  </si>
  <si>
    <t>އިންޑޮނޭޝިއާ</t>
  </si>
  <si>
    <t xml:space="preserve">   Japan</t>
  </si>
  <si>
    <t>ޖަޕާން</t>
  </si>
  <si>
    <t xml:space="preserve">   Korea</t>
  </si>
  <si>
    <t>ކޮރެއާ</t>
  </si>
  <si>
    <t xml:space="preserve">   Malaysia</t>
  </si>
  <si>
    <t>މެލޭޝިއާ</t>
  </si>
  <si>
    <t xml:space="preserve">   Pakistan</t>
  </si>
  <si>
    <t>ޕާކިސްތާން</t>
  </si>
  <si>
    <t xml:space="preserve">   Philippines</t>
  </si>
  <si>
    <t>ފިލިޕީންސް</t>
  </si>
  <si>
    <t xml:space="preserve">   Singapore</t>
  </si>
  <si>
    <t>ސިންގަޕޯރ</t>
  </si>
  <si>
    <t xml:space="preserve">   Sri Lanka</t>
  </si>
  <si>
    <t>ސްރީލަންކާ</t>
  </si>
  <si>
    <t xml:space="preserve">   Taiwan</t>
  </si>
  <si>
    <t>ޓައިވާން</t>
  </si>
  <si>
    <t xml:space="preserve">   Thailand</t>
  </si>
  <si>
    <t>ތައިލޭންޑް</t>
  </si>
  <si>
    <t xml:space="preserve">   Other Asia</t>
  </si>
  <si>
    <t>Africa</t>
  </si>
  <si>
    <t>އެފްރިކާ</t>
  </si>
  <si>
    <t xml:space="preserve">    South Africa</t>
  </si>
  <si>
    <t>ސައުތު އެފްރިކާ</t>
  </si>
  <si>
    <t xml:space="preserve">   Other Africa</t>
  </si>
  <si>
    <t>Americas</t>
  </si>
  <si>
    <t>އެމެރިކާސް</t>
  </si>
  <si>
    <t xml:space="preserve">   Brazil</t>
  </si>
  <si>
    <t>ބްރެޒީލް</t>
  </si>
  <si>
    <t xml:space="preserve">   Canada</t>
  </si>
  <si>
    <t>ކެނެޑާ</t>
  </si>
  <si>
    <t xml:space="preserve">   U.S.A</t>
  </si>
  <si>
    <t>ޔޫ.އެސް.އޭ</t>
  </si>
  <si>
    <t xml:space="preserve">   Other Americas</t>
  </si>
  <si>
    <t>Oceania</t>
  </si>
  <si>
    <t>އޯޝޭނިއާ</t>
  </si>
  <si>
    <t xml:space="preserve">   Australia</t>
  </si>
  <si>
    <t>އޮސްޓްރޭލިއާ</t>
  </si>
  <si>
    <t xml:space="preserve">   New Zealand</t>
  </si>
  <si>
    <t>ނިއުޒީލޭންޑް</t>
  </si>
  <si>
    <t xml:space="preserve">   Other Oceania</t>
  </si>
  <si>
    <t>Middle East</t>
  </si>
  <si>
    <t>މިޑްލް އީސްޓް</t>
  </si>
  <si>
    <t xml:space="preserve">   Kuwait</t>
  </si>
  <si>
    <t>ކުވެއިތު</t>
  </si>
  <si>
    <t>2008</t>
  </si>
  <si>
    <t>2009</t>
  </si>
  <si>
    <t>2010</t>
  </si>
  <si>
    <t>2011</t>
  </si>
  <si>
    <t xml:space="preserve">   Lebanon</t>
  </si>
  <si>
    <t>ލެބެނަން</t>
  </si>
  <si>
    <t xml:space="preserve">   Saudi Arabia</t>
  </si>
  <si>
    <t>ސައުދީއެރޭބިއާ</t>
  </si>
  <si>
    <t xml:space="preserve">   United Arab Emirates</t>
  </si>
  <si>
    <t>ޔުނައިޓެޑް އެރެބް އެމިރޭޓްސް</t>
  </si>
  <si>
    <t xml:space="preserve">   Other Middle East</t>
  </si>
  <si>
    <t>UN Passport Holders</t>
  </si>
  <si>
    <t>ޔޫ.އެން ޕާސްޕޯޓް ހޯލްޑަރ</t>
  </si>
  <si>
    <t>Not Stated</t>
  </si>
  <si>
    <t>ބަޔާންނުކުރާ</t>
  </si>
  <si>
    <t>Source: Ministry of Tourism</t>
  </si>
  <si>
    <t>cmwzirUT cfoa IrcTcsinim :ctWrwf ivcaed utWmUluAwm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</si>
</sst>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#,##0;[Red]#,##0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_Randhoo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0"/>
      <name val="Faruma"/>
    </font>
    <font>
      <b/>
      <sz val="9"/>
      <name val="A_Randhoo"/>
    </font>
    <font>
      <b/>
      <sz val="10"/>
      <name val="Calibri"/>
      <family val="2"/>
      <scheme val="minor"/>
    </font>
    <font>
      <b/>
      <sz val="10.5"/>
      <name val="Calibri"/>
      <family val="2"/>
      <scheme val="minor"/>
    </font>
    <font>
      <b/>
      <sz val="10.5"/>
      <name val="Faruma"/>
    </font>
    <font>
      <sz val="10.5"/>
      <name val="Calibri"/>
      <family val="2"/>
      <scheme val="minor"/>
    </font>
    <font>
      <sz val="10.5"/>
      <name val="Faruma"/>
    </font>
    <font>
      <sz val="9"/>
      <name val="Calibri"/>
      <family val="2"/>
      <scheme val="minor"/>
    </font>
    <font>
      <sz val="10"/>
      <name val="Helv"/>
    </font>
    <font>
      <i/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A_Randhoo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3" xfId="0" applyFill="1" applyBorder="1"/>
    <xf numFmtId="0" fontId="6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top" wrapText="1"/>
    </xf>
    <xf numFmtId="0" fontId="10" fillId="2" borderId="6" xfId="0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 applyProtection="1">
      <alignment horizontal="right" vertical="center"/>
    </xf>
    <xf numFmtId="49" fontId="10" fillId="2" borderId="12" xfId="0" applyNumberFormat="1" applyFont="1" applyFill="1" applyBorder="1" applyAlignment="1" applyProtection="1">
      <alignment horizontal="right" vertical="center"/>
    </xf>
    <xf numFmtId="0" fontId="10" fillId="2" borderId="11" xfId="0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 applyProtection="1">
      <alignment horizontal="right" vertical="center"/>
    </xf>
    <xf numFmtId="0" fontId="10" fillId="2" borderId="10" xfId="0" applyFont="1" applyFill="1" applyBorder="1" applyAlignment="1" applyProtection="1">
      <alignment horizontal="right" vertical="center"/>
    </xf>
    <xf numFmtId="0" fontId="5" fillId="2" borderId="0" xfId="0" applyFont="1" applyFill="1"/>
    <xf numFmtId="0" fontId="11" fillId="2" borderId="0" xfId="0" applyFont="1" applyFill="1" applyBorder="1" applyAlignment="1" applyProtection="1">
      <alignment horizontal="left" vertical="center"/>
    </xf>
    <xf numFmtId="3" fontId="11" fillId="2" borderId="0" xfId="0" applyNumberFormat="1" applyFont="1" applyFill="1" applyBorder="1" applyAlignment="1" applyProtection="1">
      <alignment vertical="center"/>
    </xf>
    <xf numFmtId="3" fontId="11" fillId="2" borderId="13" xfId="0" applyNumberFormat="1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11" fillId="2" borderId="13" xfId="0" applyNumberFormat="1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165" fontId="5" fillId="2" borderId="0" xfId="0" applyNumberFormat="1" applyFont="1" applyFill="1"/>
    <xf numFmtId="164" fontId="11" fillId="2" borderId="13" xfId="0" applyNumberFormat="1" applyFont="1" applyFill="1" applyBorder="1" applyAlignment="1">
      <alignment vertical="center"/>
    </xf>
    <xf numFmtId="166" fontId="13" fillId="2" borderId="14" xfId="1" applyNumberFormat="1" applyFont="1" applyFill="1" applyBorder="1" applyAlignment="1" applyProtection="1">
      <alignment horizontal="left" vertical="center"/>
    </xf>
    <xf numFmtId="165" fontId="13" fillId="2" borderId="0" xfId="1" applyNumberFormat="1" applyFont="1" applyFill="1" applyBorder="1" applyAlignment="1">
      <alignment vertical="center"/>
    </xf>
    <xf numFmtId="165" fontId="13" fillId="2" borderId="13" xfId="1" applyNumberFormat="1" applyFont="1" applyFill="1" applyBorder="1" applyAlignment="1">
      <alignment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13" xfId="0" applyNumberFormat="1" applyFont="1" applyFill="1" applyBorder="1" applyAlignment="1">
      <alignment vertical="center"/>
    </xf>
    <xf numFmtId="166" fontId="11" fillId="2" borderId="15" xfId="1" applyNumberFormat="1" applyFont="1" applyFill="1" applyBorder="1" applyAlignment="1" applyProtection="1">
      <alignment horizontal="left" vertical="center"/>
    </xf>
    <xf numFmtId="165" fontId="11" fillId="2" borderId="0" xfId="1" applyNumberFormat="1" applyFont="1" applyFill="1" applyBorder="1" applyAlignment="1" applyProtection="1">
      <alignment horizontal="right" vertical="center"/>
    </xf>
    <xf numFmtId="165" fontId="11" fillId="2" borderId="13" xfId="1" applyNumberFormat="1" applyFont="1" applyFill="1" applyBorder="1" applyAlignment="1" applyProtection="1">
      <alignment horizontal="right" vertical="center"/>
    </xf>
    <xf numFmtId="166" fontId="13" fillId="2" borderId="16" xfId="1" applyNumberFormat="1" applyFont="1" applyFill="1" applyBorder="1" applyAlignment="1" applyProtection="1">
      <alignment horizontal="left" vertical="center"/>
    </xf>
    <xf numFmtId="166" fontId="13" fillId="2" borderId="0" xfId="1" applyNumberFormat="1" applyFont="1" applyFill="1" applyBorder="1" applyAlignment="1" applyProtection="1">
      <alignment horizontal="left" vertical="center"/>
    </xf>
    <xf numFmtId="0" fontId="0" fillId="2" borderId="0" xfId="0" applyFill="1" applyBorder="1"/>
    <xf numFmtId="0" fontId="5" fillId="2" borderId="0" xfId="0" applyFont="1" applyFill="1" applyBorder="1"/>
    <xf numFmtId="166" fontId="11" fillId="2" borderId="10" xfId="1" applyNumberFormat="1" applyFont="1" applyFill="1" applyBorder="1" applyAlignment="1" applyProtection="1">
      <alignment horizontal="left" vertical="center"/>
    </xf>
    <xf numFmtId="165" fontId="13" fillId="2" borderId="10" xfId="1" applyNumberFormat="1" applyFont="1" applyFill="1" applyBorder="1" applyAlignment="1">
      <alignment vertical="center"/>
    </xf>
    <xf numFmtId="165" fontId="13" fillId="2" borderId="6" xfId="1" applyNumberFormat="1" applyFont="1" applyFill="1" applyBorder="1" applyAlignment="1">
      <alignment vertical="center"/>
    </xf>
    <xf numFmtId="164" fontId="13" fillId="2" borderId="10" xfId="0" applyNumberFormat="1" applyFont="1" applyFill="1" applyBorder="1" applyAlignment="1">
      <alignment vertical="center"/>
    </xf>
    <xf numFmtId="164" fontId="13" fillId="2" borderId="6" xfId="0" applyNumberFormat="1" applyFont="1" applyFill="1" applyBorder="1" applyAlignment="1">
      <alignment vertical="center"/>
    </xf>
    <xf numFmtId="0" fontId="17" fillId="2" borderId="0" xfId="0" applyFont="1" applyFill="1" applyAlignment="1" applyProtection="1">
      <alignment horizontal="left" vertical="center"/>
    </xf>
    <xf numFmtId="37" fontId="18" fillId="2" borderId="0" xfId="0" applyNumberFormat="1" applyFont="1" applyFill="1" applyAlignment="1" applyProtection="1">
      <alignment horizontal="right"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right" vertical="center"/>
    </xf>
    <xf numFmtId="0" fontId="20" fillId="2" borderId="0" xfId="0" applyFont="1" applyFill="1" applyAlignment="1" applyProtection="1">
      <alignment horizontal="left" vertical="top"/>
    </xf>
    <xf numFmtId="0" fontId="19" fillId="2" borderId="0" xfId="0" applyFont="1" applyFill="1" applyAlignment="1">
      <alignment horizontal="right" vertical="center"/>
    </xf>
    <xf numFmtId="165" fontId="15" fillId="2" borderId="0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 indent="1"/>
    </xf>
    <xf numFmtId="0" fontId="12" fillId="2" borderId="0" xfId="0" applyFont="1" applyFill="1" applyBorder="1" applyAlignment="1">
      <alignment horizontal="right" vertical="center" indent="1"/>
    </xf>
    <xf numFmtId="0" fontId="14" fillId="2" borderId="0" xfId="2" applyFont="1" applyFill="1" applyBorder="1" applyAlignment="1">
      <alignment horizontal="right" vertical="center" indent="1"/>
    </xf>
    <xf numFmtId="0" fontId="14" fillId="2" borderId="10" xfId="2" applyFont="1" applyFill="1" applyBorder="1" applyAlignment="1">
      <alignment horizontal="right" vertical="center" indent="1"/>
    </xf>
    <xf numFmtId="0" fontId="9" fillId="2" borderId="0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 indent="2"/>
    </xf>
    <xf numFmtId="0" fontId="14" fillId="2" borderId="0" xfId="2" applyFont="1" applyFill="1" applyBorder="1" applyAlignment="1">
      <alignment horizontal="right" vertical="center" indent="2"/>
    </xf>
    <xf numFmtId="166" fontId="15" fillId="2" borderId="0" xfId="1" applyNumberFormat="1" applyFont="1" applyFill="1" applyBorder="1" applyAlignment="1" applyProtection="1">
      <alignment horizontal="left" vertical="center"/>
    </xf>
    <xf numFmtId="165" fontId="0" fillId="2" borderId="0" xfId="0" applyNumberFormat="1" applyFill="1" applyBorder="1"/>
    <xf numFmtId="0" fontId="6" fillId="2" borderId="0" xfId="0" applyFont="1" applyFill="1" applyBorder="1"/>
  </cellXfs>
  <cellStyles count="6">
    <cellStyle name="Comma" xfId="1" builtinId="3"/>
    <cellStyle name="Normal" xfId="0" builtinId="0"/>
    <cellStyle name="Normal 2" xfId="3"/>
    <cellStyle name="Normal 5 2" xfId="5"/>
    <cellStyle name="Normal_TABLE456" xfId="2"/>
    <cellStyle name="Percent 2 2" xfId="4"/>
  </cellStyles>
  <dxfs count="0"/>
  <tableStyles count="0" defaultTableStyle="TableStyleMedium2" defaultPivotStyle="PivotStyleLight16"/>
  <colors>
    <mruColors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Consolas" panose="020B0609020204030204" pitchFamily="49" charset="0"/>
                <a:cs typeface="Calibri" panose="020F0502020204030204" pitchFamily="34" charset="0"/>
              </a:defRPr>
            </a:pPr>
            <a:r>
              <a:rPr lang="en-US" sz="1200">
                <a:latin typeface="Consolas" panose="020B0609020204030204" pitchFamily="49" charset="0"/>
                <a:cs typeface="Calibri" panose="020F0502020204030204" pitchFamily="34" charset="0"/>
              </a:rPr>
              <a:t>Figure 10.1: Top ten tourist markets,</a:t>
            </a:r>
            <a:r>
              <a:rPr lang="en-US" sz="1200" baseline="0">
                <a:latin typeface="Consolas" panose="020B0609020204030204" pitchFamily="49" charset="0"/>
                <a:cs typeface="Calibri" panose="020F0502020204030204" pitchFamily="34" charset="0"/>
              </a:rPr>
              <a:t> 2018</a:t>
            </a:r>
            <a:endParaRPr lang="en-US" sz="1200">
              <a:latin typeface="Consolas" panose="020B0609020204030204" pitchFamily="49" charset="0"/>
              <a:cs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30073499742640208"/>
          <c:y val="4.98231820781543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69394979151631E-2"/>
          <c:y val="0.17662026684296936"/>
          <c:w val="0.881622402451678"/>
          <c:h val="0.645862547380200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'10.1'!$AM$49:$AM$58</c:f>
              <c:strCache>
                <c:ptCount val="10"/>
                <c:pt idx="0">
                  <c:v>   China</c:v>
                </c:pt>
                <c:pt idx="1">
                  <c:v>   Germany</c:v>
                </c:pt>
                <c:pt idx="2">
                  <c:v>   United Kingdom</c:v>
                </c:pt>
                <c:pt idx="3">
                  <c:v>   Italy</c:v>
                </c:pt>
                <c:pt idx="4">
                  <c:v>   India</c:v>
                </c:pt>
                <c:pt idx="5">
                  <c:v>   Russia</c:v>
                </c:pt>
                <c:pt idx="6">
                  <c:v>   France</c:v>
                </c:pt>
                <c:pt idx="7">
                  <c:v>   U.S.A</c:v>
                </c:pt>
                <c:pt idx="8">
                  <c:v>   Japan</c:v>
                </c:pt>
                <c:pt idx="9">
                  <c:v>   Australia</c:v>
                </c:pt>
              </c:strCache>
            </c:strRef>
          </c:cat>
          <c:val>
            <c:numRef>
              <c:f>'10.1'!$AN$49:$AN$58</c:f>
              <c:numCache>
                <c:formatCode>General</c:formatCode>
                <c:ptCount val="10"/>
                <c:pt idx="0">
                  <c:v>283116</c:v>
                </c:pt>
                <c:pt idx="1">
                  <c:v>117532</c:v>
                </c:pt>
                <c:pt idx="2">
                  <c:v>114602</c:v>
                </c:pt>
                <c:pt idx="3">
                  <c:v>105297</c:v>
                </c:pt>
                <c:pt idx="4">
                  <c:v>90474</c:v>
                </c:pt>
                <c:pt idx="5">
                  <c:v>70935</c:v>
                </c:pt>
                <c:pt idx="6">
                  <c:v>50476</c:v>
                </c:pt>
                <c:pt idx="7">
                  <c:v>42901</c:v>
                </c:pt>
                <c:pt idx="8">
                  <c:v>42304</c:v>
                </c:pt>
                <c:pt idx="9">
                  <c:v>37254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6-4DA0-8D27-4A1096B01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47490352"/>
        <c:axId val="347490912"/>
      </c:barChart>
      <c:catAx>
        <c:axId val="34749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347490912"/>
        <c:crosses val="autoZero"/>
        <c:auto val="1"/>
        <c:lblAlgn val="ctr"/>
        <c:lblOffset val="100"/>
        <c:noMultiLvlLbl val="0"/>
      </c:catAx>
      <c:valAx>
        <c:axId val="347490912"/>
        <c:scaling>
          <c:orientation val="minMax"/>
        </c:scaling>
        <c:delete val="0"/>
        <c:axPos val="l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050" b="0"/>
                </a:pPr>
                <a:r>
                  <a:rPr lang="en-US" sz="1050" b="0"/>
                  <a:t>Number of tourists</a:t>
                </a:r>
              </a:p>
            </c:rich>
          </c:tx>
          <c:layout>
            <c:manualLayout>
              <c:xMode val="edge"/>
              <c:yMode val="edge"/>
              <c:x val="1.0839810550651403E-2"/>
              <c:y val="9.3296735565503067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47490352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1131752177254"/>
          <c:y val="0.17562935067899124"/>
          <c:w val="0.8577636027436607"/>
          <c:h val="0.692725884180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'10.1'!$AL$63:$AT$63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'10.1'!$AL$65:$AT$65</c:f>
              <c:numCache>
                <c:formatCode>#,##0;[Red]#,##0</c:formatCode>
                <c:ptCount val="9"/>
                <c:pt idx="0">
                  <c:v>118961</c:v>
                </c:pt>
                <c:pt idx="1">
                  <c:v>198655</c:v>
                </c:pt>
                <c:pt idx="2">
                  <c:v>229551</c:v>
                </c:pt>
                <c:pt idx="3">
                  <c:v>331719</c:v>
                </c:pt>
                <c:pt idx="4">
                  <c:v>363626</c:v>
                </c:pt>
                <c:pt idx="5">
                  <c:v>359514</c:v>
                </c:pt>
                <c:pt idx="6">
                  <c:v>324326</c:v>
                </c:pt>
                <c:pt idx="7">
                  <c:v>306530</c:v>
                </c:pt>
                <c:pt idx="8">
                  <c:v>283116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4-4220-BB3B-D8636AB9E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47493152"/>
        <c:axId val="347553536"/>
      </c:barChart>
      <c:catAx>
        <c:axId val="34749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47553536"/>
        <c:crosses val="autoZero"/>
        <c:auto val="1"/>
        <c:lblAlgn val="ctr"/>
        <c:lblOffset val="100"/>
        <c:noMultiLvlLbl val="0"/>
      </c:catAx>
      <c:valAx>
        <c:axId val="347553536"/>
        <c:scaling>
          <c:orientation val="minMax"/>
        </c:scaling>
        <c:delete val="0"/>
        <c:axPos val="l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050" b="0"/>
                </a:pPr>
                <a:r>
                  <a:rPr lang="en-US" sz="1050" b="0"/>
                  <a:t>Number of tourists </a:t>
                </a:r>
              </a:p>
            </c:rich>
          </c:tx>
          <c:layout>
            <c:manualLayout>
              <c:xMode val="edge"/>
              <c:yMode val="edge"/>
              <c:x val="6.5250834182004874E-3"/>
              <c:y val="9.1687602594826431E-2"/>
            </c:manualLayout>
          </c:layout>
          <c:overlay val="0"/>
        </c:title>
        <c:numFmt formatCode="#,##0;[Red]#,##0" sourceLinked="1"/>
        <c:majorTickMark val="out"/>
        <c:minorTickMark val="none"/>
        <c:tickLblPos val="nextTo"/>
        <c:crossAx val="347493152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1350248</xdr:colOff>
      <xdr:row>70</xdr:row>
      <xdr:rowOff>268375</xdr:rowOff>
    </xdr:from>
    <xdr:to>
      <xdr:col>15</xdr:col>
      <xdr:colOff>282610</xdr:colOff>
      <xdr:row>90</xdr:row>
      <xdr:rowOff>62802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1339780</xdr:colOff>
      <xdr:row>91</xdr:row>
      <xdr:rowOff>83736</xdr:rowOff>
    </xdr:from>
    <xdr:to>
      <xdr:col>15</xdr:col>
      <xdr:colOff>251209</xdr:colOff>
      <xdr:row>108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400773</xdr:colOff>
      <xdr:row>92</xdr:row>
      <xdr:rowOff>66486</xdr:rowOff>
    </xdr:from>
    <xdr:to>
      <xdr:col>13</xdr:col>
      <xdr:colOff>31401</xdr:colOff>
      <xdr:row>94</xdr:row>
      <xdr:rowOff>0</xdr:rowOff>
    </xdr:to>
    <xdr:sp macro="" textlink="">
      <xdr:nvSpPr>
        <xdr:cNvPr id="4" name="TextBox 3"/>
        <xdr:cNvSpPr txBox="1"/>
      </xdr:nvSpPr>
      <xdr:spPr>
        <a:xfrm>
          <a:off x="3115398" y="19678461"/>
          <a:ext cx="4497903" cy="257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Consolas" pitchFamily="49" charset="0"/>
              <a:ea typeface="+mn-ea"/>
              <a:cs typeface="Consolas" pitchFamily="49" charset="0"/>
            </a:rPr>
            <a:t>Figure 10.2: Chinese tourist arrival market, 2010 - 2018 </a:t>
          </a:r>
          <a:endParaRPr lang="en-US">
            <a:effectLst/>
            <a:latin typeface="Consolas" pitchFamily="49" charset="0"/>
            <a:cs typeface="Consolas" pitchFamily="49" charset="0"/>
          </a:endParaRP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Checking/10%20%20TOURISM%20-%20M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"/>
      <sheetName val="10.1 figures workings"/>
      <sheetName val="10.2"/>
      <sheetName val="10.3"/>
      <sheetName val="10.4"/>
      <sheetName val="Sheet1"/>
      <sheetName val="10.5"/>
      <sheetName val="10.6"/>
      <sheetName val="10.7"/>
      <sheetName val="10.8"/>
      <sheetName val="10.9"/>
      <sheetName val="10.11"/>
      <sheetName val="10.12"/>
      <sheetName val="10.13"/>
      <sheetName val="10.14"/>
    </sheetNames>
    <sheetDataSet>
      <sheetData sheetId="0"/>
      <sheetData sheetId="1"/>
      <sheetData sheetId="2">
        <row r="40">
          <cell r="AC40" t="str">
            <v>Resorts (including Marinas)</v>
          </cell>
          <cell r="AD40">
            <v>70.654883803757457</v>
          </cell>
        </row>
        <row r="41">
          <cell r="AC41" t="str">
            <v>Hotels</v>
          </cell>
          <cell r="AD41">
            <v>4.1447778470305403</v>
          </cell>
        </row>
        <row r="42">
          <cell r="AC42" t="str">
            <v>Guest Houses</v>
          </cell>
          <cell r="AD42">
            <v>19.061080936693081</v>
          </cell>
        </row>
        <row r="43">
          <cell r="AC43" t="str">
            <v>Safari Vessels</v>
          </cell>
          <cell r="AD43">
            <v>6.139257412518921</v>
          </cell>
        </row>
        <row r="47">
          <cell r="AC47" t="str">
            <v>Resorts (including Marinas)</v>
          </cell>
          <cell r="AD47">
            <v>0.17575757575757575</v>
          </cell>
        </row>
        <row r="48">
          <cell r="AC48" t="str">
            <v>Hotels</v>
          </cell>
          <cell r="AD48">
            <v>1.4545454545454545E-2</v>
          </cell>
        </row>
        <row r="49">
          <cell r="AC49" t="str">
            <v>Guest Houses</v>
          </cell>
          <cell r="AD49">
            <v>0.63151515151515147</v>
          </cell>
        </row>
        <row r="50">
          <cell r="AC50" t="str">
            <v>Safari Vessels</v>
          </cell>
          <cell r="AD50">
            <v>0.17818181818181819</v>
          </cell>
        </row>
      </sheetData>
      <sheetData sheetId="3">
        <row r="19">
          <cell r="AI19" t="str">
            <v xml:space="preserve">Registered Bed Capacity </v>
          </cell>
          <cell r="AJ19" t="str">
            <v xml:space="preserve">Beds in operation </v>
          </cell>
        </row>
        <row r="20">
          <cell r="AH20" t="str">
            <v>Jan</v>
          </cell>
          <cell r="AI20">
            <v>41602</v>
          </cell>
          <cell r="AJ20">
            <v>40943</v>
          </cell>
        </row>
        <row r="21">
          <cell r="AH21" t="str">
            <v>Feb</v>
          </cell>
          <cell r="AI21">
            <v>41710</v>
          </cell>
          <cell r="AJ21">
            <v>40807</v>
          </cell>
        </row>
        <row r="22">
          <cell r="AH22" t="str">
            <v>Mar</v>
          </cell>
          <cell r="AI22">
            <v>42050</v>
          </cell>
          <cell r="AJ22">
            <v>41137</v>
          </cell>
        </row>
        <row r="23">
          <cell r="AH23" t="str">
            <v>Apr</v>
          </cell>
          <cell r="AI23">
            <v>42688</v>
          </cell>
          <cell r="AJ23">
            <v>41835</v>
          </cell>
        </row>
        <row r="24">
          <cell r="AH24" t="str">
            <v>May</v>
          </cell>
          <cell r="AI24">
            <v>42736</v>
          </cell>
          <cell r="AJ24">
            <v>41513</v>
          </cell>
        </row>
        <row r="25">
          <cell r="AH25" t="str">
            <v>Jun</v>
          </cell>
          <cell r="AI25">
            <v>42822</v>
          </cell>
          <cell r="AJ25">
            <v>41503</v>
          </cell>
        </row>
        <row r="26">
          <cell r="AH26" t="str">
            <v>Jul</v>
          </cell>
          <cell r="AI26">
            <v>42929</v>
          </cell>
          <cell r="AJ26">
            <v>41534</v>
          </cell>
        </row>
        <row r="27">
          <cell r="AH27" t="str">
            <v>Aug</v>
          </cell>
          <cell r="AI27">
            <v>43099</v>
          </cell>
          <cell r="AJ27">
            <v>41780</v>
          </cell>
        </row>
        <row r="28">
          <cell r="AH28" t="str">
            <v>Sep</v>
          </cell>
          <cell r="AI28">
            <v>43660</v>
          </cell>
          <cell r="AJ28">
            <v>42355</v>
          </cell>
        </row>
        <row r="29">
          <cell r="AH29" t="str">
            <v>Oct</v>
          </cell>
          <cell r="AI29">
            <v>43806</v>
          </cell>
          <cell r="AJ29">
            <v>42501</v>
          </cell>
        </row>
        <row r="30">
          <cell r="AH30" t="str">
            <v>Nov</v>
          </cell>
          <cell r="AI30">
            <v>44345</v>
          </cell>
          <cell r="AJ30">
            <v>42960</v>
          </cell>
        </row>
        <row r="31">
          <cell r="AH31" t="str">
            <v>Dec</v>
          </cell>
          <cell r="AI31">
            <v>44860</v>
          </cell>
          <cell r="AJ31">
            <v>43448</v>
          </cell>
        </row>
      </sheetData>
      <sheetData sheetId="4">
        <row r="19">
          <cell r="AE19" t="str">
            <v xml:space="preserve">Registered Bed Capacity </v>
          </cell>
          <cell r="AF19" t="str">
            <v xml:space="preserve">Beds in operation </v>
          </cell>
        </row>
        <row r="20">
          <cell r="AD20" t="str">
            <v>Jan</v>
          </cell>
          <cell r="AE20">
            <v>30063</v>
          </cell>
          <cell r="AF20">
            <v>29404</v>
          </cell>
        </row>
        <row r="21">
          <cell r="AD21" t="str">
            <v>Feb</v>
          </cell>
          <cell r="AE21">
            <v>30063</v>
          </cell>
          <cell r="AF21">
            <v>29160</v>
          </cell>
        </row>
        <row r="22">
          <cell r="AD22" t="str">
            <v>Mar</v>
          </cell>
          <cell r="AE22">
            <v>30181</v>
          </cell>
          <cell r="AF22">
            <v>29268</v>
          </cell>
        </row>
        <row r="23">
          <cell r="AD23" t="str">
            <v>Apr</v>
          </cell>
          <cell r="AE23">
            <v>30187</v>
          </cell>
          <cell r="AF23">
            <v>29334</v>
          </cell>
        </row>
        <row r="24">
          <cell r="AD24" t="str">
            <v>May</v>
          </cell>
          <cell r="AE24">
            <v>30187</v>
          </cell>
          <cell r="AF24">
            <v>28964</v>
          </cell>
        </row>
        <row r="25">
          <cell r="AD25" t="str">
            <v>Jun</v>
          </cell>
          <cell r="AE25">
            <v>30207</v>
          </cell>
          <cell r="AF25">
            <v>28910</v>
          </cell>
        </row>
        <row r="26">
          <cell r="AD26" t="str">
            <v>Jul</v>
          </cell>
          <cell r="AE26">
            <v>30207</v>
          </cell>
          <cell r="AF26">
            <v>28820</v>
          </cell>
        </row>
        <row r="27">
          <cell r="AD27" t="str">
            <v>Aug</v>
          </cell>
          <cell r="AE27">
            <v>30341</v>
          </cell>
          <cell r="AF27">
            <v>29044</v>
          </cell>
        </row>
        <row r="28">
          <cell r="AD28" t="str">
            <v>Sep</v>
          </cell>
          <cell r="AE28">
            <v>30823</v>
          </cell>
          <cell r="AF28">
            <v>29526</v>
          </cell>
        </row>
        <row r="29">
          <cell r="AD29" t="str">
            <v>Oct</v>
          </cell>
          <cell r="AE29">
            <v>30885</v>
          </cell>
          <cell r="AF29">
            <v>29588</v>
          </cell>
        </row>
        <row r="30">
          <cell r="AD30" t="str">
            <v>Nov</v>
          </cell>
          <cell r="AE30">
            <v>31423</v>
          </cell>
          <cell r="AF30">
            <v>30082</v>
          </cell>
        </row>
        <row r="31">
          <cell r="AD31" t="str">
            <v>Dec</v>
          </cell>
          <cell r="AE31">
            <v>31741</v>
          </cell>
          <cell r="AF31">
            <v>30438</v>
          </cell>
        </row>
      </sheetData>
      <sheetData sheetId="5"/>
      <sheetData sheetId="6">
        <row r="21">
          <cell r="AF21" t="str">
            <v xml:space="preserve">Registered Bed Capacity </v>
          </cell>
          <cell r="AG21" t="str">
            <v xml:space="preserve">Beds in operation </v>
          </cell>
        </row>
        <row r="22">
          <cell r="AE22" t="str">
            <v>Jan</v>
          </cell>
          <cell r="AF22">
            <v>10</v>
          </cell>
          <cell r="AG22">
            <v>10</v>
          </cell>
        </row>
        <row r="23">
          <cell r="AE23" t="str">
            <v>Feb</v>
          </cell>
          <cell r="AF23">
            <v>10</v>
          </cell>
          <cell r="AG23">
            <v>10</v>
          </cell>
        </row>
        <row r="24">
          <cell r="AE24" t="str">
            <v>Mar</v>
          </cell>
          <cell r="AF24">
            <v>10</v>
          </cell>
          <cell r="AG24">
            <v>10</v>
          </cell>
        </row>
        <row r="25">
          <cell r="AE25" t="str">
            <v>Apr</v>
          </cell>
          <cell r="AF25">
            <v>12</v>
          </cell>
          <cell r="AG25">
            <v>12</v>
          </cell>
        </row>
        <row r="26">
          <cell r="AE26" t="str">
            <v>May</v>
          </cell>
          <cell r="AF26">
            <v>12</v>
          </cell>
          <cell r="AG26">
            <v>12</v>
          </cell>
        </row>
        <row r="27">
          <cell r="AE27" t="str">
            <v>Jun</v>
          </cell>
          <cell r="AF27">
            <v>12</v>
          </cell>
          <cell r="AG27">
            <v>12</v>
          </cell>
        </row>
        <row r="28">
          <cell r="AE28" t="str">
            <v>Jul</v>
          </cell>
          <cell r="AF28">
            <v>12</v>
          </cell>
          <cell r="AG28">
            <v>12</v>
          </cell>
        </row>
        <row r="29">
          <cell r="AE29" t="str">
            <v>Aug</v>
          </cell>
          <cell r="AF29">
            <v>12</v>
          </cell>
          <cell r="AG29">
            <v>12</v>
          </cell>
        </row>
        <row r="30">
          <cell r="AE30" t="str">
            <v>Sep</v>
          </cell>
          <cell r="AF30">
            <v>12</v>
          </cell>
          <cell r="AG30">
            <v>12</v>
          </cell>
        </row>
        <row r="31">
          <cell r="AE31" t="str">
            <v>Oct</v>
          </cell>
          <cell r="AF31">
            <v>12</v>
          </cell>
          <cell r="AG31">
            <v>12</v>
          </cell>
        </row>
        <row r="32">
          <cell r="AE32" t="str">
            <v>Nov</v>
          </cell>
          <cell r="AF32">
            <v>12</v>
          </cell>
          <cell r="AG32">
            <v>12</v>
          </cell>
        </row>
        <row r="33">
          <cell r="AE33" t="str">
            <v>Dec</v>
          </cell>
          <cell r="AF33">
            <v>12</v>
          </cell>
          <cell r="AG33">
            <v>12</v>
          </cell>
        </row>
      </sheetData>
      <sheetData sheetId="7">
        <row r="19">
          <cell r="AE19" t="str">
            <v xml:space="preserve">Registered Bed Capacity </v>
          </cell>
          <cell r="AF19" t="str">
            <v xml:space="preserve">Beds in operation </v>
          </cell>
        </row>
        <row r="20">
          <cell r="AD20" t="str">
            <v>Jan</v>
          </cell>
          <cell r="AE20">
            <v>7464</v>
          </cell>
          <cell r="AF20">
            <v>7464</v>
          </cell>
        </row>
        <row r="21">
          <cell r="AD21" t="str">
            <v>Feb</v>
          </cell>
          <cell r="AE21">
            <v>7528</v>
          </cell>
          <cell r="AF21">
            <v>7528</v>
          </cell>
        </row>
        <row r="22">
          <cell r="AD22" t="str">
            <v>Mar</v>
          </cell>
          <cell r="AE22">
            <v>7750</v>
          </cell>
          <cell r="AF22">
            <v>7750</v>
          </cell>
        </row>
        <row r="23">
          <cell r="AD23" t="str">
            <v>Apr</v>
          </cell>
          <cell r="AE23">
            <v>7922</v>
          </cell>
          <cell r="AF23">
            <v>7922</v>
          </cell>
        </row>
        <row r="24">
          <cell r="AD24" t="str">
            <v>May</v>
          </cell>
          <cell r="AE24">
            <v>7948</v>
          </cell>
          <cell r="AF24">
            <v>7948</v>
          </cell>
        </row>
        <row r="25">
          <cell r="AD25" t="str">
            <v>Jun</v>
          </cell>
          <cell r="AE25">
            <v>8006</v>
          </cell>
          <cell r="AF25">
            <v>7998</v>
          </cell>
        </row>
        <row r="26">
          <cell r="AD26" t="str">
            <v>Jul</v>
          </cell>
          <cell r="AE26">
            <v>8098</v>
          </cell>
          <cell r="AF26">
            <v>8090</v>
          </cell>
        </row>
        <row r="27">
          <cell r="AD27" t="str">
            <v>Aug</v>
          </cell>
          <cell r="AE27">
            <v>8134</v>
          </cell>
          <cell r="AF27">
            <v>8112</v>
          </cell>
        </row>
        <row r="28">
          <cell r="AD28" t="str">
            <v>Sep</v>
          </cell>
          <cell r="AE28">
            <v>8208</v>
          </cell>
          <cell r="AF28">
            <v>8200</v>
          </cell>
        </row>
        <row r="29">
          <cell r="AD29" t="str">
            <v>Oct</v>
          </cell>
          <cell r="AE29">
            <v>8294</v>
          </cell>
          <cell r="AF29">
            <v>8286</v>
          </cell>
        </row>
        <row r="30">
          <cell r="AD30" t="str">
            <v>Nov</v>
          </cell>
          <cell r="AE30">
            <v>8292</v>
          </cell>
          <cell r="AF30">
            <v>8248</v>
          </cell>
        </row>
        <row r="31">
          <cell r="AD31" t="str">
            <v>Dec</v>
          </cell>
          <cell r="AE31">
            <v>8563</v>
          </cell>
          <cell r="AF31">
            <v>8454</v>
          </cell>
        </row>
      </sheetData>
      <sheetData sheetId="8">
        <row r="20">
          <cell r="AF20" t="str">
            <v xml:space="preserve">Registered Bed Capacity </v>
          </cell>
          <cell r="AG20" t="str">
            <v xml:space="preserve">Beds in operation </v>
          </cell>
        </row>
        <row r="21">
          <cell r="AE21" t="str">
            <v>Jan</v>
          </cell>
          <cell r="AF21">
            <v>2619</v>
          </cell>
          <cell r="AG21">
            <v>2619</v>
          </cell>
        </row>
        <row r="22">
          <cell r="AE22" t="str">
            <v>Feb</v>
          </cell>
          <cell r="AF22">
            <v>2663</v>
          </cell>
          <cell r="AG22">
            <v>2663</v>
          </cell>
        </row>
        <row r="23">
          <cell r="AE23" t="str">
            <v>Mar</v>
          </cell>
          <cell r="AF23">
            <v>2663</v>
          </cell>
          <cell r="AG23">
            <v>2663</v>
          </cell>
        </row>
        <row r="24">
          <cell r="AE24" t="str">
            <v>Apr</v>
          </cell>
          <cell r="AF24">
            <v>2719</v>
          </cell>
          <cell r="AG24">
            <v>2719</v>
          </cell>
        </row>
        <row r="25">
          <cell r="AE25" t="str">
            <v>May</v>
          </cell>
          <cell r="AF25">
            <v>2741</v>
          </cell>
          <cell r="AG25">
            <v>2741</v>
          </cell>
        </row>
        <row r="26">
          <cell r="AE26" t="str">
            <v>Jun</v>
          </cell>
          <cell r="AF26">
            <v>2749</v>
          </cell>
          <cell r="AG26">
            <v>2735</v>
          </cell>
        </row>
        <row r="27">
          <cell r="AE27" t="str">
            <v>Jul</v>
          </cell>
          <cell r="AF27">
            <v>2764</v>
          </cell>
          <cell r="AG27">
            <v>2764</v>
          </cell>
        </row>
        <row r="28">
          <cell r="AE28" t="str">
            <v>Aug</v>
          </cell>
          <cell r="AF28">
            <v>2764</v>
          </cell>
          <cell r="AG28">
            <v>2764</v>
          </cell>
        </row>
        <row r="29">
          <cell r="AE29" t="str">
            <v>Sep</v>
          </cell>
          <cell r="AF29">
            <v>2769</v>
          </cell>
          <cell r="AG29">
            <v>2769</v>
          </cell>
        </row>
        <row r="30">
          <cell r="AE30" t="str">
            <v>Oct</v>
          </cell>
          <cell r="AF30">
            <v>2769</v>
          </cell>
          <cell r="AG30">
            <v>2769</v>
          </cell>
        </row>
        <row r="31">
          <cell r="AE31" t="str">
            <v>Nov</v>
          </cell>
          <cell r="AF31">
            <v>2772</v>
          </cell>
          <cell r="AG31">
            <v>2772</v>
          </cell>
        </row>
        <row r="32">
          <cell r="AE32" t="str">
            <v>Dec</v>
          </cell>
          <cell r="AF32">
            <v>2758</v>
          </cell>
          <cell r="AG32">
            <v>2758</v>
          </cell>
        </row>
      </sheetData>
      <sheetData sheetId="9">
        <row r="15">
          <cell r="A15" t="str">
            <v>Male</v>
          </cell>
          <cell r="C15">
            <v>60242</v>
          </cell>
          <cell r="D15">
            <v>58195</v>
          </cell>
          <cell r="E15">
            <v>54157</v>
          </cell>
          <cell r="F15">
            <v>57109</v>
          </cell>
          <cell r="G15">
            <v>45177</v>
          </cell>
          <cell r="H15">
            <v>40579</v>
          </cell>
          <cell r="I15">
            <v>54239</v>
          </cell>
          <cell r="J15">
            <v>57649</v>
          </cell>
          <cell r="K15">
            <v>51284</v>
          </cell>
          <cell r="L15">
            <v>61740</v>
          </cell>
          <cell r="M15">
            <v>57934</v>
          </cell>
          <cell r="N15">
            <v>68981</v>
          </cell>
        </row>
        <row r="16">
          <cell r="A16" t="str">
            <v>Female</v>
          </cell>
          <cell r="C16">
            <v>65094</v>
          </cell>
          <cell r="D16">
            <v>62857</v>
          </cell>
          <cell r="E16">
            <v>58508</v>
          </cell>
          <cell r="F16">
            <v>62665</v>
          </cell>
          <cell r="G16">
            <v>48314</v>
          </cell>
          <cell r="H16">
            <v>44643</v>
          </cell>
          <cell r="I16">
            <v>58936</v>
          </cell>
          <cell r="J16">
            <v>63661</v>
          </cell>
          <cell r="K16">
            <v>54700</v>
          </cell>
          <cell r="L16">
            <v>66246</v>
          </cell>
          <cell r="M16">
            <v>62572</v>
          </cell>
          <cell r="N16">
            <v>74060</v>
          </cell>
        </row>
        <row r="22">
          <cell r="Z22" t="str">
            <v>Jan</v>
          </cell>
          <cell r="AA22" t="str">
            <v>Feb</v>
          </cell>
          <cell r="AB22" t="str">
            <v>Mar</v>
          </cell>
          <cell r="AC22" t="str">
            <v>Apr</v>
          </cell>
          <cell r="AD22" t="str">
            <v>May</v>
          </cell>
          <cell r="AE22" t="str">
            <v>Jun</v>
          </cell>
          <cell r="AF22" t="str">
            <v>Jul</v>
          </cell>
          <cell r="AG22" t="str">
            <v>Aug</v>
          </cell>
          <cell r="AH22" t="str">
            <v>Sep</v>
          </cell>
          <cell r="AI22" t="str">
            <v>Oct</v>
          </cell>
          <cell r="AJ22" t="str">
            <v>Nov</v>
          </cell>
          <cell r="AK22" t="str">
            <v>Dec</v>
          </cell>
        </row>
      </sheetData>
      <sheetData sheetId="10">
        <row r="5">
          <cell r="O5" t="str">
            <v xml:space="preserve">Tourist Arrivals </v>
          </cell>
        </row>
      </sheetData>
      <sheetData sheetId="11">
        <row r="6">
          <cell r="A6" t="str">
            <v>Central/Eastern Europe</v>
          </cell>
        </row>
      </sheetData>
      <sheetData sheetId="12">
        <row r="27">
          <cell r="X27" t="str">
            <v>HA</v>
          </cell>
        </row>
      </sheetData>
      <sheetData sheetId="13">
        <row r="20">
          <cell r="V20" t="str">
            <v>Jan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01"/>
  <sheetViews>
    <sheetView tabSelected="1" zoomScaleNormal="100" zoomScaleSheetLayoutView="100" workbookViewId="0">
      <selection activeCell="C62" sqref="C62"/>
    </sheetView>
  </sheetViews>
  <sheetFormatPr defaultRowHeight="15" x14ac:dyDescent="0.25"/>
  <cols>
    <col min="1" max="1" width="21" style="2" customWidth="1"/>
    <col min="2" max="5" width="9.85546875" style="2" customWidth="1"/>
    <col min="6" max="6" width="1.28515625" style="2" customWidth="1"/>
    <col min="7" max="10" width="8.7109375" style="6" customWidth="1"/>
    <col min="11" max="11" width="1.42578125" style="6" customWidth="1"/>
    <col min="12" max="15" width="7.85546875" style="6" customWidth="1"/>
    <col min="16" max="16" width="21" style="2" customWidth="1"/>
    <col min="17" max="17" width="1.42578125" style="2" customWidth="1"/>
    <col min="18" max="33" width="9.140625" style="2"/>
    <col min="34" max="34" width="16.85546875" style="2" customWidth="1"/>
    <col min="35" max="45" width="8.140625" style="2" customWidth="1"/>
    <col min="46" max="16384" width="9.140625" style="2"/>
  </cols>
  <sheetData>
    <row r="1" spans="1:22" s="1" customFormat="1" ht="15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22" ht="15.75" customHeight="1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22" ht="7.5" customHeight="1" x14ac:dyDescent="0.25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3"/>
    </row>
    <row r="4" spans="1:22" ht="25.5" customHeight="1" x14ac:dyDescent="0.25">
      <c r="A4" s="50" t="s">
        <v>2</v>
      </c>
      <c r="B4" s="53" t="s">
        <v>3</v>
      </c>
      <c r="C4" s="53"/>
      <c r="D4" s="53"/>
      <c r="E4" s="53"/>
      <c r="F4" s="5"/>
      <c r="G4" s="54" t="s">
        <v>4</v>
      </c>
      <c r="H4" s="55"/>
      <c r="I4" s="55"/>
      <c r="J4" s="55"/>
      <c r="K4" s="7"/>
      <c r="L4" s="60" t="s">
        <v>5</v>
      </c>
      <c r="M4" s="61"/>
      <c r="N4" s="61"/>
      <c r="O4" s="61"/>
      <c r="P4" s="8" t="s">
        <v>6</v>
      </c>
    </row>
    <row r="5" spans="1:22" ht="13.5" customHeight="1" x14ac:dyDescent="0.25">
      <c r="A5" s="51"/>
      <c r="B5" s="56" t="s">
        <v>7</v>
      </c>
      <c r="C5" s="56"/>
      <c r="D5" s="56"/>
      <c r="E5" s="56"/>
      <c r="F5" s="9"/>
      <c r="G5" s="57" t="s">
        <v>8</v>
      </c>
      <c r="H5" s="56"/>
      <c r="I5" s="56"/>
      <c r="J5" s="56"/>
      <c r="K5" s="9"/>
      <c r="L5" s="58" t="s">
        <v>9</v>
      </c>
      <c r="M5" s="59"/>
      <c r="N5" s="59"/>
      <c r="O5" s="59"/>
      <c r="P5" s="66" t="s">
        <v>10</v>
      </c>
    </row>
    <row r="6" spans="1:22" s="15" customFormat="1" ht="15" customHeight="1" x14ac:dyDescent="0.2">
      <c r="A6" s="52"/>
      <c r="B6" s="10" t="s">
        <v>14</v>
      </c>
      <c r="C6" s="10" t="s">
        <v>15</v>
      </c>
      <c r="D6" s="10" t="s">
        <v>16</v>
      </c>
      <c r="E6" s="10" t="s">
        <v>17</v>
      </c>
      <c r="F6" s="11"/>
      <c r="G6" s="12">
        <v>2015</v>
      </c>
      <c r="H6" s="12">
        <v>2016</v>
      </c>
      <c r="I6" s="12">
        <v>2017</v>
      </c>
      <c r="J6" s="12">
        <v>2018</v>
      </c>
      <c r="K6" s="13"/>
      <c r="L6" s="14">
        <v>2015</v>
      </c>
      <c r="M6" s="14">
        <v>2016</v>
      </c>
      <c r="N6" s="14">
        <v>2017</v>
      </c>
      <c r="O6" s="14">
        <v>2018</v>
      </c>
      <c r="P6" s="67"/>
    </row>
    <row r="7" spans="1:22" s="15" customFormat="1" ht="18" customHeight="1" x14ac:dyDescent="0.2">
      <c r="A7" s="16" t="s">
        <v>18</v>
      </c>
      <c r="B7" s="17">
        <f>B8+B35+B50+B53+B58+B62+B68+B69</f>
        <v>1234248</v>
      </c>
      <c r="C7" s="17">
        <f t="shared" ref="C7:D7" si="0">C8+C35+C50+C53+C58+C62+C68+C69</f>
        <v>1286135</v>
      </c>
      <c r="D7" s="17">
        <f t="shared" si="0"/>
        <v>1389542</v>
      </c>
      <c r="E7" s="17">
        <f>E8+E35+E50+E53+E58+E62+E68+E69</f>
        <v>1484274</v>
      </c>
      <c r="F7" s="18"/>
      <c r="G7" s="19">
        <f>B7/B$7*100</f>
        <v>100</v>
      </c>
      <c r="H7" s="19">
        <f>C7/C$7*100</f>
        <v>100</v>
      </c>
      <c r="I7" s="19">
        <f>D7/D$7*100</f>
        <v>100</v>
      </c>
      <c r="J7" s="19">
        <f>E7/E$7*100</f>
        <v>100</v>
      </c>
      <c r="K7" s="20"/>
      <c r="L7" s="21">
        <v>2.4393766231179304</v>
      </c>
      <c r="M7" s="21">
        <f>(C7-B7)/B7*100</f>
        <v>4.2039363239802698</v>
      </c>
      <c r="N7" s="21">
        <f>(D7-C7)/C7*100</f>
        <v>8.0401357555777579</v>
      </c>
      <c r="O7" s="21">
        <f>(E7-D7)/D7*100</f>
        <v>6.8174981396747993</v>
      </c>
      <c r="P7" s="62" t="s">
        <v>19</v>
      </c>
      <c r="Q7" s="22"/>
    </row>
    <row r="8" spans="1:22" s="15" customFormat="1" ht="18" customHeight="1" x14ac:dyDescent="0.2">
      <c r="A8" s="16" t="s">
        <v>20</v>
      </c>
      <c r="B8" s="17">
        <f t="shared" ref="B8:D8" si="1">SUM(B9:B34)</f>
        <v>535962</v>
      </c>
      <c r="C8" s="17">
        <f t="shared" si="1"/>
        <v>575176</v>
      </c>
      <c r="D8" s="17">
        <f t="shared" si="1"/>
        <v>646343</v>
      </c>
      <c r="E8" s="17">
        <f>SUM(E9:E34)</f>
        <v>726420</v>
      </c>
      <c r="F8" s="18"/>
      <c r="G8" s="21">
        <f>B8/B$7*100</f>
        <v>43.424174071985533</v>
      </c>
      <c r="H8" s="21">
        <f>C8/C$7*100</f>
        <v>44.72127731536736</v>
      </c>
      <c r="I8" s="21">
        <f>D8/D$7*100</f>
        <v>46.514822869693759</v>
      </c>
      <c r="J8" s="21">
        <f>E8/E$7*100</f>
        <v>48.941098476426859</v>
      </c>
      <c r="K8" s="23"/>
      <c r="L8" s="21">
        <v>1.2603652811024559</v>
      </c>
      <c r="M8" s="21">
        <f>(C8-B8)/B8*100</f>
        <v>7.3165634877099501</v>
      </c>
      <c r="N8" s="21">
        <f>(D8-C8)/C8*100</f>
        <v>12.373082326105401</v>
      </c>
      <c r="O8" s="21">
        <f>(E8-D8)/D8*100</f>
        <v>12.389242244442967</v>
      </c>
      <c r="P8" s="63" t="s">
        <v>21</v>
      </c>
    </row>
    <row r="9" spans="1:22" ht="18" customHeight="1" x14ac:dyDescent="0.25">
      <c r="A9" s="24" t="s">
        <v>22</v>
      </c>
      <c r="B9" s="25">
        <v>18981</v>
      </c>
      <c r="C9" s="25">
        <v>17654</v>
      </c>
      <c r="D9" s="25">
        <v>19709</v>
      </c>
      <c r="E9" s="25">
        <v>20391</v>
      </c>
      <c r="F9" s="26"/>
      <c r="G9" s="27">
        <f>B9/B$7*100</f>
        <v>1.5378594901510878</v>
      </c>
      <c r="H9" s="27">
        <f>C9/C$7*100</f>
        <v>1.3726397306659099</v>
      </c>
      <c r="I9" s="27">
        <f>D9/D$7*100</f>
        <v>1.418381020508916</v>
      </c>
      <c r="J9" s="27">
        <f>E9/E$7*100</f>
        <v>1.373802950129154</v>
      </c>
      <c r="K9" s="28"/>
      <c r="L9" s="27">
        <v>1.3617430310797822</v>
      </c>
      <c r="M9" s="27">
        <f>(C9-B9)/B9*100</f>
        <v>-6.9912017280438334</v>
      </c>
      <c r="N9" s="27">
        <f>(D9-C9)/C9*100</f>
        <v>11.640421434235867</v>
      </c>
      <c r="O9" s="27">
        <f>(E9-D9)/D9*100</f>
        <v>3.46034806433609</v>
      </c>
      <c r="P9" s="68" t="s">
        <v>23</v>
      </c>
    </row>
    <row r="10" spans="1:22" ht="18" customHeight="1" x14ac:dyDescent="0.25">
      <c r="A10" s="24" t="s">
        <v>24</v>
      </c>
      <c r="B10" s="25">
        <v>5250</v>
      </c>
      <c r="C10" s="25">
        <v>5571</v>
      </c>
      <c r="D10" s="25">
        <v>5854</v>
      </c>
      <c r="E10" s="25">
        <v>6492</v>
      </c>
      <c r="F10" s="26"/>
      <c r="G10" s="27">
        <f>B10/B$7*100</f>
        <v>0.42536021934003543</v>
      </c>
      <c r="H10" s="27">
        <f>C10/C$7*100</f>
        <v>0.43315826099126453</v>
      </c>
      <c r="I10" s="27">
        <f>D10/D$7*100</f>
        <v>0.42128989264088451</v>
      </c>
      <c r="J10" s="27">
        <f>E10/E$7*100</f>
        <v>0.43738555010732516</v>
      </c>
      <c r="K10" s="28"/>
      <c r="L10" s="27">
        <v>1.0587102983638113</v>
      </c>
      <c r="M10" s="27">
        <f>(C10-B10)/B10*100</f>
        <v>6.1142857142857148</v>
      </c>
      <c r="N10" s="27">
        <f>(D10-C10)/C10*100</f>
        <v>5.0798779393286662</v>
      </c>
      <c r="O10" s="27">
        <f>(E10-D10)/D10*100</f>
        <v>10.898530919029724</v>
      </c>
      <c r="P10" s="68" t="s">
        <v>25</v>
      </c>
      <c r="V10" s="68"/>
    </row>
    <row r="11" spans="1:22" ht="18" customHeight="1" x14ac:dyDescent="0.25">
      <c r="A11" s="24" t="s">
        <v>26</v>
      </c>
      <c r="B11" s="25">
        <v>8105</v>
      </c>
      <c r="C11" s="25">
        <v>10338</v>
      </c>
      <c r="D11" s="25">
        <v>11459</v>
      </c>
      <c r="E11" s="25">
        <v>13229</v>
      </c>
      <c r="F11" s="26"/>
      <c r="G11" s="27">
        <f>B11/B$7*100</f>
        <v>0.65667515766685458</v>
      </c>
      <c r="H11" s="27">
        <f>C11/C$7*100</f>
        <v>0.80380364425196427</v>
      </c>
      <c r="I11" s="27">
        <f>D11/D$7*100</f>
        <v>0.82466021178201165</v>
      </c>
      <c r="J11" s="27">
        <f>E11/E$7*100</f>
        <v>0.89127748650181837</v>
      </c>
      <c r="K11" s="28"/>
      <c r="L11" s="27">
        <v>25.65891472868217</v>
      </c>
      <c r="M11" s="27">
        <f>(C11-B11)/B11*100</f>
        <v>27.550894509561996</v>
      </c>
      <c r="N11" s="27">
        <f>(D11-C11)/C11*100</f>
        <v>10.843490036757593</v>
      </c>
      <c r="O11" s="27">
        <f>(E11-D11)/D11*100</f>
        <v>15.446374029147394</v>
      </c>
      <c r="P11" s="68" t="s">
        <v>27</v>
      </c>
    </row>
    <row r="12" spans="1:22" ht="18" customHeight="1" x14ac:dyDescent="0.25">
      <c r="A12" s="24" t="s">
        <v>28</v>
      </c>
      <c r="B12" s="25">
        <v>8418</v>
      </c>
      <c r="C12" s="25">
        <v>9747</v>
      </c>
      <c r="D12" s="25">
        <v>10629</v>
      </c>
      <c r="E12" s="25">
        <v>11133</v>
      </c>
      <c r="F12" s="26"/>
      <c r="G12" s="27">
        <f>B12/B$7*100</f>
        <v>0.68203472883893668</v>
      </c>
      <c r="H12" s="27">
        <f>C12/C$7*100</f>
        <v>0.75785201397987001</v>
      </c>
      <c r="I12" s="27">
        <f>D12/D$7*100</f>
        <v>0.76492830011615343</v>
      </c>
      <c r="J12" s="27">
        <f>E12/E$7*100</f>
        <v>0.75006366748996478</v>
      </c>
      <c r="K12" s="28"/>
      <c r="L12" s="27">
        <v>68.091054313099036</v>
      </c>
      <c r="M12" s="27">
        <f>(C12-B12)/B12*100</f>
        <v>15.787598004276552</v>
      </c>
      <c r="N12" s="27">
        <f>(D12-C12)/C12*100</f>
        <v>9.0489381348107099</v>
      </c>
      <c r="O12" s="27">
        <f>(E12-D12)/D12*100</f>
        <v>4.7417442845046569</v>
      </c>
      <c r="P12" s="68" t="s">
        <v>29</v>
      </c>
    </row>
    <row r="13" spans="1:22" ht="18" customHeight="1" x14ac:dyDescent="0.25">
      <c r="A13" s="24" t="s">
        <v>30</v>
      </c>
      <c r="B13" s="25">
        <v>2109</v>
      </c>
      <c r="C13" s="25">
        <v>2589</v>
      </c>
      <c r="D13" s="25">
        <v>3705</v>
      </c>
      <c r="E13" s="25">
        <v>5682</v>
      </c>
      <c r="F13" s="26"/>
      <c r="G13" s="27">
        <f>B13/B$7*100</f>
        <v>0.17087327668345423</v>
      </c>
      <c r="H13" s="27">
        <f>C13/C$7*100</f>
        <v>0.20130079657267705</v>
      </c>
      <c r="I13" s="27">
        <f>D13/D$7*100</f>
        <v>0.2666346177373552</v>
      </c>
      <c r="J13" s="27">
        <f>E13/E$7*100</f>
        <v>0.38281341585179018</v>
      </c>
      <c r="K13" s="28"/>
      <c r="L13" s="27">
        <v>-62.519992891416386</v>
      </c>
      <c r="M13" s="27">
        <f>(C13-B13)/B13*100</f>
        <v>22.759601706970127</v>
      </c>
      <c r="N13" s="27">
        <f>(D13-C13)/C13*100</f>
        <v>43.105446118192354</v>
      </c>
      <c r="O13" s="27">
        <f>(E13-D13)/D13*100</f>
        <v>53.360323886639669</v>
      </c>
      <c r="P13" s="68" t="s">
        <v>31</v>
      </c>
    </row>
    <row r="14" spans="1:22" ht="18" customHeight="1" x14ac:dyDescent="0.25">
      <c r="A14" s="24" t="s">
        <v>32</v>
      </c>
      <c r="B14" s="25">
        <v>42024</v>
      </c>
      <c r="C14" s="25">
        <v>40487</v>
      </c>
      <c r="D14" s="25">
        <v>42365</v>
      </c>
      <c r="E14" s="25">
        <v>50476</v>
      </c>
      <c r="F14" s="26"/>
      <c r="G14" s="27">
        <f>B14/B$7*100</f>
        <v>3.404826258580123</v>
      </c>
      <c r="H14" s="27">
        <f>C14/C$7*100</f>
        <v>3.1479588068126598</v>
      </c>
      <c r="I14" s="27">
        <f>D14/D$7*100</f>
        <v>3.0488463105109451</v>
      </c>
      <c r="J14" s="27">
        <f>E14/E$7*100</f>
        <v>3.4007198131881307</v>
      </c>
      <c r="K14" s="28"/>
      <c r="L14" s="27">
        <v>-17.04042956411876</v>
      </c>
      <c r="M14" s="27">
        <f>(C14-B14)/B14*100</f>
        <v>-3.657433847325338</v>
      </c>
      <c r="N14" s="27">
        <f>(D14-C14)/C14*100</f>
        <v>4.6385259466001427</v>
      </c>
      <c r="O14" s="27">
        <f>(E14-D14)/D14*100</f>
        <v>19.145521066918448</v>
      </c>
      <c r="P14" s="68" t="s">
        <v>33</v>
      </c>
    </row>
    <row r="15" spans="1:22" ht="18" customHeight="1" x14ac:dyDescent="0.25">
      <c r="A15" s="24" t="s">
        <v>34</v>
      </c>
      <c r="B15" s="25">
        <v>105132</v>
      </c>
      <c r="C15" s="25">
        <v>106381</v>
      </c>
      <c r="D15" s="25">
        <v>112109</v>
      </c>
      <c r="E15" s="25">
        <v>117532</v>
      </c>
      <c r="F15" s="26"/>
      <c r="G15" s="27">
        <f>B15/B$7*100</f>
        <v>8.5178991580298291</v>
      </c>
      <c r="H15" s="27">
        <f>C15/C$7*100</f>
        <v>8.2713712013124585</v>
      </c>
      <c r="I15" s="27">
        <f>D15/D$7*100</f>
        <v>8.0680540782502437</v>
      </c>
      <c r="J15" s="27">
        <f>E15/E$7*100</f>
        <v>7.918484053483386</v>
      </c>
      <c r="K15" s="28"/>
      <c r="L15" s="27">
        <v>6.9196973395167198</v>
      </c>
      <c r="M15" s="27">
        <f>(C15-B15)/B15*100</f>
        <v>1.188030285736027</v>
      </c>
      <c r="N15" s="27">
        <f>(D15-C15)/C15*100</f>
        <v>5.3844201502147939</v>
      </c>
      <c r="O15" s="27">
        <f>(E15-D15)/D15*100</f>
        <v>4.8372565984889704</v>
      </c>
      <c r="P15" s="68" t="s">
        <v>35</v>
      </c>
    </row>
    <row r="16" spans="1:22" ht="18" customHeight="1" x14ac:dyDescent="0.25">
      <c r="A16" s="24" t="s">
        <v>36</v>
      </c>
      <c r="B16" s="25">
        <v>1700</v>
      </c>
      <c r="C16" s="25">
        <v>2077</v>
      </c>
      <c r="D16" s="25">
        <v>2470</v>
      </c>
      <c r="E16" s="25">
        <v>2398</v>
      </c>
      <c r="F16" s="26"/>
      <c r="G16" s="27">
        <f>B16/B$7*100</f>
        <v>0.13773569007201145</v>
      </c>
      <c r="H16" s="27">
        <f>C16/C$7*100</f>
        <v>0.16149160080395913</v>
      </c>
      <c r="I16" s="27">
        <f>D16/D$7*100</f>
        <v>0.17775641182490345</v>
      </c>
      <c r="J16" s="27">
        <f>E16/E$7*100</f>
        <v>0.16156046659848516</v>
      </c>
      <c r="K16" s="28"/>
      <c r="L16" s="27">
        <v>-14.184755174154468</v>
      </c>
      <c r="M16" s="27">
        <f>(C16-B16)/B16*100</f>
        <v>22.176470588235293</v>
      </c>
      <c r="N16" s="27">
        <f>(D16-C16)/C16*100</f>
        <v>18.921521425132404</v>
      </c>
      <c r="O16" s="27">
        <f>(E16-D16)/D16*100</f>
        <v>-2.9149797570850202</v>
      </c>
      <c r="P16" s="68" t="s">
        <v>37</v>
      </c>
    </row>
    <row r="17" spans="1:16" ht="18" customHeight="1" x14ac:dyDescent="0.25">
      <c r="A17" s="24" t="s">
        <v>38</v>
      </c>
      <c r="B17" s="25">
        <v>4436</v>
      </c>
      <c r="C17" s="25">
        <v>5539</v>
      </c>
      <c r="D17" s="25">
        <v>6375</v>
      </c>
      <c r="E17" s="25">
        <v>7782</v>
      </c>
      <c r="F17" s="26"/>
      <c r="G17" s="27">
        <f>B17/B$7*100</f>
        <v>0.35940913009378989</v>
      </c>
      <c r="H17" s="27">
        <f>C17/C$7*100</f>
        <v>0.43067018625571962</v>
      </c>
      <c r="I17" s="27">
        <f>D17/D$7*100</f>
        <v>0.45878426128897148</v>
      </c>
      <c r="J17" s="27">
        <f>E17/E$7*100</f>
        <v>0.52429672688465878</v>
      </c>
      <c r="K17" s="28"/>
      <c r="L17" s="27">
        <v>23.599888548342157</v>
      </c>
      <c r="M17" s="27">
        <f>(C17-B17)/B17*100</f>
        <v>24.864743011722272</v>
      </c>
      <c r="N17" s="27">
        <f>(D17-C17)/C17*100</f>
        <v>15.092977071673589</v>
      </c>
      <c r="O17" s="27">
        <f>(E17-D17)/D17*100</f>
        <v>22.070588235294117</v>
      </c>
      <c r="P17" s="68" t="s">
        <v>39</v>
      </c>
    </row>
    <row r="18" spans="1:16" ht="18" customHeight="1" x14ac:dyDescent="0.25">
      <c r="A18" s="24" t="s">
        <v>40</v>
      </c>
      <c r="B18" s="25">
        <v>2856</v>
      </c>
      <c r="C18" s="25">
        <v>3449</v>
      </c>
      <c r="D18" s="25">
        <v>3892</v>
      </c>
      <c r="E18" s="25">
        <v>4236</v>
      </c>
      <c r="F18" s="26"/>
      <c r="G18" s="27">
        <f>B18/B$7*100</f>
        <v>0.23139595932097926</v>
      </c>
      <c r="H18" s="27">
        <f>C18/C$7*100</f>
        <v>0.26816780509044541</v>
      </c>
      <c r="I18" s="27">
        <f>D18/D$7*100</f>
        <v>0.28009228940183167</v>
      </c>
      <c r="J18" s="27">
        <f>E18/E$7*100</f>
        <v>0.28539205025487208</v>
      </c>
      <c r="K18" s="28"/>
      <c r="L18" s="27">
        <v>3.5157665820949617</v>
      </c>
      <c r="M18" s="27">
        <f>(C18-B18)/B18*100</f>
        <v>20.763305322128854</v>
      </c>
      <c r="N18" s="27">
        <f>(D18-C18)/C18*100</f>
        <v>12.844302696433749</v>
      </c>
      <c r="O18" s="27">
        <f>(E18-D18)/D18*100</f>
        <v>8.8386433710174703</v>
      </c>
      <c r="P18" s="68" t="s">
        <v>41</v>
      </c>
    </row>
    <row r="19" spans="1:16" ht="18" customHeight="1" x14ac:dyDescent="0.25">
      <c r="A19" s="24" t="s">
        <v>42</v>
      </c>
      <c r="B19" s="25">
        <v>3567</v>
      </c>
      <c r="C19" s="25">
        <v>5072</v>
      </c>
      <c r="D19" s="25">
        <v>5949</v>
      </c>
      <c r="E19" s="25">
        <v>7748</v>
      </c>
      <c r="F19" s="26"/>
      <c r="G19" s="27">
        <f>B19/B$7*100</f>
        <v>0.28900188616874406</v>
      </c>
      <c r="H19" s="27">
        <f>C19/C$7*100</f>
        <v>0.39435984558386172</v>
      </c>
      <c r="I19" s="27">
        <f>D19/D$7*100</f>
        <v>0.42812667771107316</v>
      </c>
      <c r="J19" s="27">
        <f>E19/E$7*100</f>
        <v>0.5220060447060314</v>
      </c>
      <c r="K19" s="28"/>
      <c r="L19" s="27">
        <v>8.1236738405577444</v>
      </c>
      <c r="M19" s="27">
        <f>(C19-B19)/B19*100</f>
        <v>42.192318474908888</v>
      </c>
      <c r="N19" s="27">
        <f>(D19-C19)/C19*100</f>
        <v>17.2910094637224</v>
      </c>
      <c r="O19" s="27">
        <f>(E19-D19)/D19*100</f>
        <v>30.240376533871238</v>
      </c>
      <c r="P19" s="68" t="s">
        <v>43</v>
      </c>
    </row>
    <row r="20" spans="1:16" ht="18" customHeight="1" x14ac:dyDescent="0.25">
      <c r="A20" s="24" t="s">
        <v>44</v>
      </c>
      <c r="B20" s="25">
        <v>65616</v>
      </c>
      <c r="C20" s="25">
        <v>71202</v>
      </c>
      <c r="D20" s="25">
        <v>88848</v>
      </c>
      <c r="E20" s="25">
        <v>105297</v>
      </c>
      <c r="F20" s="26"/>
      <c r="G20" s="27">
        <f>B20/B$7*100</f>
        <v>5.3162735528030023</v>
      </c>
      <c r="H20" s="27">
        <f>C20/C$7*100</f>
        <v>5.5361217912583047</v>
      </c>
      <c r="I20" s="27">
        <f>D20/D$7*100</f>
        <v>6.3940492622749074</v>
      </c>
      <c r="J20" s="27">
        <f>E20/E$7*100</f>
        <v>7.0941753342037925</v>
      </c>
      <c r="K20" s="28"/>
      <c r="L20" s="27">
        <v>13.400850298987246</v>
      </c>
      <c r="M20" s="27">
        <f>(C20-B20)/B20*100</f>
        <v>8.5131675201170438</v>
      </c>
      <c r="N20" s="27">
        <f>(D20-C20)/C20*100</f>
        <v>24.783011713154124</v>
      </c>
      <c r="O20" s="27">
        <f>(E20-D20)/D20*100</f>
        <v>18.513641274986494</v>
      </c>
      <c r="P20" s="68" t="s">
        <v>45</v>
      </c>
    </row>
    <row r="21" spans="1:16" ht="18" customHeight="1" x14ac:dyDescent="0.25">
      <c r="A21" s="24" t="s">
        <v>46</v>
      </c>
      <c r="B21" s="25">
        <v>9640</v>
      </c>
      <c r="C21" s="25">
        <v>10372</v>
      </c>
      <c r="D21" s="25">
        <v>12438</v>
      </c>
      <c r="E21" s="25">
        <v>13845</v>
      </c>
      <c r="F21" s="26"/>
      <c r="G21" s="27">
        <f>B21/B$7*100</f>
        <v>0.78104238370246493</v>
      </c>
      <c r="H21" s="27">
        <f>C21/C$7*100</f>
        <v>0.80644722365848065</v>
      </c>
      <c r="I21" s="27">
        <f>D21/D$7*100</f>
        <v>0.89511508108427085</v>
      </c>
      <c r="J21" s="27">
        <f>E21/E$7*100</f>
        <v>0.93277925773812653</v>
      </c>
      <c r="K21" s="28"/>
      <c r="L21" s="27">
        <v>21.471774193548388</v>
      </c>
      <c r="M21" s="27">
        <f>(C21-B21)/B21*100</f>
        <v>7.5933609958506221</v>
      </c>
      <c r="N21" s="27">
        <f>(D21-C21)/C21*100</f>
        <v>19.919012726571538</v>
      </c>
      <c r="O21" s="27">
        <f>(E21-D21)/D21*100</f>
        <v>11.31210805595755</v>
      </c>
      <c r="P21" s="68" t="s">
        <v>47</v>
      </c>
    </row>
    <row r="22" spans="1:16" ht="18" customHeight="1" x14ac:dyDescent="0.25">
      <c r="A22" s="24" t="s">
        <v>48</v>
      </c>
      <c r="B22" s="25">
        <v>4153</v>
      </c>
      <c r="C22" s="25">
        <v>3971</v>
      </c>
      <c r="D22" s="25">
        <v>5006</v>
      </c>
      <c r="E22" s="25">
        <v>5585</v>
      </c>
      <c r="F22" s="26"/>
      <c r="G22" s="27">
        <f>B22/B$7*100</f>
        <v>0.33648018874650798</v>
      </c>
      <c r="H22" s="27">
        <f>C22/C$7*100</f>
        <v>0.30875452421402105</v>
      </c>
      <c r="I22" s="27">
        <f>D22/D$7*100</f>
        <v>0.36026259011962214</v>
      </c>
      <c r="J22" s="27">
        <f>E22/E$7*100</f>
        <v>0.37627823434217672</v>
      </c>
      <c r="K22" s="28"/>
      <c r="L22" s="27">
        <v>6.9809376609994853</v>
      </c>
      <c r="M22" s="27">
        <f>(C22-B22)/B22*100</f>
        <v>-4.3823741873344568</v>
      </c>
      <c r="N22" s="27">
        <f>(D22-C22)/C22*100</f>
        <v>26.063963737093932</v>
      </c>
      <c r="O22" s="27">
        <f>(E22-D22)/D22*100</f>
        <v>11.566120655213744</v>
      </c>
      <c r="P22" s="68" t="s">
        <v>49</v>
      </c>
    </row>
    <row r="23" spans="1:16" ht="18" customHeight="1" x14ac:dyDescent="0.25">
      <c r="A23" s="24" t="s">
        <v>50</v>
      </c>
      <c r="B23" s="25">
        <v>6879</v>
      </c>
      <c r="C23" s="25">
        <v>8976</v>
      </c>
      <c r="D23" s="25">
        <v>8699</v>
      </c>
      <c r="E23" s="25">
        <v>12025</v>
      </c>
      <c r="F23" s="26"/>
      <c r="G23" s="27">
        <f>B23/B$7*100</f>
        <v>0.55734341882668637</v>
      </c>
      <c r="H23" s="27">
        <f>C23/C$7*100</f>
        <v>0.69790496332033569</v>
      </c>
      <c r="I23" s="27">
        <f>D23/D$7*100</f>
        <v>0.62603361395337453</v>
      </c>
      <c r="J23" s="27">
        <f>E23/E$7*100</f>
        <v>0.81016038817630709</v>
      </c>
      <c r="K23" s="28"/>
      <c r="L23" s="27">
        <v>11.274668392106115</v>
      </c>
      <c r="M23" s="27">
        <f>(C23-B23)/B23*100</f>
        <v>30.484081988661142</v>
      </c>
      <c r="N23" s="27">
        <f>(D23-C23)/C23*100</f>
        <v>-3.0860071301247771</v>
      </c>
      <c r="O23" s="27">
        <f>(E23-D23)/D23*100</f>
        <v>38.23427980227612</v>
      </c>
      <c r="P23" s="68" t="s">
        <v>51</v>
      </c>
    </row>
    <row r="24" spans="1:16" ht="18" customHeight="1" x14ac:dyDescent="0.25">
      <c r="A24" s="24" t="s">
        <v>52</v>
      </c>
      <c r="B24" s="25">
        <v>5057</v>
      </c>
      <c r="C24" s="25">
        <v>6259</v>
      </c>
      <c r="D24" s="25">
        <v>6882</v>
      </c>
      <c r="E24" s="25">
        <v>8342</v>
      </c>
      <c r="F24" s="26"/>
      <c r="G24" s="27">
        <f>B24/B$7*100</f>
        <v>0.40972316746715409</v>
      </c>
      <c r="H24" s="27">
        <f>C24/C$7*100</f>
        <v>0.4866518678054792</v>
      </c>
      <c r="I24" s="27">
        <f>D24/D$7*100</f>
        <v>0.49527110371618849</v>
      </c>
      <c r="J24" s="27">
        <f>E24/E$7*100</f>
        <v>0.56202560982675709</v>
      </c>
      <c r="K24" s="28"/>
      <c r="L24" s="27">
        <v>2.8681855166802279</v>
      </c>
      <c r="M24" s="27">
        <f>(C24-B24)/B24*100</f>
        <v>23.769033023531737</v>
      </c>
      <c r="N24" s="27">
        <f>(D24-C24)/C24*100</f>
        <v>9.9536667199233104</v>
      </c>
      <c r="O24" s="27">
        <f>(E24-D24)/D24*100</f>
        <v>21.21476315024702</v>
      </c>
      <c r="P24" s="68" t="s">
        <v>53</v>
      </c>
    </row>
    <row r="25" spans="1:16" ht="18" customHeight="1" x14ac:dyDescent="0.25">
      <c r="A25" s="24" t="s">
        <v>54</v>
      </c>
      <c r="B25" s="25">
        <v>44323</v>
      </c>
      <c r="C25" s="25">
        <v>46522</v>
      </c>
      <c r="D25" s="25">
        <v>61931</v>
      </c>
      <c r="E25" s="25">
        <v>70935</v>
      </c>
      <c r="F25" s="26"/>
      <c r="G25" s="27">
        <f>B25/B$7*100</f>
        <v>3.5910935241539788</v>
      </c>
      <c r="H25" s="27">
        <f>C25/C$7*100</f>
        <v>3.6171941514693247</v>
      </c>
      <c r="I25" s="27">
        <f>D25/D$7*100</f>
        <v>4.4569361703352612</v>
      </c>
      <c r="J25" s="27">
        <f>E25/E$7*100</f>
        <v>4.7791041276745396</v>
      </c>
      <c r="K25" s="28"/>
      <c r="L25" s="27">
        <v>-33.15587862701333</v>
      </c>
      <c r="M25" s="27">
        <f>(C25-B25)/B25*100</f>
        <v>4.9613067707510776</v>
      </c>
      <c r="N25" s="27">
        <f>(D25-C25)/C25*100</f>
        <v>33.121963802072138</v>
      </c>
      <c r="O25" s="27">
        <f>(E25-D25)/D25*100</f>
        <v>14.538760879042806</v>
      </c>
      <c r="P25" s="68" t="s">
        <v>55</v>
      </c>
    </row>
    <row r="26" spans="1:16" ht="18" customHeight="1" x14ac:dyDescent="0.25">
      <c r="A26" s="24" t="s">
        <v>56</v>
      </c>
      <c r="B26" s="25">
        <v>4286</v>
      </c>
      <c r="C26" s="25">
        <v>4957</v>
      </c>
      <c r="D26" s="25">
        <v>6079</v>
      </c>
      <c r="E26" s="25">
        <v>6584</v>
      </c>
      <c r="F26" s="26"/>
      <c r="G26" s="27">
        <f>B26/B$7*100</f>
        <v>0.34725598096978894</v>
      </c>
      <c r="H26" s="27">
        <f>C26/C$7*100</f>
        <v>0.38541832700299733</v>
      </c>
      <c r="I26" s="27">
        <f>D26/D$7*100</f>
        <v>0.4374822783334365</v>
      </c>
      <c r="J26" s="27">
        <f>E26/E$7*100</f>
        <v>0.4435838665906699</v>
      </c>
      <c r="K26" s="28"/>
      <c r="L26" s="27">
        <v>31.39178418148375</v>
      </c>
      <c r="M26" s="27">
        <f>(C26-B26)/B26*100</f>
        <v>15.655622958469436</v>
      </c>
      <c r="N26" s="27">
        <f>(D26-C26)/C26*100</f>
        <v>22.634658059310066</v>
      </c>
      <c r="O26" s="27">
        <f>(E26-D26)/D26*100</f>
        <v>8.3072873827932234</v>
      </c>
      <c r="P26" s="68" t="s">
        <v>57</v>
      </c>
    </row>
    <row r="27" spans="1:16" ht="18" customHeight="1" x14ac:dyDescent="0.25">
      <c r="A27" s="24" t="s">
        <v>58</v>
      </c>
      <c r="B27" s="25">
        <v>1470</v>
      </c>
      <c r="C27" s="25">
        <v>1548</v>
      </c>
      <c r="D27" s="25">
        <v>2100</v>
      </c>
      <c r="E27" s="25">
        <v>3167</v>
      </c>
      <c r="F27" s="26"/>
      <c r="G27" s="27">
        <f>B27/B$7*100</f>
        <v>0.11910086141520991</v>
      </c>
      <c r="H27" s="27">
        <f>C27/C$7*100</f>
        <v>0.12036061533198304</v>
      </c>
      <c r="I27" s="27">
        <f>D27/D$7*100</f>
        <v>0.1511289331304847</v>
      </c>
      <c r="J27" s="27">
        <f>E27/E$7*100</f>
        <v>0.21337030763861659</v>
      </c>
      <c r="K27" s="28"/>
      <c r="L27" s="27">
        <v>11.448066717210008</v>
      </c>
      <c r="M27" s="27">
        <f>(C27-B27)/B27*100</f>
        <v>5.3061224489795915</v>
      </c>
      <c r="N27" s="27">
        <f>(D27-C27)/C27*100</f>
        <v>35.65891472868217</v>
      </c>
      <c r="O27" s="27">
        <f>(E27-D27)/D27*100</f>
        <v>50.809523809523803</v>
      </c>
      <c r="P27" s="68" t="s">
        <v>59</v>
      </c>
    </row>
    <row r="28" spans="1:16" ht="18" customHeight="1" x14ac:dyDescent="0.25">
      <c r="A28" s="24" t="s">
        <v>60</v>
      </c>
      <c r="B28" s="25">
        <v>17816</v>
      </c>
      <c r="C28" s="25">
        <v>23393</v>
      </c>
      <c r="D28" s="25">
        <v>25843</v>
      </c>
      <c r="E28" s="25">
        <v>31780</v>
      </c>
      <c r="F28" s="26"/>
      <c r="G28" s="27">
        <f>B28/B$7*100</f>
        <v>1.44347003195468</v>
      </c>
      <c r="H28" s="27">
        <f>C28/C$7*100</f>
        <v>1.8188603840187851</v>
      </c>
      <c r="I28" s="27">
        <f>D28/D$7*100</f>
        <v>1.8598214375671984</v>
      </c>
      <c r="J28" s="27">
        <f>E28/E$7*100</f>
        <v>2.141114106964078</v>
      </c>
      <c r="K28" s="28"/>
      <c r="L28" s="27">
        <v>16.979645436638215</v>
      </c>
      <c r="M28" s="27">
        <f>(C28-B28)/B28*100</f>
        <v>31.3033228558599</v>
      </c>
      <c r="N28" s="27">
        <f>(D28-C28)/C28*100</f>
        <v>10.473218484161929</v>
      </c>
      <c r="O28" s="27">
        <f>(E28-D28)/D28*100</f>
        <v>22.973339008629029</v>
      </c>
      <c r="P28" s="68" t="s">
        <v>61</v>
      </c>
    </row>
    <row r="29" spans="1:16" ht="18" customHeight="1" x14ac:dyDescent="0.25">
      <c r="A29" s="24" t="s">
        <v>62</v>
      </c>
      <c r="B29" s="25">
        <v>9138</v>
      </c>
      <c r="C29" s="25">
        <v>10918</v>
      </c>
      <c r="D29" s="25">
        <v>13127</v>
      </c>
      <c r="E29" s="25">
        <v>14988</v>
      </c>
      <c r="F29" s="26"/>
      <c r="G29" s="27">
        <f>B29/B$7*100</f>
        <v>0.74036984463414168</v>
      </c>
      <c r="H29" s="27">
        <f>C29/C$7*100</f>
        <v>0.84889999883371503</v>
      </c>
      <c r="I29" s="27">
        <f>D29/D$7*100</f>
        <v>0.94469976438279668</v>
      </c>
      <c r="J29" s="27">
        <f>E29/E$7*100</f>
        <v>1.0097866027431592</v>
      </c>
      <c r="K29" s="28"/>
      <c r="L29" s="27">
        <v>27.572246265531202</v>
      </c>
      <c r="M29" s="27">
        <f>(C29-B29)/B29*100</f>
        <v>19.479098270956445</v>
      </c>
      <c r="N29" s="27">
        <f>(D29-C29)/C29*100</f>
        <v>20.232643341271295</v>
      </c>
      <c r="O29" s="27">
        <f>(E29-D29)/D29*100</f>
        <v>14.176887331454255</v>
      </c>
      <c r="P29" s="68" t="s">
        <v>63</v>
      </c>
    </row>
    <row r="30" spans="1:16" ht="18" customHeight="1" x14ac:dyDescent="0.25">
      <c r="A30" s="24" t="s">
        <v>64</v>
      </c>
      <c r="B30" s="25">
        <v>31923</v>
      </c>
      <c r="C30" s="25">
        <v>31678</v>
      </c>
      <c r="D30" s="25">
        <v>32651</v>
      </c>
      <c r="E30" s="25">
        <v>32984</v>
      </c>
      <c r="F30" s="26"/>
      <c r="G30" s="27">
        <f>B30/B$7*100</f>
        <v>2.586433196569895</v>
      </c>
      <c r="H30" s="27">
        <f>C30/C$7*100</f>
        <v>2.4630384835184485</v>
      </c>
      <c r="I30" s="27">
        <f>D30/D$7*100</f>
        <v>2.3497670455445032</v>
      </c>
      <c r="J30" s="27">
        <f>E30/E$7*100</f>
        <v>2.2222312052895892</v>
      </c>
      <c r="K30" s="28"/>
      <c r="L30" s="27">
        <v>1.3525097628345555</v>
      </c>
      <c r="M30" s="27">
        <f>(C30-B30)/B30*100</f>
        <v>-0.76747172884753945</v>
      </c>
      <c r="N30" s="27">
        <f>(D30-C30)/C30*100</f>
        <v>3.0715322937054106</v>
      </c>
      <c r="O30" s="27">
        <f>(E30-D30)/D30*100</f>
        <v>1.0198768797280329</v>
      </c>
      <c r="P30" s="68" t="s">
        <v>65</v>
      </c>
    </row>
    <row r="31" spans="1:16" ht="18" customHeight="1" x14ac:dyDescent="0.25">
      <c r="A31" s="24" t="s">
        <v>66</v>
      </c>
      <c r="B31" s="25">
        <v>10200</v>
      </c>
      <c r="C31" s="25">
        <v>10091</v>
      </c>
      <c r="D31" s="25">
        <v>11168</v>
      </c>
      <c r="E31" s="25">
        <v>10129</v>
      </c>
      <c r="F31" s="26"/>
      <c r="G31" s="27">
        <f>B31/B$7*100</f>
        <v>0.82641414043206873</v>
      </c>
      <c r="H31" s="27">
        <f>C31/C$7*100</f>
        <v>0.78459881738697723</v>
      </c>
      <c r="I31" s="27">
        <f>D31/D$7*100</f>
        <v>0.80371805961964449</v>
      </c>
      <c r="J31" s="27">
        <f>E31/E$7*100</f>
        <v>0.68242117021520288</v>
      </c>
      <c r="K31" s="28"/>
      <c r="L31" s="27">
        <v>17.674203968620212</v>
      </c>
      <c r="M31" s="27">
        <f>(C31-B31)/B31*100</f>
        <v>-1.0686274509803921</v>
      </c>
      <c r="N31" s="27">
        <f>(D31-C31)/C31*100</f>
        <v>10.672876820929542</v>
      </c>
      <c r="O31" s="27">
        <f>(E31-D31)/D31*100</f>
        <v>-9.3033667621776512</v>
      </c>
      <c r="P31" s="68" t="s">
        <v>67</v>
      </c>
    </row>
    <row r="32" spans="1:16" ht="18" customHeight="1" x14ac:dyDescent="0.25">
      <c r="A32" s="24" t="s">
        <v>68</v>
      </c>
      <c r="B32" s="25">
        <v>6747</v>
      </c>
      <c r="C32" s="25">
        <v>7599</v>
      </c>
      <c r="D32" s="25">
        <v>9722</v>
      </c>
      <c r="E32" s="25">
        <v>11430</v>
      </c>
      <c r="F32" s="26"/>
      <c r="G32" s="27">
        <f>B32/B$7*100</f>
        <v>0.54664864759756548</v>
      </c>
      <c r="H32" s="27">
        <f>C32/C$7*100</f>
        <v>0.59083999735642057</v>
      </c>
      <c r="I32" s="27">
        <f>D32/D$7*100</f>
        <v>0.6996549942355107</v>
      </c>
      <c r="J32" s="27">
        <f>E32/E$7*100</f>
        <v>0.77007345005032768</v>
      </c>
      <c r="K32" s="28"/>
      <c r="L32" s="27">
        <v>-16.259153531090977</v>
      </c>
      <c r="M32" s="27">
        <f>(C32-B32)/B32*100</f>
        <v>12.627834593152512</v>
      </c>
      <c r="N32" s="27">
        <f>(D32-C32)/C32*100</f>
        <v>27.937886564021579</v>
      </c>
      <c r="O32" s="27">
        <f>(E32-D32)/D32*100</f>
        <v>17.56840156346431</v>
      </c>
      <c r="P32" s="68" t="s">
        <v>69</v>
      </c>
    </row>
    <row r="33" spans="1:47" ht="18" customHeight="1" x14ac:dyDescent="0.25">
      <c r="A33" s="24" t="s">
        <v>70</v>
      </c>
      <c r="B33" s="25">
        <v>92775</v>
      </c>
      <c r="C33" s="25">
        <v>101843</v>
      </c>
      <c r="D33" s="25">
        <v>103977</v>
      </c>
      <c r="E33" s="25">
        <v>114602</v>
      </c>
      <c r="F33" s="26"/>
      <c r="G33" s="27">
        <f>B33/B$7*100</f>
        <v>7.5167227331946247</v>
      </c>
      <c r="H33" s="27">
        <f>C33/C$7*100</f>
        <v>7.9185311028780028</v>
      </c>
      <c r="I33" s="27">
        <f>D33/D$7*100</f>
        <v>7.4828252762420995</v>
      </c>
      <c r="J33" s="27">
        <f>E33/E$7*100</f>
        <v>7.7210811480899073</v>
      </c>
      <c r="K33" s="28"/>
      <c r="L33" s="27">
        <v>5.0120547387008045</v>
      </c>
      <c r="M33" s="27">
        <f>(C33-B33)/B33*100</f>
        <v>9.7741848558340081</v>
      </c>
      <c r="N33" s="27">
        <f>(D33-C33)/C33*100</f>
        <v>2.0953821077540922</v>
      </c>
      <c r="O33" s="27">
        <f>(E33-D33)/D33*100</f>
        <v>10.21860603787376</v>
      </c>
      <c r="P33" s="68" t="s">
        <v>71</v>
      </c>
    </row>
    <row r="34" spans="1:47" ht="18" customHeight="1" x14ac:dyDescent="0.25">
      <c r="A34" s="24" t="s">
        <v>72</v>
      </c>
      <c r="B34" s="25">
        <v>23361</v>
      </c>
      <c r="C34" s="25">
        <v>26943</v>
      </c>
      <c r="D34" s="25">
        <v>33356</v>
      </c>
      <c r="E34" s="25">
        <v>37628</v>
      </c>
      <c r="F34" s="26"/>
      <c r="G34" s="27">
        <f>B34/B$7*100</f>
        <v>1.8927314445719174</v>
      </c>
      <c r="H34" s="27">
        <f>C34/C$7*100</f>
        <v>2.0948811749932941</v>
      </c>
      <c r="I34" s="27">
        <f>D34/D$7*100</f>
        <v>2.4005031873811657</v>
      </c>
      <c r="J34" s="27">
        <f>E34/E$7*100</f>
        <v>2.5351114416879903</v>
      </c>
      <c r="K34" s="28"/>
      <c r="L34" s="27">
        <v>37.062896033794885</v>
      </c>
      <c r="M34" s="27">
        <f>(C34-B34)/B34*100</f>
        <v>15.333247720559909</v>
      </c>
      <c r="N34" s="27">
        <f>(D34-C34)/C34*100</f>
        <v>23.802100731173219</v>
      </c>
      <c r="O34" s="27">
        <f>(E34-D34)/D34*100</f>
        <v>12.807291042091379</v>
      </c>
      <c r="P34" s="68" t="s">
        <v>73</v>
      </c>
    </row>
    <row r="35" spans="1:47" s="15" customFormat="1" ht="18" customHeight="1" x14ac:dyDescent="0.2">
      <c r="A35" s="29" t="s">
        <v>74</v>
      </c>
      <c r="B35" s="30">
        <f t="shared" ref="B35:D35" si="2">SUM(B36:B49)</f>
        <v>578322</v>
      </c>
      <c r="C35" s="30">
        <f t="shared" si="2"/>
        <v>572336</v>
      </c>
      <c r="D35" s="30">
        <f t="shared" si="2"/>
        <v>586791</v>
      </c>
      <c r="E35" s="30">
        <f>SUM(E36:E49)</f>
        <v>580928</v>
      </c>
      <c r="F35" s="31"/>
      <c r="G35" s="21">
        <f>B35/B$7*100</f>
        <v>46.856223384603418</v>
      </c>
      <c r="H35" s="21">
        <f>C35/C$7*100</f>
        <v>44.500460682587757</v>
      </c>
      <c r="I35" s="21">
        <f>D35/D$7*100</f>
        <v>42.229094190747738</v>
      </c>
      <c r="J35" s="21">
        <f>E35/E$7*100</f>
        <v>39.138865196048705</v>
      </c>
      <c r="K35" s="23"/>
      <c r="L35" s="21">
        <v>1.811696896824293</v>
      </c>
      <c r="M35" s="21">
        <f>(C35-B35)/B35*100</f>
        <v>-1.0350635113310578</v>
      </c>
      <c r="N35" s="21">
        <f>(D35-C35)/C35*100</f>
        <v>2.5256143244527691</v>
      </c>
      <c r="O35" s="21">
        <f>(E35-D35)/D35*100</f>
        <v>-0.9991632455167172</v>
      </c>
      <c r="P35" s="63" t="s">
        <v>75</v>
      </c>
    </row>
    <row r="36" spans="1:47" ht="18" customHeight="1" x14ac:dyDescent="0.25">
      <c r="A36" s="24" t="s">
        <v>76</v>
      </c>
      <c r="B36" s="25">
        <v>4431</v>
      </c>
      <c r="C36" s="25">
        <v>6018</v>
      </c>
      <c r="D36" s="25">
        <v>4714</v>
      </c>
      <c r="E36" s="25">
        <v>3644</v>
      </c>
      <c r="F36" s="26"/>
      <c r="G36" s="27">
        <f>B36/B$7*100</f>
        <v>0.35900402512298984</v>
      </c>
      <c r="H36" s="27">
        <f>C36/C$7*100</f>
        <v>0.46791355495340692</v>
      </c>
      <c r="I36" s="27">
        <f>D36/D$7*100</f>
        <v>0.33924847179862144</v>
      </c>
      <c r="J36" s="27">
        <f>E36/E$7*100</f>
        <v>0.24550723114465386</v>
      </c>
      <c r="K36" s="28"/>
      <c r="L36" s="27">
        <v>98.610488570147908</v>
      </c>
      <c r="M36" s="27">
        <f>(C36-B36)/B36*100</f>
        <v>35.815842924847665</v>
      </c>
      <c r="N36" s="27">
        <f>(D36-C36)/C36*100</f>
        <v>-21.668328348288469</v>
      </c>
      <c r="O36" s="27">
        <f>(E36-D36)/D36*100</f>
        <v>-22.698345354263893</v>
      </c>
      <c r="P36" s="68" t="s">
        <v>77</v>
      </c>
    </row>
    <row r="37" spans="1:47" ht="18" customHeight="1" x14ac:dyDescent="0.25">
      <c r="A37" s="24" t="s">
        <v>78</v>
      </c>
      <c r="B37" s="25">
        <v>359514</v>
      </c>
      <c r="C37" s="25">
        <v>324326</v>
      </c>
      <c r="D37" s="25">
        <v>306530</v>
      </c>
      <c r="E37" s="25">
        <v>283116</v>
      </c>
      <c r="F37" s="26"/>
      <c r="G37" s="27">
        <f>B37/B$7*100</f>
        <v>29.128181694440663</v>
      </c>
      <c r="H37" s="27">
        <f>C37/C$7*100</f>
        <v>25.217103958760163</v>
      </c>
      <c r="I37" s="27">
        <f>D37/D$7*100</f>
        <v>22.059786605946417</v>
      </c>
      <c r="J37" s="27">
        <f>E37/E$7*100</f>
        <v>19.074375755419819</v>
      </c>
      <c r="K37" s="28"/>
      <c r="L37" s="27">
        <v>-1.1308322287185184</v>
      </c>
      <c r="M37" s="27">
        <f>(C37-B37)/B37*100</f>
        <v>-9.7876577824507525</v>
      </c>
      <c r="N37" s="27">
        <f>(D37-C37)/C37*100</f>
        <v>-5.487071650129808</v>
      </c>
      <c r="O37" s="27">
        <f>(E37-D37)/D37*100</f>
        <v>-7.6384040713796368</v>
      </c>
      <c r="P37" s="68" t="s">
        <v>79</v>
      </c>
    </row>
    <row r="38" spans="1:47" ht="18" customHeight="1" x14ac:dyDescent="0.25">
      <c r="A38" s="24" t="s">
        <v>80</v>
      </c>
      <c r="B38" s="25">
        <v>52368</v>
      </c>
      <c r="C38" s="25">
        <v>66955</v>
      </c>
      <c r="D38" s="25">
        <v>83019</v>
      </c>
      <c r="E38" s="25">
        <v>90474</v>
      </c>
      <c r="F38" s="26"/>
      <c r="G38" s="27">
        <f>B38/B$7*100</f>
        <v>4.2429074221712337</v>
      </c>
      <c r="H38" s="27">
        <f>C38/C$7*100</f>
        <v>5.2059076224502094</v>
      </c>
      <c r="I38" s="27">
        <f>D38/D$7*100</f>
        <v>5.9745585235998631</v>
      </c>
      <c r="J38" s="27">
        <f>E38/E$7*100</f>
        <v>6.0955052773275016</v>
      </c>
      <c r="K38" s="28"/>
      <c r="L38" s="27">
        <v>14.874854673481474</v>
      </c>
      <c r="M38" s="27">
        <f>(C38-B38)/B38*100</f>
        <v>27.854796822487017</v>
      </c>
      <c r="N38" s="27">
        <f>(D38-C38)/C38*100</f>
        <v>23.992233589724439</v>
      </c>
      <c r="O38" s="27">
        <f>(E38-D38)/D38*100</f>
        <v>8.9798720774762408</v>
      </c>
      <c r="P38" s="68" t="s">
        <v>81</v>
      </c>
    </row>
    <row r="39" spans="1:47" ht="18" customHeight="1" x14ac:dyDescent="0.25">
      <c r="A39" s="24" t="s">
        <v>82</v>
      </c>
      <c r="B39" s="25">
        <v>3452</v>
      </c>
      <c r="C39" s="25">
        <v>4886</v>
      </c>
      <c r="D39" s="25">
        <v>5375</v>
      </c>
      <c r="E39" s="25">
        <v>5885</v>
      </c>
      <c r="F39" s="26"/>
      <c r="G39" s="27">
        <f>B39/B$7*100</f>
        <v>0.27968447184034329</v>
      </c>
      <c r="H39" s="27">
        <f>C39/C$7*100</f>
        <v>0.37989791118350719</v>
      </c>
      <c r="I39" s="27">
        <f>D39/D$7*100</f>
        <v>0.38681810265540734</v>
      </c>
      <c r="J39" s="27">
        <f>E39/E$7*100</f>
        <v>0.39649013591830079</v>
      </c>
      <c r="K39" s="28"/>
      <c r="L39" s="27">
        <v>3.5703570357035703</v>
      </c>
      <c r="M39" s="27">
        <f>(C39-B39)/B39*100</f>
        <v>41.541135573580533</v>
      </c>
      <c r="N39" s="27">
        <f>(D39-C39)/C39*100</f>
        <v>10.008186655751125</v>
      </c>
      <c r="O39" s="27">
        <f>(E39-D39)/D39*100</f>
        <v>9.4883720930232567</v>
      </c>
      <c r="P39" s="68" t="s">
        <v>83</v>
      </c>
    </row>
    <row r="40" spans="1:47" ht="18" customHeight="1" x14ac:dyDescent="0.25">
      <c r="A40" s="24" t="s">
        <v>84</v>
      </c>
      <c r="B40" s="25">
        <v>39244</v>
      </c>
      <c r="C40" s="25">
        <v>39894</v>
      </c>
      <c r="D40" s="25">
        <v>41133</v>
      </c>
      <c r="E40" s="25">
        <v>42304</v>
      </c>
      <c r="F40" s="26"/>
      <c r="G40" s="27">
        <f>B40/B$7*100</f>
        <v>3.1795878948153047</v>
      </c>
      <c r="H40" s="27">
        <f>C40/C$7*100</f>
        <v>3.1018516718695941</v>
      </c>
      <c r="I40" s="27">
        <f>D40/D$7*100</f>
        <v>2.9601840030743944</v>
      </c>
      <c r="J40" s="27">
        <f>E40/E$7*100</f>
        <v>2.850147614254511</v>
      </c>
      <c r="K40" s="28"/>
      <c r="L40" s="27">
        <v>1.1000334904809748</v>
      </c>
      <c r="M40" s="27">
        <f>(C40-B40)/B40*100</f>
        <v>1.6563041484048517</v>
      </c>
      <c r="N40" s="27">
        <f>(D40-C40)/C40*100</f>
        <v>3.1057301849902244</v>
      </c>
      <c r="O40" s="27">
        <f>(E40-D40)/D40*100</f>
        <v>2.8468626163907325</v>
      </c>
      <c r="P40" s="68" t="s">
        <v>85</v>
      </c>
    </row>
    <row r="41" spans="1:47" ht="18" customHeight="1" x14ac:dyDescent="0.25">
      <c r="A41" s="24" t="s">
        <v>86</v>
      </c>
      <c r="B41" s="25">
        <v>33001</v>
      </c>
      <c r="C41" s="25">
        <v>29580</v>
      </c>
      <c r="D41" s="25">
        <v>34808</v>
      </c>
      <c r="E41" s="25">
        <v>34400</v>
      </c>
      <c r="F41" s="26"/>
      <c r="G41" s="27">
        <f>B41/B$7*100</f>
        <v>2.6737738282743826</v>
      </c>
      <c r="H41" s="27">
        <f>C41/C$7*100</f>
        <v>2.2999140836692882</v>
      </c>
      <c r="I41" s="27">
        <f>D41/D$7*100</f>
        <v>2.5049980497171007</v>
      </c>
      <c r="J41" s="27">
        <f>E41/E$7*100</f>
        <v>2.3176313807288951</v>
      </c>
      <c r="K41" s="28"/>
      <c r="L41" s="27">
        <v>-5.4304218248509857</v>
      </c>
      <c r="M41" s="27">
        <f>(C41-B41)/B41*100</f>
        <v>-10.366352534771673</v>
      </c>
      <c r="N41" s="27">
        <f>(D41-C41)/C41*100</f>
        <v>17.674104124408384</v>
      </c>
      <c r="O41" s="27">
        <f>(E41-D41)/D41*100</f>
        <v>-1.1721443346357159</v>
      </c>
      <c r="P41" s="68" t="s">
        <v>87</v>
      </c>
    </row>
    <row r="42" spans="1:47" ht="18" customHeight="1" x14ac:dyDescent="0.25">
      <c r="A42" s="24" t="s">
        <v>88</v>
      </c>
      <c r="B42" s="25">
        <v>12575</v>
      </c>
      <c r="C42" s="25">
        <v>16185</v>
      </c>
      <c r="D42" s="25">
        <v>19092</v>
      </c>
      <c r="E42" s="25">
        <v>22202</v>
      </c>
      <c r="F42" s="26"/>
      <c r="G42" s="27">
        <f>B42/B$7*100</f>
        <v>1.0188390015620847</v>
      </c>
      <c r="H42" s="27">
        <f>C42/C$7*100</f>
        <v>1.2584215498373033</v>
      </c>
      <c r="I42" s="27">
        <f>D42/D$7*100</f>
        <v>1.3739779006320068</v>
      </c>
      <c r="J42" s="27">
        <f>E42/E$7*100</f>
        <v>1.4958154626436899</v>
      </c>
      <c r="K42" s="28"/>
      <c r="L42" s="27">
        <v>-6.5542097049862527</v>
      </c>
      <c r="M42" s="27">
        <f>(C42-B42)/B42*100</f>
        <v>28.707753479125248</v>
      </c>
      <c r="N42" s="27">
        <f>(D42-C42)/C42*100</f>
        <v>17.961075069508805</v>
      </c>
      <c r="O42" s="27">
        <f>(E42-D42)/D42*100</f>
        <v>16.2895453593128</v>
      </c>
      <c r="P42" s="68" t="s">
        <v>89</v>
      </c>
    </row>
    <row r="43" spans="1:47" ht="18" customHeight="1" x14ac:dyDescent="0.25">
      <c r="A43" s="24" t="s">
        <v>90</v>
      </c>
      <c r="B43" s="25">
        <v>3987</v>
      </c>
      <c r="C43" s="25">
        <v>6251</v>
      </c>
      <c r="D43" s="25">
        <v>6241</v>
      </c>
      <c r="E43" s="25">
        <v>5340</v>
      </c>
      <c r="F43" s="26"/>
      <c r="G43" s="27">
        <f>B43/B$7*100</f>
        <v>0.32303070371594689</v>
      </c>
      <c r="H43" s="27">
        <f>C43/C$7*100</f>
        <v>0.48602984912159297</v>
      </c>
      <c r="I43" s="27">
        <f>D43/D$7*100</f>
        <v>0.44914079603207391</v>
      </c>
      <c r="J43" s="27">
        <f>E43/E$7*100</f>
        <v>0.35977184805500872</v>
      </c>
      <c r="K43" s="28"/>
      <c r="L43" s="27">
        <v>28.405797101449277</v>
      </c>
      <c r="M43" s="27">
        <f>(C43-B43)/B43*100</f>
        <v>56.784549786807126</v>
      </c>
      <c r="N43" s="27">
        <f>(D43-C43)/C43*100</f>
        <v>-0.15997440409534475</v>
      </c>
      <c r="O43" s="27">
        <f>(E43-D43)/D43*100</f>
        <v>-14.436788976125619</v>
      </c>
      <c r="P43" s="68" t="s">
        <v>91</v>
      </c>
    </row>
    <row r="44" spans="1:47" ht="18" customHeight="1" x14ac:dyDescent="0.25">
      <c r="A44" s="24" t="s">
        <v>92</v>
      </c>
      <c r="B44" s="25">
        <v>6907</v>
      </c>
      <c r="C44" s="25">
        <v>9551</v>
      </c>
      <c r="D44" s="25">
        <v>10532</v>
      </c>
      <c r="E44" s="25">
        <v>11035</v>
      </c>
      <c r="F44" s="26"/>
      <c r="G44" s="27">
        <f>B44/B$7*100</f>
        <v>0.55961200666316657</v>
      </c>
      <c r="H44" s="27">
        <f>C44/C$7*100</f>
        <v>0.74261255622465761</v>
      </c>
      <c r="I44" s="27">
        <f>D44/D$7*100</f>
        <v>0.75794758272869767</v>
      </c>
      <c r="J44" s="27">
        <f>E44/E$7*100</f>
        <v>0.74346111297509765</v>
      </c>
      <c r="K44" s="28"/>
      <c r="L44" s="27">
        <v>27.765445800961896</v>
      </c>
      <c r="M44" s="27">
        <f>(C44-B44)/B44*100</f>
        <v>38.280005791226287</v>
      </c>
      <c r="N44" s="27">
        <f>(D44-C44)/C44*100</f>
        <v>10.27117579311067</v>
      </c>
      <c r="O44" s="27">
        <f>(E44-D44)/D44*100</f>
        <v>4.7759210026585643</v>
      </c>
      <c r="P44" s="68" t="s">
        <v>93</v>
      </c>
    </row>
    <row r="45" spans="1:47" ht="18" customHeight="1" x14ac:dyDescent="0.25">
      <c r="A45" s="24" t="s">
        <v>94</v>
      </c>
      <c r="B45" s="25">
        <v>15881</v>
      </c>
      <c r="C45" s="25">
        <v>14782</v>
      </c>
      <c r="D45" s="25">
        <v>14502</v>
      </c>
      <c r="E45" s="25">
        <v>13877</v>
      </c>
      <c r="F45" s="26"/>
      <c r="G45" s="27">
        <f>B45/B$7*100</f>
        <v>1.2866944082550671</v>
      </c>
      <c r="H45" s="27">
        <f>C45/C$7*100</f>
        <v>1.1493350231507578</v>
      </c>
      <c r="I45" s="27">
        <f>D45/D$7*100</f>
        <v>1.0436532325039474</v>
      </c>
      <c r="J45" s="27">
        <f>E45/E$7*100</f>
        <v>0.93493519390624635</v>
      </c>
      <c r="K45" s="28"/>
      <c r="L45" s="27">
        <v>-14.792359695246271</v>
      </c>
      <c r="M45" s="27">
        <f>(C45-B45)/B45*100</f>
        <v>-6.9202191297777214</v>
      </c>
      <c r="N45" s="27">
        <f>(D45-C45)/C45*100</f>
        <v>-1.8941956433500204</v>
      </c>
      <c r="O45" s="27">
        <f>(E45-D45)/D45*100</f>
        <v>-4.3097503792580341</v>
      </c>
      <c r="P45" s="68" t="s">
        <v>95</v>
      </c>
    </row>
    <row r="46" spans="1:47" ht="18" customHeight="1" x14ac:dyDescent="0.25">
      <c r="A46" s="24" t="s">
        <v>96</v>
      </c>
      <c r="B46" s="25">
        <v>14153</v>
      </c>
      <c r="C46" s="25">
        <v>17927</v>
      </c>
      <c r="D46" s="25">
        <v>14070</v>
      </c>
      <c r="E46" s="25">
        <v>12792</v>
      </c>
      <c r="F46" s="26"/>
      <c r="G46" s="27">
        <f>B46/B$7*100</f>
        <v>1.1466901303465753</v>
      </c>
      <c r="H46" s="27">
        <f>C46/C$7*100</f>
        <v>1.393866118253527</v>
      </c>
      <c r="I46" s="27">
        <f>D46/D$7*100</f>
        <v>1.0125638519742475</v>
      </c>
      <c r="J46" s="27">
        <f>E46/E$7*100</f>
        <v>0.86183548320593106</v>
      </c>
      <c r="K46" s="28"/>
      <c r="L46" s="27">
        <v>2.9084563367992438</v>
      </c>
      <c r="M46" s="27">
        <f>(C46-B46)/B46*100</f>
        <v>26.665724581360845</v>
      </c>
      <c r="N46" s="27">
        <f>(D46-C46)/C46*100</f>
        <v>-21.515033190160093</v>
      </c>
      <c r="O46" s="27">
        <f>(E46-D46)/D46*100</f>
        <v>-9.0831556503198296</v>
      </c>
      <c r="P46" s="68" t="s">
        <v>97</v>
      </c>
    </row>
    <row r="47" spans="1:47" ht="18" customHeight="1" x14ac:dyDescent="0.25">
      <c r="A47" s="24" t="s">
        <v>98</v>
      </c>
      <c r="B47" s="25">
        <v>9177</v>
      </c>
      <c r="C47" s="25">
        <v>9505</v>
      </c>
      <c r="D47" s="25">
        <v>10326</v>
      </c>
      <c r="E47" s="25">
        <v>12439</v>
      </c>
      <c r="F47" s="26"/>
      <c r="G47" s="27">
        <f>B47/B$7*100</f>
        <v>0.74352966340638194</v>
      </c>
      <c r="H47" s="27">
        <f>C47/C$7*100</f>
        <v>0.73903594879231183</v>
      </c>
      <c r="I47" s="27">
        <f>D47/D$7*100</f>
        <v>0.74312255405018346</v>
      </c>
      <c r="J47" s="27">
        <f>E47/E$7*100</f>
        <v>0.83805281235135831</v>
      </c>
      <c r="K47" s="28"/>
      <c r="L47" s="27">
        <v>25.010216591744992</v>
      </c>
      <c r="M47" s="27">
        <f>(C47-B47)/B47*100</f>
        <v>3.5741527732374414</v>
      </c>
      <c r="N47" s="27">
        <f>(D47-C47)/C47*100</f>
        <v>8.6375591793792736</v>
      </c>
      <c r="O47" s="27">
        <f>(E47-D47)/D47*100</f>
        <v>20.462909161340306</v>
      </c>
      <c r="P47" s="68" t="s">
        <v>99</v>
      </c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</row>
    <row r="48" spans="1:47" ht="18" customHeight="1" x14ac:dyDescent="0.25">
      <c r="A48" s="24" t="s">
        <v>100</v>
      </c>
      <c r="B48" s="25">
        <v>15910</v>
      </c>
      <c r="C48" s="25">
        <v>16451</v>
      </c>
      <c r="D48" s="25">
        <v>26037</v>
      </c>
      <c r="E48" s="25">
        <v>32436</v>
      </c>
      <c r="F48" s="26"/>
      <c r="G48" s="27">
        <f>B48/B$7*100</f>
        <v>1.2890440170857074</v>
      </c>
      <c r="H48" s="27">
        <f>C48/C$7*100</f>
        <v>1.2791036710765198</v>
      </c>
      <c r="I48" s="27">
        <f>D48/D$7*100</f>
        <v>1.8737828723421099</v>
      </c>
      <c r="J48" s="27">
        <f>E48/E$7*100</f>
        <v>2.1853107984105358</v>
      </c>
      <c r="K48" s="28"/>
      <c r="L48" s="27">
        <v>29.549710935591566</v>
      </c>
      <c r="M48" s="27">
        <f>(C48-B48)/B48*100</f>
        <v>3.4003771213073541</v>
      </c>
      <c r="N48" s="27">
        <f>(D48-C48)/C48*100</f>
        <v>58.270013980913014</v>
      </c>
      <c r="O48" s="27">
        <f>(E48-D48)/D48*100</f>
        <v>24.576564120290357</v>
      </c>
      <c r="P48" s="68" t="s">
        <v>101</v>
      </c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</row>
    <row r="49" spans="1:47" ht="18" customHeight="1" x14ac:dyDescent="0.25">
      <c r="A49" s="24" t="s">
        <v>102</v>
      </c>
      <c r="B49" s="25">
        <v>7722</v>
      </c>
      <c r="C49" s="25">
        <v>10025</v>
      </c>
      <c r="D49" s="25">
        <v>10412</v>
      </c>
      <c r="E49" s="25">
        <v>10984</v>
      </c>
      <c r="F49" s="26"/>
      <c r="G49" s="27">
        <f>B49/B$7*100</f>
        <v>0.62564411690357213</v>
      </c>
      <c r="H49" s="27">
        <f>C49/C$7*100</f>
        <v>0.77946716324491594</v>
      </c>
      <c r="I49" s="27">
        <f>D49/D$7*100</f>
        <v>0.74931164369267</v>
      </c>
      <c r="J49" s="27">
        <f>E49/E$7*100</f>
        <v>0.74002508970715652</v>
      </c>
      <c r="K49" s="28"/>
      <c r="L49" s="27">
        <v>38.884892086330936</v>
      </c>
      <c r="M49" s="27">
        <f>(C49-B49)/B49*100</f>
        <v>29.823879823879825</v>
      </c>
      <c r="N49" s="27">
        <f>(D49-C49)/C49*100</f>
        <v>3.8603491271820451</v>
      </c>
      <c r="O49" s="27">
        <f>(E49-D49)/D49*100</f>
        <v>5.4936611601997694</v>
      </c>
      <c r="P49" s="68" t="s">
        <v>73</v>
      </c>
      <c r="AH49" s="34"/>
      <c r="AI49" s="34"/>
      <c r="AJ49" s="34"/>
      <c r="AK49" s="34"/>
      <c r="AL49" s="34"/>
      <c r="AM49" s="34" t="s">
        <v>78</v>
      </c>
      <c r="AN49" s="34">
        <v>283116</v>
      </c>
      <c r="AO49" s="34"/>
      <c r="AP49" s="34"/>
      <c r="AQ49" s="34"/>
      <c r="AR49" s="34"/>
      <c r="AS49" s="34"/>
      <c r="AT49" s="34"/>
      <c r="AU49" s="34"/>
    </row>
    <row r="50" spans="1:47" s="15" customFormat="1" ht="18" customHeight="1" x14ac:dyDescent="0.25">
      <c r="A50" s="29" t="s">
        <v>103</v>
      </c>
      <c r="B50" s="30">
        <f t="shared" ref="B50:D50" si="3">SUM(B51:B52)</f>
        <v>9276</v>
      </c>
      <c r="C50" s="30">
        <f t="shared" si="3"/>
        <v>10752</v>
      </c>
      <c r="D50" s="30">
        <f t="shared" si="3"/>
        <v>14674</v>
      </c>
      <c r="E50" s="30">
        <f>SUM(E51:E52)</f>
        <v>15354</v>
      </c>
      <c r="F50" s="31"/>
      <c r="G50" s="21">
        <f>B50/B$7*100</f>
        <v>0.75155074182822246</v>
      </c>
      <c r="H50" s="21">
        <f>C50/C$7*100</f>
        <v>0.83599311114307595</v>
      </c>
      <c r="I50" s="21">
        <f>D50/D$7*100</f>
        <v>1.0560314117889202</v>
      </c>
      <c r="J50" s="21">
        <f>E50/E$7*100</f>
        <v>1.0344451226660305</v>
      </c>
      <c r="K50" s="23"/>
      <c r="L50" s="21">
        <v>13.829917781322862</v>
      </c>
      <c r="M50" s="21">
        <f>(C50-B50)/B50*100</f>
        <v>15.91203104786546</v>
      </c>
      <c r="N50" s="21">
        <f>(D50-C50)/C50*100</f>
        <v>36.476934523809526</v>
      </c>
      <c r="O50" s="21">
        <f>(E50-D50)/D50*100</f>
        <v>4.6340466130571079</v>
      </c>
      <c r="P50" s="63" t="s">
        <v>104</v>
      </c>
      <c r="AH50" s="35"/>
      <c r="AI50" s="35"/>
      <c r="AJ50" s="35"/>
      <c r="AK50" s="34"/>
      <c r="AL50" s="34"/>
      <c r="AM50" s="34" t="s">
        <v>34</v>
      </c>
      <c r="AN50" s="34">
        <v>117532</v>
      </c>
      <c r="AO50" s="35"/>
      <c r="AP50" s="35"/>
      <c r="AQ50" s="35"/>
      <c r="AR50" s="35"/>
      <c r="AS50" s="35"/>
      <c r="AT50" s="35"/>
      <c r="AU50" s="35"/>
    </row>
    <row r="51" spans="1:47" ht="18" customHeight="1" x14ac:dyDescent="0.25">
      <c r="A51" s="24" t="s">
        <v>105</v>
      </c>
      <c r="B51" s="25">
        <v>4170</v>
      </c>
      <c r="C51" s="25">
        <v>4656</v>
      </c>
      <c r="D51" s="25">
        <v>7050</v>
      </c>
      <c r="E51" s="25">
        <v>7751</v>
      </c>
      <c r="F51" s="26"/>
      <c r="G51" s="27">
        <f>B51/B$7*100</f>
        <v>0.33785754564722809</v>
      </c>
      <c r="H51" s="27">
        <f>C51/C$7*100</f>
        <v>0.36201487402177845</v>
      </c>
      <c r="I51" s="27">
        <f>D51/D$7*100</f>
        <v>0.50736141836662729</v>
      </c>
      <c r="J51" s="27">
        <f>E51/E$7*100</f>
        <v>0.52220816372179257</v>
      </c>
      <c r="K51" s="28"/>
      <c r="L51" s="27">
        <v>12.73317112733171</v>
      </c>
      <c r="M51" s="27">
        <f>(C51-B51)/B51*100</f>
        <v>11.654676258992806</v>
      </c>
      <c r="N51" s="27">
        <f>(D51-C51)/C51*100</f>
        <v>51.417525773195869</v>
      </c>
      <c r="O51" s="27">
        <f>(E51-D51)/D51*100</f>
        <v>9.9432624113475168</v>
      </c>
      <c r="P51" s="68" t="s">
        <v>106</v>
      </c>
      <c r="AH51" s="34"/>
      <c r="AI51" s="34"/>
      <c r="AJ51" s="34"/>
      <c r="AK51" s="34"/>
      <c r="AL51" s="34"/>
      <c r="AM51" s="34" t="s">
        <v>70</v>
      </c>
      <c r="AN51" s="34">
        <v>114602</v>
      </c>
      <c r="AO51" s="34"/>
      <c r="AP51" s="34"/>
      <c r="AQ51" s="34"/>
      <c r="AR51" s="34"/>
      <c r="AS51" s="34"/>
      <c r="AT51" s="34"/>
      <c r="AU51" s="34"/>
    </row>
    <row r="52" spans="1:47" ht="18" customHeight="1" x14ac:dyDescent="0.25">
      <c r="A52" s="24" t="s">
        <v>107</v>
      </c>
      <c r="B52" s="25">
        <v>5106</v>
      </c>
      <c r="C52" s="25">
        <v>6096</v>
      </c>
      <c r="D52" s="25">
        <v>7624</v>
      </c>
      <c r="E52" s="25">
        <v>7603</v>
      </c>
      <c r="F52" s="26"/>
      <c r="G52" s="27">
        <f>B52/B$7*100</f>
        <v>0.41369319618099443</v>
      </c>
      <c r="H52" s="27">
        <f>C52/C$7*100</f>
        <v>0.4739782371212975</v>
      </c>
      <c r="I52" s="27">
        <f>D52/D$7*100</f>
        <v>0.54866999342229306</v>
      </c>
      <c r="J52" s="27">
        <f>E52/E$7*100</f>
        <v>0.51223695894423804</v>
      </c>
      <c r="K52" s="28"/>
      <c r="L52" s="27">
        <v>14.741573033707866</v>
      </c>
      <c r="M52" s="27">
        <f>(C52-B52)/B52*100</f>
        <v>19.388954171562865</v>
      </c>
      <c r="N52" s="27">
        <f>(D52-C52)/C52*100</f>
        <v>25.065616797900265</v>
      </c>
      <c r="O52" s="27">
        <f>(E52-D52)/D52*100</f>
        <v>-0.27544596012591815</v>
      </c>
      <c r="P52" s="68" t="s">
        <v>73</v>
      </c>
      <c r="AH52" s="34"/>
      <c r="AI52" s="34"/>
      <c r="AJ52" s="34"/>
      <c r="AK52" s="34"/>
      <c r="AL52" s="34"/>
      <c r="AM52" s="34" t="s">
        <v>44</v>
      </c>
      <c r="AN52" s="34">
        <v>105297</v>
      </c>
      <c r="AO52" s="34"/>
      <c r="AP52" s="34"/>
      <c r="AQ52" s="34"/>
      <c r="AR52" s="34"/>
      <c r="AS52" s="34"/>
      <c r="AT52" s="34"/>
      <c r="AU52" s="34"/>
    </row>
    <row r="53" spans="1:47" s="15" customFormat="1" ht="18" customHeight="1" x14ac:dyDescent="0.25">
      <c r="A53" s="29" t="s">
        <v>108</v>
      </c>
      <c r="B53" s="30">
        <f t="shared" ref="B53:E53" si="4">SUM(B54:B57)</f>
        <v>46602</v>
      </c>
      <c r="C53" s="30">
        <f t="shared" si="4"/>
        <v>50458</v>
      </c>
      <c r="D53" s="30">
        <f t="shared" si="4"/>
        <v>61973</v>
      </c>
      <c r="E53" s="30">
        <f t="shared" si="4"/>
        <v>68764</v>
      </c>
      <c r="F53" s="31"/>
      <c r="G53" s="21">
        <f>B53/B$7*100</f>
        <v>3.7757403698446343</v>
      </c>
      <c r="H53" s="21">
        <f>C53/C$7*100</f>
        <v>3.9232273439413436</v>
      </c>
      <c r="I53" s="21">
        <f>D53/D$7*100</f>
        <v>4.4599587489978711</v>
      </c>
      <c r="J53" s="21">
        <f>E53/E$7*100</f>
        <v>4.6328373332686548</v>
      </c>
      <c r="K53" s="23"/>
      <c r="L53" s="21">
        <v>13.541565149595556</v>
      </c>
      <c r="M53" s="21">
        <f>(C53-B53)/B53*100</f>
        <v>8.2743229904295958</v>
      </c>
      <c r="N53" s="21">
        <f>(D53-C53)/C53*100</f>
        <v>22.82096000634191</v>
      </c>
      <c r="O53" s="21">
        <f>(E53-D53)/D53*100</f>
        <v>10.95799783776806</v>
      </c>
      <c r="P53" s="63" t="s">
        <v>109</v>
      </c>
      <c r="AH53" s="35"/>
      <c r="AI53" s="35"/>
      <c r="AJ53" s="35"/>
      <c r="AK53" s="34"/>
      <c r="AL53" s="34"/>
      <c r="AM53" s="34" t="s">
        <v>80</v>
      </c>
      <c r="AN53" s="34">
        <v>90474</v>
      </c>
      <c r="AO53" s="35"/>
      <c r="AP53" s="35"/>
      <c r="AQ53" s="35"/>
      <c r="AR53" s="35"/>
      <c r="AS53" s="35"/>
      <c r="AT53" s="35"/>
      <c r="AU53" s="35"/>
    </row>
    <row r="54" spans="1:47" ht="18" customHeight="1" x14ac:dyDescent="0.25">
      <c r="A54" s="24" t="s">
        <v>110</v>
      </c>
      <c r="B54" s="25">
        <v>5082</v>
      </c>
      <c r="C54" s="25">
        <v>5015</v>
      </c>
      <c r="D54" s="25">
        <v>7064</v>
      </c>
      <c r="E54" s="25">
        <v>7702</v>
      </c>
      <c r="F54" s="26"/>
      <c r="G54" s="27">
        <f>B54/B$7*100</f>
        <v>0.4117486923211543</v>
      </c>
      <c r="H54" s="27">
        <f>C54/C$7*100</f>
        <v>0.38992796246117239</v>
      </c>
      <c r="I54" s="27">
        <f>D54/D$7*100</f>
        <v>0.50836894458749726</v>
      </c>
      <c r="J54" s="27">
        <f>E54/E$7*100</f>
        <v>0.51890688646435901</v>
      </c>
      <c r="K54" s="28"/>
      <c r="L54" s="27">
        <v>17.611663966674381</v>
      </c>
      <c r="M54" s="27">
        <f>(C54-B54)/B54*100</f>
        <v>-1.3183785911058639</v>
      </c>
      <c r="N54" s="27">
        <f>(D54-C54)/C54*100</f>
        <v>40.85742771684945</v>
      </c>
      <c r="O54" s="27">
        <f>(E54-D54)/D54*100</f>
        <v>9.0317100792751983</v>
      </c>
      <c r="P54" s="68" t="s">
        <v>111</v>
      </c>
      <c r="AH54" s="34"/>
      <c r="AI54" s="34"/>
      <c r="AJ54" s="34"/>
      <c r="AK54" s="34"/>
      <c r="AL54" s="34"/>
      <c r="AM54" s="34" t="s">
        <v>54</v>
      </c>
      <c r="AN54" s="34">
        <v>70935</v>
      </c>
      <c r="AO54" s="34"/>
      <c r="AP54" s="34"/>
      <c r="AQ54" s="34"/>
      <c r="AR54" s="34"/>
      <c r="AS54" s="34"/>
      <c r="AT54" s="34"/>
      <c r="AU54" s="34"/>
    </row>
    <row r="55" spans="1:47" ht="18" customHeight="1" x14ac:dyDescent="0.25">
      <c r="A55" s="24" t="s">
        <v>112</v>
      </c>
      <c r="B55" s="25">
        <v>7537</v>
      </c>
      <c r="C55" s="25">
        <v>7628</v>
      </c>
      <c r="D55" s="25">
        <v>8994</v>
      </c>
      <c r="E55" s="25">
        <v>9540</v>
      </c>
      <c r="F55" s="26"/>
      <c r="G55" s="27">
        <f>B55/B$7*100</f>
        <v>0.61065523298397084</v>
      </c>
      <c r="H55" s="27">
        <f>C55/C$7*100</f>
        <v>0.5930948150855081</v>
      </c>
      <c r="I55" s="27">
        <f>D55/D$7*100</f>
        <v>0.64726363075027593</v>
      </c>
      <c r="J55" s="27">
        <f>E55/E$7*100</f>
        <v>0.64273847012074592</v>
      </c>
      <c r="K55" s="28"/>
      <c r="L55" s="27">
        <v>1.3718897108271688</v>
      </c>
      <c r="M55" s="27">
        <f>(C55-B55)/B55*100</f>
        <v>1.2073769404272257</v>
      </c>
      <c r="N55" s="27">
        <f>(D55-C55)/C55*100</f>
        <v>17.90770844257997</v>
      </c>
      <c r="O55" s="27">
        <f>(E55-D55)/D55*100</f>
        <v>6.0707138092061372</v>
      </c>
      <c r="P55" s="68" t="s">
        <v>113</v>
      </c>
      <c r="AH55" s="34"/>
      <c r="AI55" s="34"/>
      <c r="AJ55" s="34"/>
      <c r="AK55" s="34"/>
      <c r="AL55" s="34"/>
      <c r="AM55" s="34" t="s">
        <v>32</v>
      </c>
      <c r="AN55" s="34">
        <v>50476</v>
      </c>
      <c r="AO55" s="34"/>
      <c r="AP55" s="34"/>
      <c r="AQ55" s="34"/>
      <c r="AR55" s="34"/>
      <c r="AS55" s="34"/>
      <c r="AT55" s="34"/>
      <c r="AU55" s="34"/>
    </row>
    <row r="56" spans="1:47" ht="18" customHeight="1" x14ac:dyDescent="0.25">
      <c r="A56" s="24" t="s">
        <v>114</v>
      </c>
      <c r="B56" s="25">
        <v>29308</v>
      </c>
      <c r="C56" s="25">
        <v>32589</v>
      </c>
      <c r="D56" s="25">
        <v>39180</v>
      </c>
      <c r="E56" s="25">
        <v>42901</v>
      </c>
      <c r="F56" s="26"/>
      <c r="G56" s="27">
        <f>B56/B$7*100</f>
        <v>2.3745632968414774</v>
      </c>
      <c r="H56" s="27">
        <f>C56/C$7*100</f>
        <v>2.5338708611459917</v>
      </c>
      <c r="I56" s="27">
        <f>D56/D$7*100</f>
        <v>2.8196340952630439</v>
      </c>
      <c r="J56" s="27">
        <f>E56/E$7*100</f>
        <v>2.8903692983909979</v>
      </c>
      <c r="K56" s="28"/>
      <c r="L56" s="27">
        <v>14.301314301314303</v>
      </c>
      <c r="M56" s="27">
        <f>(C56-B56)/B56*100</f>
        <v>11.194895591647331</v>
      </c>
      <c r="N56" s="27">
        <f>(D56-C56)/C56*100</f>
        <v>20.224615667863389</v>
      </c>
      <c r="O56" s="27">
        <f>(E56-D56)/D56*100</f>
        <v>9.497192445125064</v>
      </c>
      <c r="P56" s="68" t="s">
        <v>115</v>
      </c>
      <c r="AH56" s="34"/>
      <c r="AI56" s="34"/>
      <c r="AJ56" s="34"/>
      <c r="AK56" s="34"/>
      <c r="AL56" s="34"/>
      <c r="AM56" s="34" t="s">
        <v>114</v>
      </c>
      <c r="AN56" s="34">
        <v>42901</v>
      </c>
      <c r="AO56" s="34"/>
      <c r="AP56" s="34"/>
      <c r="AQ56" s="34"/>
      <c r="AR56" s="34"/>
      <c r="AS56" s="34"/>
      <c r="AT56" s="34"/>
      <c r="AU56" s="34"/>
    </row>
    <row r="57" spans="1:47" ht="18" customHeight="1" x14ac:dyDescent="0.25">
      <c r="A57" s="24" t="s">
        <v>116</v>
      </c>
      <c r="B57" s="25">
        <v>4675</v>
      </c>
      <c r="C57" s="25">
        <v>5226</v>
      </c>
      <c r="D57" s="25">
        <v>6735</v>
      </c>
      <c r="E57" s="25">
        <v>8621</v>
      </c>
      <c r="F57" s="26"/>
      <c r="G57" s="27">
        <f>B57/B$7*100</f>
        <v>0.3787731476980315</v>
      </c>
      <c r="H57" s="27">
        <f>C57/C$7*100</f>
        <v>0.40633370524867141</v>
      </c>
      <c r="I57" s="27">
        <f>D57/D$7*100</f>
        <v>0.48469207839705458</v>
      </c>
      <c r="J57" s="27">
        <f>E57/E$7*100</f>
        <v>0.58082267829255241</v>
      </c>
      <c r="K57" s="28"/>
      <c r="L57" s="27">
        <v>28.18755141211955</v>
      </c>
      <c r="M57" s="27">
        <f>(C57-B57)/B57*100</f>
        <v>11.786096256684491</v>
      </c>
      <c r="N57" s="27">
        <f>(D57-C57)/C57*100</f>
        <v>28.874856486796784</v>
      </c>
      <c r="O57" s="27">
        <f>(E57-D57)/D57*100</f>
        <v>28.002969561989605</v>
      </c>
      <c r="P57" s="68" t="s">
        <v>73</v>
      </c>
      <c r="AH57" s="34"/>
      <c r="AI57" s="34"/>
      <c r="AJ57" s="34"/>
      <c r="AK57" s="34"/>
      <c r="AL57" s="34"/>
      <c r="AM57" s="34" t="s">
        <v>84</v>
      </c>
      <c r="AN57" s="34">
        <v>42304</v>
      </c>
      <c r="AO57" s="34"/>
      <c r="AP57" s="34"/>
      <c r="AQ57" s="34"/>
      <c r="AR57" s="34"/>
      <c r="AS57" s="34"/>
      <c r="AT57" s="34"/>
      <c r="AU57" s="34"/>
    </row>
    <row r="58" spans="1:47" s="15" customFormat="1" ht="18" customHeight="1" x14ac:dyDescent="0.25">
      <c r="A58" s="29" t="s">
        <v>117</v>
      </c>
      <c r="B58" s="30">
        <f t="shared" ref="B58:E58" si="5">SUM(B59:B61)</f>
        <v>21777</v>
      </c>
      <c r="C58" s="30">
        <f t="shared" si="5"/>
        <v>25708</v>
      </c>
      <c r="D58" s="30">
        <f t="shared" si="5"/>
        <v>30332</v>
      </c>
      <c r="E58" s="30">
        <f t="shared" si="5"/>
        <v>40510</v>
      </c>
      <c r="F58" s="31"/>
      <c r="G58" s="21">
        <f>B58/B$7*100</f>
        <v>1.7643941898224669</v>
      </c>
      <c r="H58" s="21">
        <f>C58/C$7*100</f>
        <v>1.998857040668359</v>
      </c>
      <c r="I58" s="21">
        <f>D58/D$7*100</f>
        <v>2.1828775236732678</v>
      </c>
      <c r="J58" s="21">
        <f>E58/E$7*100</f>
        <v>2.7292804428292889</v>
      </c>
      <c r="K58" s="23"/>
      <c r="L58" s="21">
        <v>4.626693571634477</v>
      </c>
      <c r="M58" s="21">
        <f>(C58-B58)/B58*100</f>
        <v>18.051154888184779</v>
      </c>
      <c r="N58" s="21">
        <f>(D58-C58)/C58*100</f>
        <v>17.986618951299207</v>
      </c>
      <c r="O58" s="21">
        <f>(E58-D58)/D58*100</f>
        <v>33.555321113015957</v>
      </c>
      <c r="P58" s="63" t="s">
        <v>118</v>
      </c>
      <c r="AH58" s="35"/>
      <c r="AI58" s="35"/>
      <c r="AJ58" s="35"/>
      <c r="AK58" s="34"/>
      <c r="AL58" s="34"/>
      <c r="AM58" s="34" t="s">
        <v>119</v>
      </c>
      <c r="AN58" s="34">
        <v>37254</v>
      </c>
      <c r="AO58" s="35"/>
      <c r="AP58" s="35"/>
      <c r="AQ58" s="35"/>
      <c r="AR58" s="35"/>
      <c r="AS58" s="35"/>
      <c r="AT58" s="35"/>
      <c r="AU58" s="35"/>
    </row>
    <row r="59" spans="1:47" ht="18" customHeight="1" x14ac:dyDescent="0.25">
      <c r="A59" s="24" t="s">
        <v>119</v>
      </c>
      <c r="B59" s="25">
        <v>19733</v>
      </c>
      <c r="C59" s="25">
        <v>23584</v>
      </c>
      <c r="D59" s="25">
        <v>27360</v>
      </c>
      <c r="E59" s="25">
        <v>37254</v>
      </c>
      <c r="F59" s="26"/>
      <c r="G59" s="27">
        <f>B59/B$7*100</f>
        <v>1.5987872777594132</v>
      </c>
      <c r="H59" s="27">
        <f>C59/C$7*100</f>
        <v>1.8337110800965684</v>
      </c>
      <c r="I59" s="27">
        <f>D59/D$7*100</f>
        <v>1.9689941002143152</v>
      </c>
      <c r="J59" s="27">
        <f>E59/E$7*100</f>
        <v>2.509913937723089</v>
      </c>
      <c r="K59" s="28"/>
      <c r="L59" s="27">
        <v>4.5623145400593472</v>
      </c>
      <c r="M59" s="27">
        <f>(C59-B59)/B59*100</f>
        <v>19.51553235696549</v>
      </c>
      <c r="N59" s="27">
        <f>(D59-C59)/C59*100</f>
        <v>16.010854816824967</v>
      </c>
      <c r="O59" s="27">
        <f>(E59-D59)/D59*100</f>
        <v>36.162280701754383</v>
      </c>
      <c r="P59" s="68" t="s">
        <v>120</v>
      </c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</row>
    <row r="60" spans="1:47" ht="18" customHeight="1" x14ac:dyDescent="0.25">
      <c r="A60" s="24" t="s">
        <v>121</v>
      </c>
      <c r="B60" s="25">
        <v>1978</v>
      </c>
      <c r="C60" s="25">
        <v>2087</v>
      </c>
      <c r="D60" s="25">
        <v>2877</v>
      </c>
      <c r="E60" s="25">
        <v>3200</v>
      </c>
      <c r="F60" s="26"/>
      <c r="G60" s="27">
        <f>B60/B$7*100</f>
        <v>0.16025952644849334</v>
      </c>
      <c r="H60" s="27">
        <f>C60/C$7*100</f>
        <v>0.16226912415881692</v>
      </c>
      <c r="I60" s="27">
        <f>D60/D$7*100</f>
        <v>0.20704663838876408</v>
      </c>
      <c r="J60" s="27">
        <f>E60/E$7*100</f>
        <v>0.21559361681199024</v>
      </c>
      <c r="K60" s="28"/>
      <c r="L60" s="27">
        <v>3.2359081419624216</v>
      </c>
      <c r="M60" s="27">
        <f>(C60-B60)/B60*100</f>
        <v>5.5106167846309404</v>
      </c>
      <c r="N60" s="27">
        <f>(D60-C60)/C60*100</f>
        <v>37.85337805462386</v>
      </c>
      <c r="O60" s="27">
        <f>(E60-D60)/D60*100</f>
        <v>11.226972540841155</v>
      </c>
      <c r="P60" s="68" t="s">
        <v>122</v>
      </c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</row>
    <row r="61" spans="1:47" ht="18" customHeight="1" x14ac:dyDescent="0.25">
      <c r="A61" s="24" t="s">
        <v>123</v>
      </c>
      <c r="B61" s="25">
        <v>66</v>
      </c>
      <c r="C61" s="25">
        <v>37</v>
      </c>
      <c r="D61" s="25">
        <v>95</v>
      </c>
      <c r="E61" s="25">
        <v>56</v>
      </c>
      <c r="F61" s="26"/>
      <c r="G61" s="27">
        <f>B61/B$7*100</f>
        <v>5.3473856145604456E-3</v>
      </c>
      <c r="H61" s="27">
        <f>C61/C$7*100</f>
        <v>2.8768364129737548E-3</v>
      </c>
      <c r="I61" s="27">
        <f>D61/D$7*100</f>
        <v>6.8367850701885943E-3</v>
      </c>
      <c r="J61" s="27">
        <f>E61/E$7*100</f>
        <v>3.7728882942098287E-3</v>
      </c>
      <c r="K61" s="28"/>
      <c r="L61" s="27">
        <v>153.84615384615387</v>
      </c>
      <c r="M61" s="27">
        <f>(C61-B61)/B61*100</f>
        <v>-43.939393939393938</v>
      </c>
      <c r="N61" s="27">
        <f>(D61-C61)/C61*100</f>
        <v>156.75675675675674</v>
      </c>
      <c r="O61" s="27">
        <f>(E61-D61)/D61*100</f>
        <v>-41.05263157894737</v>
      </c>
      <c r="P61" s="68" t="s">
        <v>73</v>
      </c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</row>
    <row r="62" spans="1:47" s="15" customFormat="1" ht="18" customHeight="1" x14ac:dyDescent="0.2">
      <c r="A62" s="29" t="s">
        <v>124</v>
      </c>
      <c r="B62" s="30">
        <f t="shared" ref="B62:D62" si="6">SUM(B63:B67)</f>
        <v>41976</v>
      </c>
      <c r="C62" s="30">
        <f t="shared" si="6"/>
        <v>51330</v>
      </c>
      <c r="D62" s="30">
        <f t="shared" si="6"/>
        <v>49193</v>
      </c>
      <c r="E62" s="30">
        <f>SUM(E63:E67)</f>
        <v>52114</v>
      </c>
      <c r="F62" s="31"/>
      <c r="G62" s="21">
        <f>B62/B$7*100</f>
        <v>3.4009372508604434</v>
      </c>
      <c r="H62" s="21">
        <f>C62/C$7*100</f>
        <v>3.9910273804849412</v>
      </c>
      <c r="I62" s="21">
        <f>D62/D$7*100</f>
        <v>3.540231241660921</v>
      </c>
      <c r="J62" s="21">
        <f>E62/E$7*100</f>
        <v>3.5110767957937687</v>
      </c>
      <c r="K62" s="23"/>
      <c r="L62" s="21">
        <v>12.835676460310207</v>
      </c>
      <c r="M62" s="21">
        <f>(C62-B62)/B62*100</f>
        <v>22.284162378502</v>
      </c>
      <c r="N62" s="21">
        <f>(D62-C62)/C62*100</f>
        <v>-4.16325735437366</v>
      </c>
      <c r="O62" s="21">
        <f>(E62-D62)/D62*100</f>
        <v>5.937836684081069</v>
      </c>
      <c r="P62" s="63" t="s">
        <v>125</v>
      </c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</row>
    <row r="63" spans="1:47" ht="18" customHeight="1" x14ac:dyDescent="0.25">
      <c r="A63" s="24" t="s">
        <v>126</v>
      </c>
      <c r="B63" s="25">
        <v>4491</v>
      </c>
      <c r="C63" s="25">
        <v>4215</v>
      </c>
      <c r="D63" s="25">
        <v>4576</v>
      </c>
      <c r="E63" s="25">
        <v>4559</v>
      </c>
      <c r="F63" s="26"/>
      <c r="G63" s="27">
        <f>B63/B$7*100</f>
        <v>0.36386528477259028</v>
      </c>
      <c r="H63" s="27">
        <f>C63/C$7*100</f>
        <v>0.32772609407255071</v>
      </c>
      <c r="I63" s="27">
        <f>D63/D$7*100</f>
        <v>0.32931714190718958</v>
      </c>
      <c r="J63" s="27">
        <f>E63/E$7*100</f>
        <v>0.30715353095183234</v>
      </c>
      <c r="K63" s="28"/>
      <c r="L63" s="27">
        <v>-14.42454268292683</v>
      </c>
      <c r="M63" s="27">
        <f>(C63-B63)/B63*100</f>
        <v>-6.1456245824983293</v>
      </c>
      <c r="N63" s="27">
        <f>(D63-C63)/C63*100</f>
        <v>8.5646500593119796</v>
      </c>
      <c r="O63" s="27">
        <f>(E63-D63)/D63*100</f>
        <v>-0.37150349650349651</v>
      </c>
      <c r="P63" s="68" t="s">
        <v>127</v>
      </c>
      <c r="AH63" s="34"/>
      <c r="AI63" s="34"/>
      <c r="AJ63" s="47" t="s">
        <v>128</v>
      </c>
      <c r="AK63" s="47" t="s">
        <v>129</v>
      </c>
      <c r="AL63" s="47" t="s">
        <v>130</v>
      </c>
      <c r="AM63" s="47" t="s">
        <v>131</v>
      </c>
      <c r="AN63" s="47" t="s">
        <v>11</v>
      </c>
      <c r="AO63" s="47" t="s">
        <v>12</v>
      </c>
      <c r="AP63" s="47" t="s">
        <v>13</v>
      </c>
      <c r="AQ63" s="47" t="s">
        <v>14</v>
      </c>
      <c r="AR63" s="47" t="s">
        <v>15</v>
      </c>
      <c r="AS63" s="47" t="s">
        <v>16</v>
      </c>
      <c r="AT63" s="47" t="s">
        <v>17</v>
      </c>
      <c r="AU63" s="34"/>
    </row>
    <row r="64" spans="1:47" ht="18" customHeight="1" x14ac:dyDescent="0.25">
      <c r="A64" s="24" t="s">
        <v>132</v>
      </c>
      <c r="B64" s="25">
        <v>2185</v>
      </c>
      <c r="C64" s="25">
        <v>2258</v>
      </c>
      <c r="D64" s="25">
        <v>2444</v>
      </c>
      <c r="E64" s="25">
        <v>1898</v>
      </c>
      <c r="F64" s="26"/>
      <c r="G64" s="27">
        <f>B64/B$7*100</f>
        <v>0.17703087223961472</v>
      </c>
      <c r="H64" s="27">
        <f>C64/C$7*100</f>
        <v>0.17556477352688482</v>
      </c>
      <c r="I64" s="27">
        <f>D64/D$7*100</f>
        <v>0.1758852917004308</v>
      </c>
      <c r="J64" s="27">
        <f>E64/E$7*100</f>
        <v>0.12787396397161171</v>
      </c>
      <c r="K64" s="28"/>
      <c r="L64" s="27">
        <v>12.10877373011801</v>
      </c>
      <c r="M64" s="27">
        <f>(C64-B64)/B64*100</f>
        <v>3.3409610983981692</v>
      </c>
      <c r="N64" s="27">
        <f>(D64-C64)/C64*100</f>
        <v>8.2373782108060229</v>
      </c>
      <c r="O64" s="27">
        <f>(E64-D64)/D64*100</f>
        <v>-22.340425531914892</v>
      </c>
      <c r="P64" s="68" t="s">
        <v>133</v>
      </c>
      <c r="AH64" s="34"/>
      <c r="AI64" s="70" t="s">
        <v>78</v>
      </c>
      <c r="AJ64" s="47">
        <f t="shared" ref="AJ64:AO64" si="7">AJ65/1000</f>
        <v>41.511000000000003</v>
      </c>
      <c r="AK64" s="47">
        <f t="shared" si="7"/>
        <v>60.665999999999997</v>
      </c>
      <c r="AL64" s="47">
        <f t="shared" si="7"/>
        <v>118.961</v>
      </c>
      <c r="AM64" s="47">
        <f t="shared" si="7"/>
        <v>198.655</v>
      </c>
      <c r="AN64" s="47">
        <f t="shared" si="7"/>
        <v>229.55099999999999</v>
      </c>
      <c r="AO64" s="47">
        <f t="shared" si="7"/>
        <v>331.71899999999999</v>
      </c>
      <c r="AP64" s="47">
        <f>AP65/1000</f>
        <v>363.62599999999998</v>
      </c>
      <c r="AQ64" s="47">
        <f>AQ65/1000</f>
        <v>359.51400000000001</v>
      </c>
      <c r="AR64" s="47">
        <f>AR65/1000</f>
        <v>324.32600000000002</v>
      </c>
      <c r="AS64" s="47">
        <f>AS65/1000</f>
        <v>306.52999999999997</v>
      </c>
      <c r="AT64" s="47">
        <f>AT65/1000</f>
        <v>283.11599999999999</v>
      </c>
      <c r="AU64" s="34"/>
    </row>
    <row r="65" spans="1:47" ht="18" customHeight="1" x14ac:dyDescent="0.25">
      <c r="A65" s="24" t="s">
        <v>134</v>
      </c>
      <c r="B65" s="25">
        <v>15749</v>
      </c>
      <c r="C65" s="25">
        <v>21964</v>
      </c>
      <c r="D65" s="25">
        <v>19546</v>
      </c>
      <c r="E65" s="25">
        <v>23540</v>
      </c>
      <c r="F65" s="26"/>
      <c r="G65" s="27">
        <f>B65/B$7*100</f>
        <v>1.2759996370259461</v>
      </c>
      <c r="H65" s="27">
        <f>C65/C$7*100</f>
        <v>1.7077522966096093</v>
      </c>
      <c r="I65" s="27">
        <f>D65/D$7*100</f>
        <v>1.4066505366516449</v>
      </c>
      <c r="J65" s="27">
        <f>E65/E$7*100</f>
        <v>1.5859605436732032</v>
      </c>
      <c r="K65" s="28"/>
      <c r="L65" s="27">
        <v>26.956872228939943</v>
      </c>
      <c r="M65" s="27">
        <f>(C65-B65)/B65*100</f>
        <v>39.462823036383263</v>
      </c>
      <c r="N65" s="27">
        <f>(D65-C65)/C65*100</f>
        <v>-11.008923693316335</v>
      </c>
      <c r="O65" s="27">
        <f>(E65-D65)/D65*100</f>
        <v>20.433848357720251</v>
      </c>
      <c r="P65" s="68" t="s">
        <v>135</v>
      </c>
      <c r="AH65" s="34"/>
      <c r="AI65" s="70" t="s">
        <v>78</v>
      </c>
      <c r="AJ65" s="47">
        <v>41511</v>
      </c>
      <c r="AK65" s="47">
        <v>60666</v>
      </c>
      <c r="AL65" s="47">
        <v>118961</v>
      </c>
      <c r="AM65" s="47">
        <v>198655</v>
      </c>
      <c r="AN65" s="47">
        <v>229551</v>
      </c>
      <c r="AO65" s="47">
        <v>331719</v>
      </c>
      <c r="AP65" s="47">
        <v>363626</v>
      </c>
      <c r="AQ65" s="47">
        <v>359514</v>
      </c>
      <c r="AR65" s="47">
        <v>324326</v>
      </c>
      <c r="AS65" s="47">
        <v>306530</v>
      </c>
      <c r="AT65" s="71">
        <f>E37</f>
        <v>283116</v>
      </c>
      <c r="AU65" s="34"/>
    </row>
    <row r="66" spans="1:47" ht="18" customHeight="1" x14ac:dyDescent="0.25">
      <c r="A66" s="32" t="s">
        <v>136</v>
      </c>
      <c r="B66" s="25">
        <v>7322</v>
      </c>
      <c r="C66" s="25">
        <v>8045</v>
      </c>
      <c r="D66" s="25">
        <v>10485</v>
      </c>
      <c r="E66" s="25">
        <v>9018</v>
      </c>
      <c r="F66" s="26"/>
      <c r="G66" s="27">
        <f>B66/B$7*100</f>
        <v>0.5932357192395693</v>
      </c>
      <c r="H66" s="27">
        <f>C66/C$7*100</f>
        <v>0.62551753898307716</v>
      </c>
      <c r="I66" s="27">
        <f>D66/D$7*100</f>
        <v>0.75456517327292016</v>
      </c>
      <c r="J66" s="27">
        <f>E66/E$7*100</f>
        <v>0.60756976137829</v>
      </c>
      <c r="K66" s="28"/>
      <c r="L66" s="27">
        <v>4.480593607305936</v>
      </c>
      <c r="M66" s="27">
        <f>(C66-B66)/B66*100</f>
        <v>9.8743512701447695</v>
      </c>
      <c r="N66" s="27">
        <f>(D66-C66)/C66*100</f>
        <v>30.329397141081415</v>
      </c>
      <c r="O66" s="27">
        <f>(E66-D66)/D66*100</f>
        <v>-13.991416309012875</v>
      </c>
      <c r="P66" s="68" t="s">
        <v>137</v>
      </c>
      <c r="AH66" s="34"/>
      <c r="AI66" s="72"/>
      <c r="AJ66" s="34"/>
      <c r="AK66" s="34"/>
      <c r="AL66" s="21"/>
      <c r="AM66" s="21"/>
      <c r="AN66" s="21"/>
      <c r="AO66" s="21"/>
      <c r="AP66" s="21"/>
      <c r="AQ66" s="21"/>
      <c r="AR66" s="21"/>
      <c r="AS66" s="21"/>
      <c r="AT66" s="21"/>
      <c r="AU66" s="34"/>
    </row>
    <row r="67" spans="1:47" s="34" customFormat="1" ht="18" customHeight="1" x14ac:dyDescent="0.25">
      <c r="A67" s="33" t="s">
        <v>138</v>
      </c>
      <c r="B67" s="25">
        <v>12229</v>
      </c>
      <c r="C67" s="25">
        <v>14848</v>
      </c>
      <c r="D67" s="25">
        <v>12142</v>
      </c>
      <c r="E67" s="25">
        <v>13099</v>
      </c>
      <c r="F67" s="26"/>
      <c r="G67" s="27">
        <f>B67/B$7*100</f>
        <v>0.9908057375827225</v>
      </c>
      <c r="H67" s="27">
        <f>C67/C$7*100</f>
        <v>1.1544666772928192</v>
      </c>
      <c r="I67" s="27">
        <f>D67/D$7*100</f>
        <v>0.87381309812873587</v>
      </c>
      <c r="J67" s="27">
        <f>E67/E$7*100</f>
        <v>0.8825189958188312</v>
      </c>
      <c r="K67" s="28"/>
      <c r="L67" s="27">
        <v>15.465961665565104</v>
      </c>
      <c r="M67" s="27">
        <f>(C67-B67)/B67*100</f>
        <v>21.416305503311801</v>
      </c>
      <c r="N67" s="27">
        <f>(D67-C67)/C67*100</f>
        <v>-18.224676724137932</v>
      </c>
      <c r="O67" s="27">
        <f>(E67-D67)/D67*100</f>
        <v>7.8817328281996373</v>
      </c>
      <c r="P67" s="69" t="s">
        <v>73</v>
      </c>
      <c r="AO67" s="35"/>
      <c r="AP67" s="35"/>
      <c r="AQ67" s="35"/>
      <c r="AR67" s="35"/>
    </row>
    <row r="68" spans="1:47" ht="18" customHeight="1" x14ac:dyDescent="0.25">
      <c r="A68" s="29" t="s">
        <v>139</v>
      </c>
      <c r="B68" s="25">
        <v>181</v>
      </c>
      <c r="C68" s="25">
        <v>228</v>
      </c>
      <c r="D68" s="25">
        <v>95</v>
      </c>
      <c r="E68" s="25">
        <v>63</v>
      </c>
      <c r="F68" s="26"/>
      <c r="G68" s="27">
        <f t="shared" ref="G68:J68" si="8">B68/B$7*100</f>
        <v>1.466479994296122E-2</v>
      </c>
      <c r="H68" s="27">
        <f t="shared" si="8"/>
        <v>1.7727532490757193E-2</v>
      </c>
      <c r="I68" s="27">
        <f t="shared" si="8"/>
        <v>6.8367850701885943E-3</v>
      </c>
      <c r="J68" s="27">
        <f t="shared" si="8"/>
        <v>4.2444993309860585E-3</v>
      </c>
      <c r="K68" s="28"/>
      <c r="L68" s="27">
        <v>0</v>
      </c>
      <c r="M68" s="27">
        <v>0</v>
      </c>
      <c r="N68" s="27">
        <v>0</v>
      </c>
      <c r="O68" s="27">
        <v>0</v>
      </c>
      <c r="P68" s="64" t="s">
        <v>140</v>
      </c>
      <c r="AH68" s="34"/>
      <c r="AI68" s="34"/>
      <c r="AJ68" s="34"/>
      <c r="AK68" s="34"/>
      <c r="AL68" s="34"/>
      <c r="AM68" s="34"/>
      <c r="AN68" s="34"/>
      <c r="AO68" s="35"/>
      <c r="AP68" s="35"/>
      <c r="AQ68" s="35"/>
      <c r="AR68" s="35"/>
      <c r="AS68" s="34"/>
      <c r="AT68" s="34"/>
      <c r="AU68" s="34"/>
    </row>
    <row r="69" spans="1:47" ht="18" customHeight="1" x14ac:dyDescent="0.25">
      <c r="A69" s="36" t="s">
        <v>141</v>
      </c>
      <c r="B69" s="37">
        <v>152</v>
      </c>
      <c r="C69" s="37">
        <v>147</v>
      </c>
      <c r="D69" s="37">
        <v>141</v>
      </c>
      <c r="E69" s="37">
        <v>121</v>
      </c>
      <c r="F69" s="38"/>
      <c r="G69" s="39">
        <f t="shared" ref="G69:J69" si="9">B69/B$7*100</f>
        <v>1.2315191112321024E-2</v>
      </c>
      <c r="H69" s="39">
        <f t="shared" si="9"/>
        <v>1.1429593316409241E-2</v>
      </c>
      <c r="I69" s="39">
        <f t="shared" si="9"/>
        <v>1.0147228367332546E-2</v>
      </c>
      <c r="J69" s="39">
        <f t="shared" si="9"/>
        <v>8.1521336357033812E-3</v>
      </c>
      <c r="K69" s="40"/>
      <c r="L69" s="39">
        <v>0</v>
      </c>
      <c r="M69" s="39">
        <v>0</v>
      </c>
      <c r="N69" s="39">
        <v>0</v>
      </c>
      <c r="O69" s="39">
        <v>0</v>
      </c>
      <c r="P69" s="65" t="s">
        <v>142</v>
      </c>
      <c r="AH69" s="34"/>
      <c r="AI69" s="34"/>
      <c r="AJ69" s="34"/>
      <c r="AK69" s="34"/>
      <c r="AL69" s="34"/>
      <c r="AM69" s="34"/>
      <c r="AN69" s="34"/>
      <c r="AO69" s="35"/>
      <c r="AP69" s="35"/>
      <c r="AQ69" s="35"/>
      <c r="AR69" s="35"/>
      <c r="AS69" s="34"/>
      <c r="AT69" s="34"/>
      <c r="AU69" s="34"/>
    </row>
    <row r="70" spans="1:47" ht="12" customHeight="1" x14ac:dyDescent="0.25">
      <c r="A70" s="41" t="s">
        <v>143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3"/>
      <c r="M70" s="43"/>
      <c r="N70" s="43"/>
      <c r="O70" s="43"/>
      <c r="P70" s="44" t="s">
        <v>144</v>
      </c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</row>
    <row r="71" spans="1:47" ht="22.9" customHeight="1" x14ac:dyDescent="0.25">
      <c r="A71" s="45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43"/>
      <c r="N71" s="43"/>
      <c r="O71" s="43"/>
      <c r="P71" s="46"/>
      <c r="AH71" s="34"/>
      <c r="AI71" s="34"/>
      <c r="AJ71" s="34"/>
      <c r="AK71" s="70"/>
      <c r="AL71" s="47"/>
      <c r="AM71" s="34"/>
      <c r="AN71" s="34"/>
      <c r="AO71" s="34"/>
    </row>
    <row r="72" spans="1:47" x14ac:dyDescent="0.25">
      <c r="AH72" s="34"/>
      <c r="AI72" s="34"/>
      <c r="AJ72" s="34"/>
      <c r="AK72" s="70"/>
      <c r="AL72" s="47"/>
      <c r="AM72" s="34"/>
      <c r="AN72" s="34"/>
      <c r="AO72" s="34"/>
    </row>
    <row r="73" spans="1:47" x14ac:dyDescent="0.25">
      <c r="AH73" s="34"/>
      <c r="AI73" s="34"/>
      <c r="AJ73" s="34"/>
      <c r="AK73" s="70"/>
      <c r="AL73" s="47"/>
      <c r="AM73" s="34"/>
      <c r="AN73" s="34"/>
      <c r="AO73" s="34"/>
    </row>
    <row r="74" spans="1:47" x14ac:dyDescent="0.25">
      <c r="AH74" s="34"/>
      <c r="AI74" s="34"/>
      <c r="AJ74" s="34"/>
      <c r="AK74" s="70"/>
      <c r="AL74" s="47"/>
      <c r="AM74" s="34"/>
      <c r="AN74" s="34"/>
      <c r="AO74" s="34"/>
    </row>
    <row r="75" spans="1:47" x14ac:dyDescent="0.25">
      <c r="AH75" s="34"/>
      <c r="AI75" s="34"/>
      <c r="AJ75" s="34"/>
      <c r="AK75" s="70"/>
      <c r="AL75" s="47"/>
      <c r="AM75" s="34"/>
      <c r="AN75" s="34"/>
      <c r="AO75" s="34"/>
    </row>
    <row r="76" spans="1:47" x14ac:dyDescent="0.25">
      <c r="AH76" s="34"/>
      <c r="AI76" s="34"/>
      <c r="AJ76" s="34"/>
      <c r="AK76" s="70"/>
      <c r="AL76" s="47"/>
      <c r="AM76" s="34"/>
      <c r="AN76" s="34"/>
      <c r="AO76" s="34"/>
    </row>
    <row r="77" spans="1:47" x14ac:dyDescent="0.25">
      <c r="AH77" s="34"/>
      <c r="AI77" s="34"/>
      <c r="AJ77" s="34"/>
      <c r="AK77" s="70"/>
      <c r="AL77" s="47"/>
      <c r="AM77" s="34"/>
      <c r="AN77" s="34"/>
      <c r="AO77" s="34"/>
    </row>
    <row r="78" spans="1:47" x14ac:dyDescent="0.25">
      <c r="AH78" s="34"/>
      <c r="AI78" s="34"/>
      <c r="AJ78" s="34"/>
      <c r="AK78" s="70"/>
      <c r="AL78" s="47"/>
      <c r="AM78" s="34"/>
      <c r="AN78" s="34"/>
      <c r="AO78" s="34"/>
    </row>
    <row r="79" spans="1:47" x14ac:dyDescent="0.25">
      <c r="AH79" s="34"/>
      <c r="AI79" s="34"/>
      <c r="AJ79" s="34"/>
      <c r="AK79" s="70"/>
      <c r="AL79" s="47"/>
      <c r="AM79" s="34"/>
      <c r="AN79" s="34"/>
      <c r="AO79" s="34"/>
    </row>
    <row r="80" spans="1:47" x14ac:dyDescent="0.25">
      <c r="AH80" s="34"/>
      <c r="AI80" s="34"/>
      <c r="AJ80" s="34"/>
      <c r="AK80" s="70"/>
      <c r="AL80" s="47"/>
      <c r="AM80" s="34"/>
      <c r="AN80" s="34"/>
      <c r="AO80" s="34"/>
    </row>
    <row r="81" spans="34:41" x14ac:dyDescent="0.25">
      <c r="AH81" s="34"/>
      <c r="AI81" s="34"/>
      <c r="AJ81" s="34"/>
      <c r="AK81" s="34"/>
      <c r="AL81" s="34"/>
      <c r="AM81" s="34"/>
      <c r="AN81" s="34"/>
      <c r="AO81" s="34"/>
    </row>
    <row r="82" spans="34:41" x14ac:dyDescent="0.25">
      <c r="AH82" s="34"/>
      <c r="AI82" s="34"/>
      <c r="AJ82" s="34"/>
      <c r="AK82" s="34"/>
      <c r="AL82" s="34"/>
      <c r="AM82" s="34"/>
      <c r="AN82" s="34"/>
      <c r="AO82" s="34"/>
    </row>
    <row r="83" spans="34:41" x14ac:dyDescent="0.25">
      <c r="AH83" s="34"/>
      <c r="AI83" s="34"/>
      <c r="AJ83" s="34"/>
      <c r="AK83" s="33"/>
      <c r="AL83" s="25"/>
      <c r="AM83" s="34"/>
      <c r="AN83" s="34"/>
      <c r="AO83" s="34"/>
    </row>
    <row r="84" spans="34:41" x14ac:dyDescent="0.25">
      <c r="AH84" s="34"/>
      <c r="AI84" s="34"/>
      <c r="AJ84" s="34"/>
      <c r="AK84" s="33"/>
      <c r="AL84" s="25"/>
      <c r="AM84" s="34"/>
      <c r="AN84" s="34"/>
      <c r="AO84" s="34"/>
    </row>
    <row r="85" spans="34:41" x14ac:dyDescent="0.25">
      <c r="AH85" s="34"/>
      <c r="AI85" s="34"/>
      <c r="AJ85" s="34"/>
      <c r="AK85" s="33"/>
      <c r="AL85" s="25"/>
      <c r="AM85" s="34"/>
      <c r="AN85" s="34"/>
      <c r="AO85" s="34"/>
    </row>
    <row r="86" spans="34:41" x14ac:dyDescent="0.25">
      <c r="AH86" s="34"/>
      <c r="AI86" s="34"/>
      <c r="AJ86" s="34"/>
      <c r="AK86" s="33"/>
      <c r="AL86" s="25"/>
      <c r="AM86" s="34"/>
      <c r="AN86" s="34"/>
      <c r="AO86" s="34"/>
    </row>
    <row r="87" spans="34:41" x14ac:dyDescent="0.25">
      <c r="AH87" s="34"/>
      <c r="AI87" s="34"/>
      <c r="AJ87" s="34"/>
      <c r="AK87" s="33"/>
      <c r="AL87" s="25"/>
      <c r="AM87" s="34"/>
      <c r="AN87" s="34"/>
      <c r="AO87" s="34"/>
    </row>
    <row r="88" spans="34:41" x14ac:dyDescent="0.25">
      <c r="AH88" s="34"/>
      <c r="AI88" s="34"/>
      <c r="AJ88" s="34"/>
      <c r="AK88" s="33"/>
      <c r="AL88" s="25"/>
      <c r="AM88" s="34"/>
      <c r="AN88" s="34"/>
      <c r="AO88" s="34"/>
    </row>
    <row r="89" spans="34:41" x14ac:dyDescent="0.25">
      <c r="AH89" s="34"/>
      <c r="AI89" s="34"/>
      <c r="AJ89" s="34"/>
      <c r="AK89" s="33"/>
      <c r="AL89" s="25"/>
      <c r="AM89" s="34"/>
      <c r="AN89" s="34"/>
      <c r="AO89" s="34"/>
    </row>
    <row r="90" spans="34:41" x14ac:dyDescent="0.25">
      <c r="AH90" s="34"/>
      <c r="AI90" s="34"/>
      <c r="AJ90" s="34"/>
      <c r="AK90" s="33"/>
      <c r="AL90" s="25"/>
      <c r="AM90" s="34"/>
      <c r="AN90" s="34"/>
      <c r="AO90" s="34"/>
    </row>
    <row r="91" spans="34:41" x14ac:dyDescent="0.25">
      <c r="AH91" s="34"/>
      <c r="AI91" s="34"/>
      <c r="AJ91" s="34"/>
      <c r="AK91" s="33"/>
      <c r="AL91" s="25"/>
      <c r="AM91" s="34"/>
      <c r="AN91" s="34"/>
      <c r="AO91" s="34"/>
    </row>
    <row r="92" spans="34:41" x14ac:dyDescent="0.25">
      <c r="AH92" s="34"/>
      <c r="AI92" s="34"/>
      <c r="AJ92" s="34"/>
      <c r="AK92" s="33"/>
      <c r="AL92" s="25"/>
      <c r="AM92" s="34"/>
      <c r="AN92" s="34"/>
      <c r="AO92" s="34"/>
    </row>
    <row r="93" spans="34:41" x14ac:dyDescent="0.25">
      <c r="AH93" s="34"/>
      <c r="AI93" s="34"/>
      <c r="AJ93" s="34"/>
      <c r="AK93" s="34"/>
      <c r="AL93" s="34"/>
      <c r="AM93" s="34"/>
      <c r="AN93" s="34"/>
      <c r="AO93" s="34"/>
    </row>
    <row r="94" spans="34:41" x14ac:dyDescent="0.25">
      <c r="AH94" s="34"/>
      <c r="AI94" s="34"/>
      <c r="AJ94" s="34"/>
      <c r="AK94" s="34"/>
      <c r="AL94" s="34"/>
      <c r="AM94" s="34"/>
      <c r="AN94" s="34"/>
      <c r="AO94" s="34"/>
    </row>
    <row r="95" spans="34:41" x14ac:dyDescent="0.25">
      <c r="AH95" s="34"/>
      <c r="AI95" s="34"/>
      <c r="AJ95" s="34"/>
      <c r="AK95" s="34"/>
      <c r="AL95" s="34"/>
      <c r="AM95" s="34"/>
      <c r="AN95" s="34"/>
      <c r="AO95" s="34"/>
    </row>
    <row r="96" spans="34:41" x14ac:dyDescent="0.25">
      <c r="AH96" s="34"/>
      <c r="AI96" s="34"/>
      <c r="AJ96" s="34"/>
      <c r="AK96" s="34"/>
      <c r="AL96" s="34"/>
      <c r="AM96" s="34"/>
      <c r="AN96" s="34"/>
      <c r="AO96" s="34"/>
    </row>
    <row r="97" spans="34:41" x14ac:dyDescent="0.25">
      <c r="AH97" s="34"/>
      <c r="AI97" s="34"/>
      <c r="AJ97" s="34"/>
      <c r="AK97" s="34"/>
      <c r="AL97" s="34"/>
      <c r="AM97" s="34"/>
      <c r="AN97" s="34"/>
      <c r="AO97" s="34"/>
    </row>
    <row r="98" spans="34:41" x14ac:dyDescent="0.25">
      <c r="AH98" s="34"/>
      <c r="AI98" s="34"/>
      <c r="AJ98" s="34"/>
      <c r="AK98" s="34"/>
      <c r="AL98" s="34"/>
      <c r="AM98" s="34"/>
      <c r="AN98" s="34"/>
      <c r="AO98" s="34"/>
    </row>
    <row r="99" spans="34:41" x14ac:dyDescent="0.25">
      <c r="AH99" s="34"/>
      <c r="AI99" s="34"/>
      <c r="AJ99" s="34"/>
      <c r="AK99" s="34"/>
      <c r="AL99" s="34"/>
      <c r="AM99" s="34"/>
      <c r="AN99" s="34"/>
      <c r="AO99" s="34"/>
    </row>
    <row r="100" spans="34:41" x14ac:dyDescent="0.25">
      <c r="AH100" s="34"/>
      <c r="AI100" s="34"/>
      <c r="AJ100" s="34"/>
      <c r="AK100" s="34"/>
      <c r="AL100" s="34"/>
      <c r="AM100" s="34"/>
      <c r="AN100" s="34"/>
      <c r="AO100" s="34"/>
    </row>
    <row r="101" spans="34:41" x14ac:dyDescent="0.25">
      <c r="AH101" s="34"/>
      <c r="AI101" s="34"/>
      <c r="AJ101" s="34"/>
      <c r="AK101" s="34"/>
      <c r="AL101" s="34"/>
      <c r="AM101" s="34"/>
      <c r="AN101" s="34"/>
      <c r="AO101" s="34"/>
    </row>
  </sheetData>
  <mergeCells count="10">
    <mergeCell ref="A1:P1"/>
    <mergeCell ref="A2:P2"/>
    <mergeCell ref="A4:A6"/>
    <mergeCell ref="B5:E5"/>
    <mergeCell ref="B4:E4"/>
    <mergeCell ref="G4:J4"/>
    <mergeCell ref="G5:J5"/>
    <mergeCell ref="L4:O4"/>
    <mergeCell ref="L5:O5"/>
    <mergeCell ref="P5:P6"/>
  </mergeCells>
  <pageMargins left="0.7" right="0.7" top="0.75" bottom="0.75" header="0.3" footer="0.3"/>
  <pageSetup paperSize="9" scale="58" orientation="portrait" horizontalDpi="4294967295" verticalDpi="4294967295" r:id="rId1"/>
  <rowBreaks count="1" manualBreakCount="1">
    <brk id="70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10.1</vt:lpstr>
      <vt:lpstr>'10.1'!Print_Area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2019-04-16T04:42:56Z</cp:lastPrinted>
  <dcterms:created xsi:type="dcterms:W3CDTF">2019-02-27T06:18:18Z</dcterms:created>
  <dcterms:modified xsi:type="dcterms:W3CDTF">2019-04-16T04:43:55Z</dcterms:modified>
</cp:coreProperties>
</file>