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135" windowHeight="7305" tabRatio="861"/>
  </bookViews>
  <sheets>
    <sheet name="8.2" sheetId="42" r:id="rId1"/>
    <sheet name="8.20 workings" sheetId="36" state="hidden" r:id="rId2"/>
  </sheets>
  <externalReferences>
    <externalReference r:id="rId3"/>
    <externalReference r:id="rId4"/>
    <externalReference r:id="rId5"/>
  </externalReferences>
  <definedNames>
    <definedName name="_xlnm.Print_Area" localSheetId="0">'8.2'!$A$1:$K$68</definedName>
  </definedNames>
  <calcPr calcId="144525"/>
</workbook>
</file>

<file path=xl/calcChain.xml><?xml version="1.0" encoding="utf-8"?>
<calcChain xmlns="http://schemas.openxmlformats.org/spreadsheetml/2006/main">
  <c r="D7" i="42" l="1"/>
  <c r="B30" i="42" l="1"/>
  <c r="E7" i="42"/>
  <c r="J30" i="42" l="1"/>
  <c r="I30" i="42"/>
  <c r="J29" i="42"/>
  <c r="I29" i="42"/>
  <c r="J28" i="42"/>
  <c r="I28" i="42"/>
  <c r="J27" i="42"/>
  <c r="I27" i="42"/>
  <c r="J26" i="42"/>
  <c r="I26" i="42"/>
  <c r="J25" i="42"/>
  <c r="I25" i="42"/>
  <c r="J24" i="42"/>
  <c r="I24" i="42"/>
  <c r="J23" i="42"/>
  <c r="I23" i="42"/>
  <c r="J22" i="42"/>
  <c r="I22" i="42"/>
  <c r="J21" i="42"/>
  <c r="I21" i="42"/>
  <c r="J20" i="42"/>
  <c r="I20" i="42"/>
  <c r="J18" i="42"/>
  <c r="I18" i="42"/>
  <c r="J17" i="42"/>
  <c r="I17" i="42"/>
  <c r="J16" i="42"/>
  <c r="I16" i="42"/>
  <c r="J15" i="42"/>
  <c r="I15" i="42"/>
  <c r="J14" i="42"/>
  <c r="I14" i="42"/>
  <c r="J13" i="42"/>
  <c r="I13" i="42"/>
  <c r="J12" i="42"/>
  <c r="I12" i="42"/>
  <c r="J11" i="42"/>
  <c r="I11" i="42"/>
  <c r="J10" i="42"/>
  <c r="I10" i="42"/>
  <c r="J9" i="42"/>
  <c r="I9" i="42"/>
  <c r="J8" i="42"/>
  <c r="I8" i="42"/>
  <c r="E30" i="42"/>
  <c r="H30" i="42" s="1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D19" i="42" l="1"/>
  <c r="C19" i="42"/>
  <c r="C7" i="42" l="1"/>
  <c r="I19" i="42"/>
  <c r="J19" i="42"/>
  <c r="J7" i="42" l="1"/>
  <c r="I7" i="42"/>
  <c r="B29" i="42" l="1"/>
  <c r="H29" i="42" s="1"/>
  <c r="B28" i="42"/>
  <c r="H28" i="42" s="1"/>
  <c r="B27" i="42"/>
  <c r="H27" i="42" s="1"/>
  <c r="B26" i="42"/>
  <c r="H26" i="42" s="1"/>
  <c r="B25" i="42"/>
  <c r="H25" i="42" s="1"/>
  <c r="B24" i="42"/>
  <c r="H24" i="42" s="1"/>
  <c r="B23" i="42"/>
  <c r="H23" i="42" s="1"/>
  <c r="B22" i="42"/>
  <c r="H22" i="42" s="1"/>
  <c r="B21" i="42"/>
  <c r="H21" i="42" s="1"/>
  <c r="B20" i="42"/>
  <c r="H20" i="42" s="1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H7" i="42" l="1"/>
  <c r="H11" i="42"/>
  <c r="H15" i="42"/>
  <c r="H19" i="42"/>
  <c r="H8" i="42"/>
  <c r="H12" i="42"/>
  <c r="H16" i="42"/>
  <c r="H9" i="42"/>
  <c r="H13" i="42"/>
  <c r="H17" i="42"/>
  <c r="H10" i="42"/>
  <c r="H14" i="42"/>
  <c r="H18" i="42"/>
  <c r="F5" i="36" l="1"/>
  <c r="J88" i="36"/>
  <c r="I88" i="36"/>
  <c r="F88" i="36"/>
  <c r="J87" i="36"/>
  <c r="I87" i="36"/>
  <c r="F87" i="36"/>
  <c r="J86" i="36"/>
  <c r="I86" i="36"/>
  <c r="F86" i="36"/>
  <c r="J85" i="36"/>
  <c r="I85" i="36"/>
  <c r="F85" i="36"/>
  <c r="J84" i="36"/>
  <c r="I84" i="36"/>
  <c r="F84" i="36"/>
  <c r="J83" i="36"/>
  <c r="I83" i="36"/>
  <c r="F83" i="36"/>
  <c r="J82" i="36"/>
  <c r="I82" i="36"/>
  <c r="F82" i="36"/>
  <c r="J81" i="36"/>
  <c r="I81" i="36"/>
  <c r="F81" i="36"/>
  <c r="J80" i="36"/>
  <c r="I80" i="36"/>
  <c r="F80" i="36"/>
  <c r="J79" i="36"/>
  <c r="I79" i="36"/>
  <c r="F79" i="36"/>
  <c r="J78" i="36"/>
  <c r="I78" i="36"/>
  <c r="F78" i="36"/>
  <c r="J77" i="36"/>
  <c r="I77" i="36"/>
  <c r="F77" i="36"/>
  <c r="J76" i="36"/>
  <c r="I76" i="36"/>
  <c r="F76" i="36"/>
  <c r="J75" i="36"/>
  <c r="I75" i="36"/>
  <c r="F75" i="36"/>
  <c r="J74" i="36"/>
  <c r="I74" i="36"/>
  <c r="F74" i="36"/>
  <c r="J73" i="36"/>
  <c r="I73" i="36"/>
  <c r="F73" i="36"/>
  <c r="J72" i="36"/>
  <c r="I72" i="36"/>
  <c r="F72" i="36"/>
  <c r="J71" i="36"/>
  <c r="I71" i="36"/>
  <c r="F71" i="36"/>
  <c r="J70" i="36"/>
  <c r="I70" i="36"/>
  <c r="F70" i="36"/>
  <c r="J69" i="36"/>
  <c r="I69" i="36"/>
  <c r="F69" i="36"/>
  <c r="D53" i="36"/>
  <c r="C53" i="36"/>
  <c r="D52" i="36"/>
  <c r="C52" i="36"/>
  <c r="D51" i="36"/>
  <c r="C51" i="36"/>
  <c r="D46" i="36"/>
  <c r="C46" i="36"/>
  <c r="D45" i="36"/>
  <c r="C45" i="36"/>
  <c r="D44" i="36"/>
  <c r="C44" i="36"/>
  <c r="G32" i="36"/>
  <c r="F32" i="36"/>
  <c r="E32" i="36"/>
  <c r="D32" i="36"/>
  <c r="C32" i="36"/>
  <c r="G31" i="36"/>
  <c r="F31" i="36"/>
  <c r="E31" i="36"/>
  <c r="D31" i="36"/>
  <c r="C31" i="36"/>
  <c r="G30" i="36"/>
  <c r="F30" i="36"/>
  <c r="E30" i="36"/>
  <c r="D30" i="36"/>
  <c r="C30" i="36"/>
  <c r="G29" i="36"/>
  <c r="F29" i="36"/>
  <c r="E29" i="36"/>
  <c r="D29" i="36"/>
  <c r="C29" i="36"/>
  <c r="G28" i="36"/>
  <c r="F28" i="36"/>
  <c r="E28" i="36"/>
  <c r="D28" i="36"/>
  <c r="C28" i="36"/>
  <c r="G27" i="36"/>
  <c r="F27" i="36"/>
  <c r="E27" i="36"/>
  <c r="D27" i="36"/>
  <c r="C27" i="36"/>
  <c r="G26" i="36"/>
  <c r="F26" i="36"/>
  <c r="E26" i="36"/>
  <c r="D26" i="36"/>
  <c r="C26" i="36"/>
  <c r="G25" i="36"/>
  <c r="F25" i="36"/>
  <c r="E25" i="36"/>
  <c r="D25" i="36"/>
  <c r="C25" i="36"/>
  <c r="G24" i="36"/>
  <c r="F24" i="36"/>
  <c r="E24" i="36"/>
  <c r="D24" i="36"/>
  <c r="C24" i="36"/>
  <c r="G23" i="36"/>
  <c r="F23" i="36"/>
  <c r="E23" i="36"/>
  <c r="D23" i="36"/>
  <c r="C23" i="36"/>
  <c r="G22" i="36"/>
  <c r="F22" i="36"/>
  <c r="E22" i="36"/>
  <c r="D22" i="36"/>
  <c r="C22" i="36"/>
  <c r="G21" i="36"/>
  <c r="F21" i="36"/>
  <c r="E21" i="36"/>
  <c r="D21" i="36"/>
  <c r="C21" i="36"/>
  <c r="G20" i="36"/>
  <c r="F20" i="36"/>
  <c r="E20" i="36"/>
  <c r="D20" i="36"/>
  <c r="C20" i="36"/>
  <c r="G19" i="36"/>
  <c r="F19" i="36"/>
  <c r="E19" i="36"/>
  <c r="D19" i="36"/>
  <c r="C19" i="36"/>
  <c r="G18" i="36"/>
  <c r="F18" i="36"/>
  <c r="E18" i="36"/>
  <c r="D18" i="36"/>
  <c r="C18" i="36"/>
  <c r="G17" i="36"/>
  <c r="F17" i="36"/>
  <c r="E17" i="36"/>
  <c r="D17" i="36"/>
  <c r="C17" i="36"/>
  <c r="G16" i="36"/>
  <c r="F16" i="36"/>
  <c r="E16" i="36"/>
  <c r="D16" i="36"/>
  <c r="C16" i="36"/>
  <c r="G15" i="36"/>
  <c r="F15" i="36"/>
  <c r="E15" i="36"/>
  <c r="D15" i="36"/>
  <c r="C15" i="36"/>
  <c r="G14" i="36"/>
  <c r="F14" i="36"/>
  <c r="E14" i="36"/>
  <c r="D14" i="36"/>
  <c r="C14" i="36"/>
  <c r="G13" i="36"/>
  <c r="F13" i="36"/>
  <c r="E13" i="36"/>
  <c r="D13" i="36"/>
  <c r="C13" i="36"/>
  <c r="G12" i="36"/>
  <c r="F12" i="36"/>
  <c r="E12" i="36"/>
  <c r="D12" i="36"/>
  <c r="C12" i="36"/>
  <c r="G11" i="36"/>
  <c r="F11" i="36"/>
  <c r="E11" i="36"/>
  <c r="D11" i="36"/>
  <c r="C11" i="36"/>
  <c r="G10" i="36"/>
  <c r="F10" i="36"/>
  <c r="E10" i="36"/>
  <c r="D10" i="36"/>
  <c r="C10" i="36"/>
  <c r="G9" i="36"/>
  <c r="F9" i="36"/>
  <c r="E9" i="36"/>
  <c r="D9" i="36"/>
  <c r="C9" i="36"/>
  <c r="G8" i="36"/>
  <c r="F8" i="36"/>
  <c r="E8" i="36"/>
  <c r="D8" i="36"/>
  <c r="C8" i="36"/>
  <c r="AJ7" i="36"/>
  <c r="D40" i="36" s="1"/>
  <c r="AC7" i="36"/>
  <c r="C40" i="36" s="1"/>
  <c r="U7" i="36"/>
  <c r="O7" i="36"/>
  <c r="G7" i="36"/>
  <c r="B46" i="36" s="1"/>
  <c r="F7" i="36"/>
  <c r="B53" i="36" s="1"/>
  <c r="E7" i="36"/>
  <c r="D7" i="36"/>
  <c r="C7" i="36"/>
  <c r="AJ6" i="36"/>
  <c r="D39" i="36" s="1"/>
  <c r="AC6" i="36"/>
  <c r="C39" i="36" s="1"/>
  <c r="U6" i="36"/>
  <c r="O6" i="36"/>
  <c r="G6" i="36"/>
  <c r="B45" i="36" s="1"/>
  <c r="F6" i="36"/>
  <c r="B52" i="36" s="1"/>
  <c r="E6" i="36"/>
  <c r="D6" i="36"/>
  <c r="C6" i="36"/>
  <c r="AJ5" i="36"/>
  <c r="D38" i="36" s="1"/>
  <c r="AC5" i="36"/>
  <c r="C38" i="36" s="1"/>
  <c r="U5" i="36"/>
  <c r="O5" i="36"/>
  <c r="G5" i="36"/>
  <c r="B44" i="36" s="1"/>
  <c r="B51" i="36"/>
  <c r="E5" i="36"/>
  <c r="H5" i="36" s="1"/>
  <c r="D5" i="36"/>
  <c r="C5" i="36"/>
  <c r="B38" i="36" l="1"/>
  <c r="I5" i="36"/>
  <c r="H6" i="36"/>
  <c r="B39" i="36" s="1"/>
  <c r="I6" i="36"/>
  <c r="H7" i="36"/>
  <c r="B40" i="36" s="1"/>
  <c r="I7" i="36"/>
</calcChain>
</file>

<file path=xl/sharedStrings.xml><?xml version="1.0" encoding="utf-8"?>
<sst xmlns="http://schemas.openxmlformats.org/spreadsheetml/2006/main" count="231" uniqueCount="119">
  <si>
    <t>Total</t>
  </si>
  <si>
    <t>wlcmuj</t>
  </si>
  <si>
    <t>Source: Department of Judicial Administration</t>
  </si>
  <si>
    <t>ހުށަހެޅިފައިވާ މައްސަލަތައް</t>
  </si>
  <si>
    <t>Theft</t>
  </si>
  <si>
    <t>ވައްކަން</t>
  </si>
  <si>
    <t>Drugs</t>
  </si>
  <si>
    <t>މަސްތުވާތަކެތި</t>
  </si>
  <si>
    <t>Lost items</t>
  </si>
  <si>
    <t>ގެއްލޭތަކެތި</t>
  </si>
  <si>
    <t>Assault</t>
  </si>
  <si>
    <t>މާރާމާރީ</t>
  </si>
  <si>
    <t>Vandalism</t>
  </si>
  <si>
    <t>މުދަލަށް ގެއްލުންދިނުން</t>
  </si>
  <si>
    <t>Robbery</t>
  </si>
  <si>
    <t>ފޭރުން</t>
  </si>
  <si>
    <t>Sexual offences</t>
  </si>
  <si>
    <t>ބަދުއަޙްލާޤީ</t>
  </si>
  <si>
    <t>Embezzelment</t>
  </si>
  <si>
    <t>މަކަރާއި ޙީލަތް</t>
  </si>
  <si>
    <t>Domestic violence</t>
  </si>
  <si>
    <t>އާއިލީ</t>
  </si>
  <si>
    <t>Others</t>
  </si>
  <si>
    <t>އެހެނިހެން</t>
  </si>
  <si>
    <t>Source: Maldives Police Service</t>
  </si>
  <si>
    <t xml:space="preserve">Total </t>
  </si>
  <si>
    <t>csivrws csilop cscviDclOm :Ivcaed utWmUluAwm</t>
  </si>
  <si>
    <t>Criminal Cases above 18</t>
  </si>
  <si>
    <t>Criminal Cases below 18</t>
  </si>
  <si>
    <t xml:space="preserve">Civil Cases </t>
  </si>
  <si>
    <t xml:space="preserve">Family Cases </t>
  </si>
  <si>
    <t>Starting Balance</t>
  </si>
  <si>
    <t>New cases filed</t>
  </si>
  <si>
    <t>Concluded</t>
  </si>
  <si>
    <t>Ending Balance</t>
  </si>
  <si>
    <t>Male'</t>
  </si>
  <si>
    <t>Civil Court</t>
  </si>
  <si>
    <t>Criminal Court</t>
  </si>
  <si>
    <t>Family Court</t>
  </si>
  <si>
    <t>Juvenile Court</t>
  </si>
  <si>
    <t>HulhuMale' Court</t>
  </si>
  <si>
    <t>HA</t>
  </si>
  <si>
    <t>HDh</t>
  </si>
  <si>
    <t>Sh</t>
  </si>
  <si>
    <t>N</t>
  </si>
  <si>
    <t>R</t>
  </si>
  <si>
    <t>B</t>
  </si>
  <si>
    <t>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</si>
  <si>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</si>
  <si>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</si>
  <si>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</si>
  <si>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</si>
  <si>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</si>
  <si>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</si>
  <si>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</si>
  <si>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</si>
  <si>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</si>
  <si>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</si>
  <si>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</si>
  <si>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</si>
  <si>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</si>
  <si>
    <t xml:space="preserve">Criminal Cases </t>
  </si>
  <si>
    <t>Family Cases</t>
  </si>
  <si>
    <t>މާލެ</t>
  </si>
  <si>
    <t>Atolls</t>
  </si>
  <si>
    <t>Republic</t>
  </si>
  <si>
    <t>އަތޮޅުތައް</t>
  </si>
  <si>
    <t>Table 8.9: CASES FILED, CONCLUDED AND PENDING BY CASE TYPE, 2012</t>
  </si>
  <si>
    <t>cnwxErcTcsinimcDea clwxiDuj cfoa cTcnwmcTWpiD : utWmUluAwm</t>
  </si>
  <si>
    <t>% share completed</t>
  </si>
  <si>
    <t>Civil cases</t>
  </si>
  <si>
    <t xml:space="preserve">Republic </t>
  </si>
  <si>
    <t xml:space="preserve">Male' </t>
  </si>
  <si>
    <t xml:space="preserve">Atoll </t>
  </si>
  <si>
    <t>ތާވަލު 8.9: ހުށަހެޅުނު، ނިމުނު އަދި ނުނިމެ ހުރި މައްސަލަތައް، 2012</t>
  </si>
  <si>
    <t>% share pending</t>
  </si>
  <si>
    <t>ending balance</t>
  </si>
  <si>
    <t>concluded</t>
  </si>
  <si>
    <t>Starting balance</t>
  </si>
  <si>
    <t>new cases filed</t>
  </si>
  <si>
    <t>Atoll : All cases</t>
  </si>
  <si>
    <t>taken from table 8.19</t>
  </si>
  <si>
    <t>All cases submitted</t>
  </si>
  <si>
    <t>Completed</t>
  </si>
  <si>
    <t>Pending</t>
  </si>
  <si>
    <t>completion rate</t>
  </si>
  <si>
    <t>no. of majistrates</t>
  </si>
  <si>
    <t>cases per majistrate</t>
  </si>
  <si>
    <t>cases completed per majistrate</t>
  </si>
  <si>
    <t>Type of case</t>
  </si>
  <si>
    <t>Traffic Accidents</t>
  </si>
  <si>
    <t>ޓްރެފިކް އެކްސިޑެންޓްސް</t>
  </si>
  <si>
    <t>Threatening</t>
  </si>
  <si>
    <t>Fire incidents</t>
  </si>
  <si>
    <t>Environmental offences</t>
  </si>
  <si>
    <t>ތިމާވެއްޓާއި ގުޅުންހުރި މައްސަލަތައް</t>
  </si>
  <si>
    <t>Illegal immigration</t>
  </si>
  <si>
    <t>ރާއްޖެއަށް ނުވަތަ ރާއްޖޭގެ ސަރަހައްދަކަށް ޤަވާއިދާއި ހިލާފަށް ވަނުން</t>
  </si>
  <si>
    <t>Arson</t>
  </si>
  <si>
    <t>ހުޅުޖެހުން</t>
  </si>
  <si>
    <t>Obstruction of Justice</t>
  </si>
  <si>
    <t>ފުލުހުންގެ ވާޖިބަށް ހުރަސް އެޅުން</t>
  </si>
  <si>
    <t>Illegally entering households</t>
  </si>
  <si>
    <t>ޤަވާއިދާއި ޚިލާފަށް ގޯތިގެދޮރަށް ވަނުން</t>
  </si>
  <si>
    <t>Sudden death</t>
  </si>
  <si>
    <t>ކުއްލި މަރު</t>
  </si>
  <si>
    <t>Attempt to suicide</t>
  </si>
  <si>
    <t>އަމިއްލައަށް މަރުވާން އުޅުން</t>
  </si>
  <si>
    <t>Unlawful posession of weapons</t>
  </si>
  <si>
    <t>ހަތިޔާރު ގެންގުޅުން</t>
  </si>
  <si>
    <t xml:space="preserve">  ބިރުދެއްކުން</t>
  </si>
  <si>
    <t xml:space="preserve">  އަލިފާނުގެ ހާދިސާ</t>
  </si>
  <si>
    <t>ރާއްޖެ</t>
  </si>
  <si>
    <t>Counterfiet and forgery</t>
  </si>
  <si>
    <t>ވަގުފައިސާ އަދި ފޯރޖްކުރުން</t>
  </si>
  <si>
    <t>ކުރީ އަހަރާއި  އަޅާ ބަލާއިރު އިތުރުވި މިންވަރު</t>
  </si>
  <si>
    <t>% change over 2014</t>
  </si>
  <si>
    <t>ތާވަލު 8.2: މާލެ އަދި އަތޮޅުތަކުން ހުށަހެޅިފައިވާ މައްސަލަތަކުގެ ޢަދަދު އަދި ބާވަތް، 2014- 2015</t>
  </si>
  <si>
    <t>TABLE 8.2  : NUMBER OF  LOGGED CASES BY  LOCALITY &amp; TYPE OF CASES,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</si>
</sst>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#,##0.0"/>
    <numFmt numFmtId="166" formatCode="_-* #,##0_-;\-* #,##0_-;_-* &quot;-&quot;??_-;_-@_-"/>
    <numFmt numFmtId="168" formatCode="0.0"/>
    <numFmt numFmtId="170" formatCode="_(* #,##0_);_(* \(#,##0\);_(* &quot;-&quot;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ourier"/>
      <family val="3"/>
    </font>
    <font>
      <i/>
      <sz val="9"/>
      <name val="Calibri"/>
      <family val="2"/>
      <scheme val="minor"/>
    </font>
    <font>
      <sz val="9"/>
      <name val="A_Randhoo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Faruma"/>
      <family val="3"/>
    </font>
    <font>
      <sz val="10"/>
      <color rgb="FFFF0000"/>
      <name val="Courier"/>
      <family val="3"/>
    </font>
    <font>
      <sz val="10"/>
      <name val="Faruma"/>
      <family val="3"/>
    </font>
    <font>
      <sz val="9"/>
      <color rgb="FF000000"/>
      <name val="Calibri"/>
      <family val="2"/>
      <scheme val="minor"/>
    </font>
    <font>
      <sz val="9"/>
      <name val="Faruma"/>
      <family val="3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Courier"/>
      <family val="3"/>
    </font>
    <font>
      <b/>
      <sz val="10"/>
      <color rgb="FF000000"/>
      <name val="Faruma"/>
      <family val="3"/>
    </font>
    <font>
      <i/>
      <sz val="10"/>
      <name val="Calibri"/>
      <family val="2"/>
      <scheme val="minor"/>
    </font>
    <font>
      <b/>
      <sz val="10"/>
      <name val="Faruma"/>
      <family val="3"/>
    </font>
    <font>
      <sz val="10"/>
      <name val="Faruma"/>
      <family val="3"/>
    </font>
    <font>
      <b/>
      <sz val="11"/>
      <color theme="1"/>
      <name val="Faruma"/>
      <family val="3"/>
    </font>
    <font>
      <b/>
      <sz val="11"/>
      <name val="Calibri"/>
      <family val="2"/>
      <scheme val="minor"/>
    </font>
    <font>
      <b/>
      <sz val="10"/>
      <name val="A_Randhoo"/>
    </font>
    <font>
      <b/>
      <sz val="11"/>
      <name val="Faruma"/>
      <family val="3"/>
    </font>
    <font>
      <sz val="10"/>
      <color rgb="FF000000"/>
      <name val="Calibri"/>
      <family val="2"/>
      <scheme val="minor"/>
    </font>
    <font>
      <b/>
      <sz val="15"/>
      <color theme="3"/>
      <name val="Arial Mäori"/>
      <family val="2"/>
    </font>
    <font>
      <sz val="11"/>
      <color indexed="8"/>
      <name val="Calibri"/>
      <family val="2"/>
    </font>
    <font>
      <b/>
      <sz val="11"/>
      <name val="Faruma"/>
      <family val="3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165" fontId="16" fillId="0" borderId="0"/>
    <xf numFmtId="0" fontId="30" fillId="0" borderId="16" applyNumberFormat="0" applyFill="0" applyAlignment="0" applyProtection="0"/>
    <xf numFmtId="0" fontId="18" fillId="0" borderId="0"/>
    <xf numFmtId="166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20" applyNumberFormat="0" applyAlignment="0" applyProtection="0"/>
    <xf numFmtId="0" fontId="43" fillId="8" borderId="21" applyNumberFormat="0" applyAlignment="0" applyProtection="0"/>
    <xf numFmtId="0" fontId="44" fillId="8" borderId="20" applyNumberFormat="0" applyAlignment="0" applyProtection="0"/>
    <xf numFmtId="0" fontId="45" fillId="0" borderId="22" applyNumberFormat="0" applyFill="0" applyAlignment="0" applyProtection="0"/>
    <xf numFmtId="0" fontId="46" fillId="9" borderId="23" applyNumberFormat="0" applyAlignment="0" applyProtection="0"/>
    <xf numFmtId="0" fontId="34" fillId="0" borderId="0" applyNumberFormat="0" applyFill="0" applyBorder="0" applyAlignment="0" applyProtection="0"/>
    <xf numFmtId="0" fontId="1" fillId="10" borderId="24" applyNumberFormat="0" applyFont="0" applyAlignment="0" applyProtection="0"/>
    <xf numFmtId="0" fontId="47" fillId="0" borderId="0" applyNumberFormat="0" applyFill="0" applyBorder="0" applyAlignment="0" applyProtection="0"/>
    <xf numFmtId="0" fontId="2" fillId="0" borderId="25" applyNumberFormat="0" applyFill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8" fillId="34" borderId="0" applyNumberFormat="0" applyBorder="0" applyAlignment="0" applyProtection="0"/>
    <xf numFmtId="0" fontId="1" fillId="0" borderId="0"/>
    <xf numFmtId="0" fontId="18" fillId="0" borderId="0"/>
  </cellStyleXfs>
  <cellXfs count="111">
    <xf numFmtId="0" fontId="0" fillId="0" borderId="0" xfId="0"/>
    <xf numFmtId="164" fontId="7" fillId="2" borderId="1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164" fontId="14" fillId="2" borderId="0" xfId="0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 applyProtection="1">
      <alignment horizontal="right" vertic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/>
    <xf numFmtId="164" fontId="20" fillId="2" borderId="0" xfId="0" applyNumberFormat="1" applyFont="1" applyFill="1"/>
    <xf numFmtId="164" fontId="0" fillId="2" borderId="0" xfId="0" applyNumberFormat="1" applyFont="1" applyFill="1"/>
    <xf numFmtId="164" fontId="13" fillId="2" borderId="0" xfId="0" applyNumberFormat="1" applyFont="1" applyFill="1" applyBorder="1" applyAlignment="1" applyProtection="1">
      <alignment horizontal="right" vertical="center"/>
    </xf>
    <xf numFmtId="164" fontId="9" fillId="2" borderId="0" xfId="0" applyNumberFormat="1" applyFont="1" applyFill="1" applyBorder="1" applyAlignment="1">
      <alignment vertical="center"/>
    </xf>
    <xf numFmtId="164" fontId="29" fillId="2" borderId="0" xfId="0" applyNumberFormat="1" applyFont="1" applyFill="1" applyBorder="1" applyAlignment="1">
      <alignment vertical="center"/>
    </xf>
    <xf numFmtId="170" fontId="0" fillId="2" borderId="0" xfId="1" applyNumberFormat="1" applyFont="1" applyFill="1"/>
    <xf numFmtId="164" fontId="8" fillId="2" borderId="1" xfId="0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 applyProtection="1"/>
    <xf numFmtId="3" fontId="5" fillId="2" borderId="0" xfId="1" applyNumberFormat="1" applyFont="1" applyFill="1" applyBorder="1" applyAlignment="1"/>
    <xf numFmtId="3" fontId="3" fillId="2" borderId="0" xfId="1" applyNumberFormat="1" applyFont="1" applyFill="1" applyBorder="1" applyAlignment="1"/>
    <xf numFmtId="166" fontId="3" fillId="2" borderId="6" xfId="1" applyNumberFormat="1" applyFont="1" applyFill="1" applyBorder="1" applyAlignment="1">
      <alignment horizontal="right" vertical="center" wrapText="1"/>
    </xf>
    <xf numFmtId="166" fontId="3" fillId="2" borderId="6" xfId="1" applyNumberFormat="1" applyFont="1" applyFill="1" applyBorder="1" applyAlignment="1">
      <alignment horizontal="right" vertical="top" wrapText="1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 wrapText="1"/>
    </xf>
    <xf numFmtId="3" fontId="5" fillId="2" borderId="17" xfId="1" applyNumberFormat="1" applyFont="1" applyFill="1" applyBorder="1" applyAlignment="1"/>
    <xf numFmtId="3" fontId="3" fillId="2" borderId="17" xfId="1" applyNumberFormat="1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164" fontId="22" fillId="2" borderId="7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0" fontId="3" fillId="3" borderId="0" xfId="0" applyNumberFormat="1" applyFont="1" applyFill="1" applyBorder="1" applyAlignment="1">
      <alignment horizontal="left" vertical="center" wrapText="1"/>
    </xf>
    <xf numFmtId="168" fontId="0" fillId="3" borderId="0" xfId="0" applyNumberFormat="1" applyFill="1"/>
    <xf numFmtId="166" fontId="3" fillId="3" borderId="9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right" vertical="center" wrapText="1"/>
    </xf>
    <xf numFmtId="166" fontId="3" fillId="3" borderId="6" xfId="1" applyNumberFormat="1" applyFont="1" applyFill="1" applyBorder="1" applyAlignment="1">
      <alignment horizontal="right" vertical="top" wrapText="1"/>
    </xf>
    <xf numFmtId="3" fontId="3" fillId="3" borderId="0" xfId="1" applyNumberFormat="1" applyFont="1" applyFill="1" applyBorder="1" applyAlignment="1" applyProtection="1"/>
    <xf numFmtId="165" fontId="3" fillId="3" borderId="0" xfId="1" applyNumberFormat="1" applyFont="1" applyFill="1" applyBorder="1" applyAlignment="1" applyProtection="1"/>
    <xf numFmtId="164" fontId="0" fillId="3" borderId="0" xfId="0" applyNumberFormat="1" applyFill="1"/>
    <xf numFmtId="170" fontId="0" fillId="3" borderId="0" xfId="1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4" fontId="6" fillId="2" borderId="0" xfId="0" applyNumberFormat="1" applyFont="1" applyFill="1"/>
    <xf numFmtId="164" fontId="21" fillId="2" borderId="5" xfId="0" applyNumberFormat="1" applyFont="1" applyFill="1" applyBorder="1" applyAlignment="1">
      <alignment horizontal="right" vertical="center" wrapText="1"/>
    </xf>
    <xf numFmtId="164" fontId="21" fillId="2" borderId="10" xfId="0" applyNumberFormat="1" applyFont="1" applyFill="1" applyBorder="1" applyAlignment="1">
      <alignment horizontal="right" vertical="center" wrapText="1"/>
    </xf>
    <xf numFmtId="164" fontId="9" fillId="2" borderId="11" xfId="0" applyNumberFormat="1" applyFont="1" applyFill="1" applyBorder="1" applyAlignment="1">
      <alignment horizontal="right" vertical="center" wrapText="1"/>
    </xf>
    <xf numFmtId="164" fontId="9" fillId="2" borderId="12" xfId="0" applyNumberFormat="1" applyFont="1" applyFill="1" applyBorder="1" applyAlignment="1">
      <alignment horizontal="right" vertical="center" wrapText="1"/>
    </xf>
    <xf numFmtId="164" fontId="24" fillId="2" borderId="0" xfId="0" applyNumberFormat="1" applyFont="1" applyFill="1" applyBorder="1" applyAlignment="1" applyProtection="1">
      <alignment horizontal="right" vertical="center"/>
    </xf>
    <xf numFmtId="164" fontId="33" fillId="2" borderId="0" xfId="0" applyNumberFormat="1" applyFont="1" applyFill="1" applyBorder="1" applyAlignment="1">
      <alignment horizontal="left" vertical="center" indent="1"/>
    </xf>
    <xf numFmtId="164" fontId="24" fillId="2" borderId="0" xfId="0" applyNumberFormat="1" applyFont="1" applyFill="1" applyBorder="1" applyAlignment="1" applyProtection="1">
      <alignment horizontal="right" vertical="center" indent="1"/>
    </xf>
    <xf numFmtId="164" fontId="22" fillId="2" borderId="6" xfId="0" applyNumberFormat="1" applyFont="1" applyFill="1" applyBorder="1" applyAlignment="1">
      <alignment horizontal="left" vertical="center" indent="1"/>
    </xf>
    <xf numFmtId="164" fontId="24" fillId="2" borderId="6" xfId="0" applyNumberFormat="1" applyFont="1" applyFill="1" applyBorder="1" applyAlignment="1" applyProtection="1">
      <alignment horizontal="right" vertical="center" indent="1"/>
    </xf>
    <xf numFmtId="164" fontId="29" fillId="2" borderId="0" xfId="0" applyNumberFormat="1" applyFont="1" applyFill="1" applyBorder="1"/>
    <xf numFmtId="164" fontId="12" fillId="2" borderId="0" xfId="0" applyNumberFormat="1" applyFont="1" applyFill="1" applyBorder="1"/>
    <xf numFmtId="166" fontId="9" fillId="2" borderId="5" xfId="5" applyNumberFormat="1" applyFont="1" applyFill="1" applyBorder="1" applyAlignment="1">
      <alignment horizontal="center" vertical="center"/>
    </xf>
    <xf numFmtId="166" fontId="9" fillId="2" borderId="0" xfId="5" applyNumberFormat="1" applyFont="1" applyFill="1" applyBorder="1" applyAlignment="1">
      <alignment horizontal="center" vertical="center"/>
    </xf>
    <xf numFmtId="166" fontId="9" fillId="2" borderId="10" xfId="5" applyNumberFormat="1" applyFont="1" applyFill="1" applyBorder="1" applyAlignment="1">
      <alignment horizontal="center" vertical="center"/>
    </xf>
    <xf numFmtId="166" fontId="9" fillId="2" borderId="14" xfId="5" applyNumberFormat="1" applyFont="1" applyFill="1" applyBorder="1" applyAlignment="1">
      <alignment horizontal="center" vertical="center"/>
    </xf>
    <xf numFmtId="166" fontId="29" fillId="2" borderId="0" xfId="5" applyNumberFormat="1" applyFont="1" applyFill="1" applyBorder="1" applyAlignment="1">
      <alignment horizontal="center" vertical="center"/>
    </xf>
    <xf numFmtId="166" fontId="29" fillId="2" borderId="15" xfId="5" applyNumberFormat="1" applyFont="1" applyFill="1" applyBorder="1" applyAlignment="1">
      <alignment horizontal="center" vertical="center"/>
    </xf>
    <xf numFmtId="166" fontId="9" fillId="2" borderId="13" xfId="5" applyNumberFormat="1" applyFont="1" applyFill="1" applyBorder="1" applyAlignment="1">
      <alignment horizontal="center" vertical="center"/>
    </xf>
    <xf numFmtId="166" fontId="17" fillId="2" borderId="0" xfId="5" applyNumberFormat="1" applyFont="1" applyFill="1" applyBorder="1" applyAlignment="1">
      <alignment horizontal="center" vertical="center"/>
    </xf>
    <xf numFmtId="166" fontId="17" fillId="2" borderId="15" xfId="5" applyNumberFormat="1" applyFont="1" applyFill="1" applyBorder="1" applyAlignment="1">
      <alignment horizontal="center" vertical="center"/>
    </xf>
    <xf numFmtId="166" fontId="9" fillId="2" borderId="6" xfId="5" applyNumberFormat="1" applyFont="1" applyFill="1" applyBorder="1" applyAlignment="1">
      <alignment horizontal="center" vertical="center"/>
    </xf>
    <xf numFmtId="166" fontId="29" fillId="2" borderId="6" xfId="5" applyNumberFormat="1" applyFont="1" applyFill="1" applyBorder="1" applyAlignment="1">
      <alignment horizontal="center" vertical="center"/>
    </xf>
    <xf numFmtId="166" fontId="9" fillId="2" borderId="12" xfId="5" applyNumberFormat="1" applyFont="1" applyFill="1" applyBorder="1" applyAlignment="1">
      <alignment horizontal="center" vertical="center"/>
    </xf>
    <xf numFmtId="166" fontId="29" fillId="2" borderId="11" xfId="5" applyNumberFormat="1" applyFont="1" applyFill="1" applyBorder="1" applyAlignment="1">
      <alignment horizontal="center" vertical="center"/>
    </xf>
    <xf numFmtId="168" fontId="3" fillId="2" borderId="14" xfId="6" applyNumberFormat="1" applyFont="1" applyFill="1" applyBorder="1" applyAlignment="1" applyProtection="1">
      <alignment horizontal="right" vertical="center"/>
      <protection locked="0"/>
    </xf>
    <xf numFmtId="168" fontId="5" fillId="2" borderId="13" xfId="6" applyNumberFormat="1" applyFont="1" applyFill="1" applyBorder="1" applyAlignment="1" applyProtection="1">
      <alignment horizontal="right" vertical="center"/>
      <protection locked="0"/>
    </xf>
    <xf numFmtId="168" fontId="5" fillId="2" borderId="0" xfId="6" applyNumberFormat="1" applyFont="1" applyFill="1" applyBorder="1" applyAlignment="1" applyProtection="1">
      <alignment horizontal="right" vertical="center"/>
      <protection locked="0"/>
    </xf>
    <xf numFmtId="168" fontId="5" fillId="2" borderId="12" xfId="6" applyNumberFormat="1" applyFont="1" applyFill="1" applyBorder="1" applyAlignment="1" applyProtection="1">
      <alignment horizontal="right" vertical="center"/>
      <protection locked="0"/>
    </xf>
    <xf numFmtId="168" fontId="5" fillId="2" borderId="6" xfId="6" applyNumberFormat="1" applyFont="1" applyFill="1" applyBorder="1" applyAlignment="1" applyProtection="1">
      <alignment horizontal="right" vertical="center"/>
      <protection locked="0"/>
    </xf>
    <xf numFmtId="164" fontId="21" fillId="2" borderId="14" xfId="0" applyNumberFormat="1" applyFont="1" applyFill="1" applyBorder="1" applyAlignment="1">
      <alignment horizontal="right" vertical="center" wrapText="1"/>
    </xf>
    <xf numFmtId="168" fontId="3" fillId="2" borderId="5" xfId="6" applyNumberFormat="1" applyFont="1" applyFill="1" applyBorder="1" applyAlignment="1" applyProtection="1">
      <alignment horizontal="right" vertical="center"/>
      <protection locked="0"/>
    </xf>
    <xf numFmtId="166" fontId="14" fillId="2" borderId="0" xfId="5" applyNumberFormat="1" applyFont="1" applyFill="1" applyBorder="1" applyAlignment="1">
      <alignment horizontal="center" vertical="center"/>
    </xf>
    <xf numFmtId="166" fontId="10" fillId="2" borderId="0" xfId="5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27" fillId="2" borderId="8" xfId="0" applyNumberFormat="1" applyFont="1" applyFill="1" applyBorder="1" applyAlignment="1" applyProtection="1">
      <alignment horizontal="right" vertical="center"/>
    </xf>
    <xf numFmtId="164" fontId="8" fillId="2" borderId="26" xfId="0" applyNumberFormat="1" applyFont="1" applyFill="1" applyBorder="1" applyAlignment="1">
      <alignment horizontal="right"/>
    </xf>
    <xf numFmtId="164" fontId="20" fillId="2" borderId="0" xfId="0" applyNumberFormat="1" applyFont="1" applyFill="1" applyBorder="1"/>
    <xf numFmtId="164" fontId="13" fillId="2" borderId="0" xfId="0" applyNumberFormat="1" applyFont="1" applyFill="1" applyBorder="1" applyAlignment="1" applyProtection="1">
      <alignment horizontal="right" vertical="center" wrapText="1"/>
    </xf>
    <xf numFmtId="164" fontId="19" fillId="2" borderId="4" xfId="0" applyNumberFormat="1" applyFont="1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horizontal="left" vertical="center" wrapText="1"/>
    </xf>
    <xf numFmtId="164" fontId="9" fillId="2" borderId="6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horizontal="center" vertical="center"/>
    </xf>
    <xf numFmtId="164" fontId="32" fillId="2" borderId="3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164" fontId="23" fillId="2" borderId="5" xfId="0" applyNumberFormat="1" applyFont="1" applyFill="1" applyBorder="1" applyAlignment="1" applyProtection="1">
      <alignment horizontal="right" vertical="center" wrapText="1"/>
    </xf>
    <xf numFmtId="164" fontId="23" fillId="2" borderId="0" xfId="0" applyNumberFormat="1" applyFont="1" applyFill="1" applyBorder="1" applyAlignment="1" applyProtection="1">
      <alignment horizontal="right" vertical="center" wrapText="1"/>
    </xf>
    <xf numFmtId="164" fontId="23" fillId="2" borderId="6" xfId="0" applyNumberFormat="1" applyFont="1" applyFill="1" applyBorder="1" applyAlignment="1" applyProtection="1">
      <alignment horizontal="right" vertical="center" wrapText="1"/>
    </xf>
    <xf numFmtId="164" fontId="21" fillId="2" borderId="5" xfId="0" applyNumberFormat="1" applyFont="1" applyFill="1" applyBorder="1" applyAlignment="1">
      <alignment horizontal="center" vertical="center" wrapText="1"/>
    </xf>
    <xf numFmtId="164" fontId="21" fillId="2" borderId="10" xfId="0" applyNumberFormat="1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164" fontId="21" fillId="2" borderId="11" xfId="0" applyNumberFormat="1" applyFont="1" applyFill="1" applyBorder="1" applyAlignment="1">
      <alignment horizontal="center" vertical="center" wrapText="1"/>
    </xf>
    <xf numFmtId="164" fontId="21" fillId="2" borderId="14" xfId="0" applyNumberFormat="1" applyFont="1" applyFill="1" applyBorder="1" applyAlignment="1">
      <alignment horizontal="center" vertical="center" wrapText="1"/>
    </xf>
    <xf numFmtId="164" fontId="21" fillId="2" borderId="12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Alignment="1">
      <alignment horizontal="center"/>
    </xf>
    <xf numFmtId="164" fontId="26" fillId="2" borderId="0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6" fontId="3" fillId="3" borderId="9" xfId="1" applyNumberFormat="1" applyFont="1" applyFill="1" applyBorder="1" applyAlignment="1">
      <alignment horizontal="center" vertical="center" wrapText="1"/>
    </xf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5"/>
    <cellStyle name="Explanatory Text" xfId="22" builtinId="53" customBuiltin="1"/>
    <cellStyle name="Good" xfId="12" builtinId="26" customBuiltin="1"/>
    <cellStyle name="Heading 1" xfId="8" builtinId="16" customBuiltin="1"/>
    <cellStyle name="Heading 1 2" xfId="3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9"/>
    <cellStyle name="Normal 2 2" xfId="48"/>
    <cellStyle name="Normal 3" xfId="2"/>
    <cellStyle name="Normal 5" xfId="4"/>
    <cellStyle name="Note" xfId="21" builtinId="10" customBuiltin="1"/>
    <cellStyle name="Output" xfId="16" builtinId="21" customBuiltin="1"/>
    <cellStyle name="Percent 2" xfId="6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77DFDD"/>
      <color rgb="FF47D4D1"/>
      <color rgb="FF1C706E"/>
      <color rgb="FF27A09D"/>
      <color rgb="FF33CCCC"/>
      <color rgb="FF1DFFFF"/>
      <color rgb="FFE7FFFF"/>
      <color rgb="FFCE2049"/>
      <color rgb="FFAE9CC4"/>
      <color rgb="FFB860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5517067784222"/>
          <c:y val="0.1784770735971532"/>
          <c:w val="0.86783136382889325"/>
          <c:h val="0.51621172623171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'8.2'!$F$6</c:f>
              <c:strCache>
                <c:ptCount val="1"/>
                <c:pt idx="0">
                  <c:v>Male'</c:v>
                </c:pt>
              </c:strCache>
            </c:strRef>
          </c:tx>
          <c:spPr>
            <a:solidFill>
              <a:srgbClr val="1C706E"/>
            </a:solidFill>
          </c:spPr>
          <c:invertIfNegative val="0"/>
          <c:cat>
            <c:strRef>
              <c:f>'8.2'!$A$8:$A$19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Embezzelment</c:v>
                </c:pt>
                <c:pt idx="9">
                  <c:v>Domestic violence</c:v>
                </c:pt>
                <c:pt idx="10">
                  <c:v>Counterfiet and forgery</c:v>
                </c:pt>
                <c:pt idx="11">
                  <c:v>Others</c:v>
                </c:pt>
              </c:strCache>
            </c:strRef>
          </c:cat>
          <c:val>
            <c:numRef>
              <c:f>'8.2'!$F$8:$F$19</c:f>
              <c:numCache>
                <c:formatCode>_-* #,##0_-;\-* #,##0_-;_-* "-"??_-;_-@_-</c:formatCode>
                <c:ptCount val="12"/>
                <c:pt idx="0">
                  <c:v>2844</c:v>
                </c:pt>
                <c:pt idx="1">
                  <c:v>1934</c:v>
                </c:pt>
                <c:pt idx="2">
                  <c:v>1192</c:v>
                </c:pt>
                <c:pt idx="3">
                  <c:v>1369</c:v>
                </c:pt>
                <c:pt idx="4">
                  <c:v>406</c:v>
                </c:pt>
                <c:pt idx="5">
                  <c:v>291</c:v>
                </c:pt>
                <c:pt idx="6">
                  <c:v>495</c:v>
                </c:pt>
                <c:pt idx="7">
                  <c:v>147</c:v>
                </c:pt>
                <c:pt idx="8">
                  <c:v>612</c:v>
                </c:pt>
                <c:pt idx="9">
                  <c:v>139</c:v>
                </c:pt>
                <c:pt idx="10">
                  <c:v>79</c:v>
                </c:pt>
                <c:pt idx="11">
                  <c:v>1781</c:v>
                </c:pt>
              </c:numCache>
            </c:numRef>
          </c:val>
        </c:ser>
        <c:ser>
          <c:idx val="1"/>
          <c:order val="1"/>
          <c:tx>
            <c:strRef>
              <c:f>'8.2'!$G$6</c:f>
              <c:strCache>
                <c:ptCount val="1"/>
                <c:pt idx="0">
                  <c:v>Atolls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f>'8.2'!$A$8:$A$19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Embezzelment</c:v>
                </c:pt>
                <c:pt idx="9">
                  <c:v>Domestic violence</c:v>
                </c:pt>
                <c:pt idx="10">
                  <c:v>Counterfiet and forgery</c:v>
                </c:pt>
                <c:pt idx="11">
                  <c:v>Others</c:v>
                </c:pt>
              </c:strCache>
            </c:strRef>
          </c:cat>
          <c:val>
            <c:numRef>
              <c:f>'8.2'!$G$8:$G$19</c:f>
              <c:numCache>
                <c:formatCode>_-* #,##0_-;\-* #,##0_-;_-* "-"??_-;_-@_-</c:formatCode>
                <c:ptCount val="12"/>
                <c:pt idx="0">
                  <c:v>1146</c:v>
                </c:pt>
                <c:pt idx="1">
                  <c:v>111</c:v>
                </c:pt>
                <c:pt idx="2">
                  <c:v>886</c:v>
                </c:pt>
                <c:pt idx="3">
                  <c:v>348</c:v>
                </c:pt>
                <c:pt idx="4">
                  <c:v>529</c:v>
                </c:pt>
                <c:pt idx="5">
                  <c:v>243</c:v>
                </c:pt>
                <c:pt idx="6">
                  <c:v>49</c:v>
                </c:pt>
                <c:pt idx="7">
                  <c:v>384</c:v>
                </c:pt>
                <c:pt idx="8">
                  <c:v>129</c:v>
                </c:pt>
                <c:pt idx="9">
                  <c:v>199</c:v>
                </c:pt>
                <c:pt idx="10">
                  <c:v>12</c:v>
                </c:pt>
                <c:pt idx="11">
                  <c:v>1038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118339456"/>
        <c:axId val="118340992"/>
      </c:barChart>
      <c:catAx>
        <c:axId val="11833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18340992"/>
        <c:crosses val="autoZero"/>
        <c:auto val="1"/>
        <c:lblAlgn val="ctr"/>
        <c:lblOffset val="100"/>
        <c:noMultiLvlLbl val="0"/>
      </c:catAx>
      <c:valAx>
        <c:axId val="1183409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en-US" baseline="0"/>
                  <a:t> of cases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808255778023608E-3"/>
              <c:y val="0.25301070299482753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8339456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513524056367918"/>
          <c:y val="0.2454842030394257"/>
          <c:w val="0.26965857570438112"/>
          <c:h val="0.10312697613318542"/>
        </c:manualLayout>
      </c:layout>
      <c:overlay val="0"/>
      <c:txPr>
        <a:bodyPr/>
        <a:lstStyle/>
        <a:p>
          <a:pPr>
            <a:defRPr sz="1050" b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Consolas" pitchFamily="49" charset="0"/>
                <a:cs typeface="Consolas" pitchFamily="49" charset="0"/>
              </a:defRPr>
            </a:pPr>
            <a:r>
              <a:rPr lang="en-US" sz="900">
                <a:latin typeface="Consolas" pitchFamily="49" charset="0"/>
                <a:cs typeface="Consolas" pitchFamily="49" charset="0"/>
              </a:rPr>
              <a:t>Figure 8.3: Percentage share of logged cases for Male' and Atolls, 2015</a:t>
            </a:r>
          </a:p>
        </c:rich>
      </c:tx>
      <c:layout>
        <c:manualLayout>
          <c:xMode val="edge"/>
          <c:yMode val="edge"/>
          <c:x val="0.15355444064197887"/>
          <c:y val="2.953044935888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540029912908872"/>
          <c:y val="0.18141358627834758"/>
          <c:w val="0.38882937296076686"/>
          <c:h val="0.7924713536842497"/>
        </c:manualLayout>
      </c:layout>
      <c:pieChart>
        <c:varyColors val="1"/>
        <c:ser>
          <c:idx val="0"/>
          <c:order val="0"/>
          <c:spPr>
            <a:solidFill>
              <a:srgbClr val="1C706E"/>
            </a:solidFill>
          </c:spPr>
          <c:explosion val="3"/>
          <c:dPt>
            <c:idx val="0"/>
            <c:bubble3D val="0"/>
          </c:dPt>
          <c:dPt>
            <c:idx val="1"/>
            <c:bubble3D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9.3570923992168334E-2"/>
                  <c:y val="-0.170336515550251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868208524860264E-2"/>
                  <c:y val="0.178457037243392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'8.2'!$F$6:$G$6</c:f>
              <c:strCache>
                <c:ptCount val="2"/>
                <c:pt idx="0">
                  <c:v>Male'</c:v>
                </c:pt>
                <c:pt idx="1">
                  <c:v>Atolls</c:v>
                </c:pt>
              </c:strCache>
            </c:strRef>
          </c:cat>
          <c:val>
            <c:numRef>
              <c:f>'8.2'!$F$7:$G$7</c:f>
              <c:numCache>
                <c:formatCode>_-* #,##0_-;\-* #,##0_-;_-* "-"??_-;_-@_-</c:formatCode>
                <c:ptCount val="2"/>
                <c:pt idx="0">
                  <c:v>11289</c:v>
                </c:pt>
                <c:pt idx="1">
                  <c:v>5074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Completion rate of cases in courts by type, 2012</a:t>
            </a:r>
          </a:p>
        </c:rich>
      </c:tx>
      <c:layout>
        <c:manualLayout>
          <c:xMode val="edge"/>
          <c:yMode val="edge"/>
          <c:x val="0.10979855643044679"/>
          <c:y val="1.85328140254001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'[1]8.9graphs'!$B$37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'[1]8.9graphs'!$B$38:$B$40</c:f>
              <c:numCache>
                <c:formatCode>General</c:formatCode>
                <c:ptCount val="3"/>
                <c:pt idx="0">
                  <c:v>32.906696345761453</c:v>
                </c:pt>
                <c:pt idx="1">
                  <c:v>31.033495562553682</c:v>
                </c:pt>
                <c:pt idx="2">
                  <c:v>36.354056902002107</c:v>
                </c:pt>
              </c:numCache>
            </c:numRef>
          </c:val>
        </c:ser>
        <c:ser>
          <c:idx val="1"/>
          <c:order val="1"/>
          <c:tx>
            <c:strRef>
              <c:f>'[1]8.9graphs'!$C$37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'[1]8.9graphs'!$C$38:$C$40</c:f>
              <c:numCache>
                <c:formatCode>General</c:formatCode>
                <c:ptCount val="3"/>
                <c:pt idx="0">
                  <c:v>62.419047619047618</c:v>
                </c:pt>
                <c:pt idx="1">
                  <c:v>59.483701597024719</c:v>
                </c:pt>
                <c:pt idx="2">
                  <c:v>64.682071175577676</c:v>
                </c:pt>
              </c:numCache>
            </c:numRef>
          </c:val>
        </c:ser>
        <c:ser>
          <c:idx val="2"/>
          <c:order val="2"/>
          <c:tx>
            <c:strRef>
              <c:f>'[1]8.9graphs'!$D$37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'[1]8.9graphs'!$A$38:$A$40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'[1]8.9graphs'!$D$38:$D$40</c:f>
              <c:numCache>
                <c:formatCode>General</c:formatCode>
                <c:ptCount val="3"/>
                <c:pt idx="0">
                  <c:v>84.499785315586081</c:v>
                </c:pt>
                <c:pt idx="1">
                  <c:v>81.331916400991858</c:v>
                </c:pt>
                <c:pt idx="2">
                  <c:v>86.647454370797306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66592"/>
        <c:axId val="122372480"/>
      </c:barChart>
      <c:catAx>
        <c:axId val="1223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72480"/>
        <c:crosses val="autoZero"/>
        <c:auto val="1"/>
        <c:lblAlgn val="ctr"/>
        <c:lblOffset val="100"/>
        <c:noMultiLvlLbl val="0"/>
      </c:catAx>
      <c:valAx>
        <c:axId val="12237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236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pending at courts at the end of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'[1]8.9graphs'!$B$43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'[1]8.9graphs'!$B$44:$B$46</c:f>
              <c:numCache>
                <c:formatCode>General</c:formatCode>
                <c:ptCount val="3"/>
                <c:pt idx="0">
                  <c:v>3617</c:v>
                </c:pt>
                <c:pt idx="1">
                  <c:v>2409</c:v>
                </c:pt>
                <c:pt idx="2">
                  <c:v>1208</c:v>
                </c:pt>
              </c:numCache>
            </c:numRef>
          </c:val>
        </c:ser>
        <c:ser>
          <c:idx val="1"/>
          <c:order val="1"/>
          <c:tx>
            <c:strRef>
              <c:f>'[1]8.9graphs'!$C$43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'[1]8.9graphs'!$C$44:$C$46</c:f>
              <c:numCache>
                <c:formatCode>General</c:formatCode>
                <c:ptCount val="3"/>
                <c:pt idx="0">
                  <c:v>3946</c:v>
                </c:pt>
                <c:pt idx="1">
                  <c:v>1852</c:v>
                </c:pt>
                <c:pt idx="2">
                  <c:v>2094</c:v>
                </c:pt>
              </c:numCache>
            </c:numRef>
          </c:val>
        </c:ser>
        <c:ser>
          <c:idx val="2"/>
          <c:order val="2"/>
          <c:tx>
            <c:strRef>
              <c:f>'[1]8.9graphs'!$D$43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'[1]8.9graphs'!$A$44:$A$46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'[1]8.9graphs'!$D$44:$D$46</c:f>
              <c:numCache>
                <c:formatCode>General</c:formatCode>
                <c:ptCount val="3"/>
                <c:pt idx="0">
                  <c:v>1083</c:v>
                </c:pt>
                <c:pt idx="1">
                  <c:v>527</c:v>
                </c:pt>
                <c:pt idx="2">
                  <c:v>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98976"/>
        <c:axId val="122413056"/>
      </c:barChart>
      <c:catAx>
        <c:axId val="1223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413056"/>
        <c:crosses val="autoZero"/>
        <c:auto val="1"/>
        <c:lblAlgn val="ctr"/>
        <c:lblOffset val="100"/>
        <c:noMultiLvlLbl val="0"/>
      </c:catAx>
      <c:valAx>
        <c:axId val="12241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39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/>
              <a:t>Cases  concluded and those in courts at the beginning and end of 2012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'[1]8.9graphs'!$B$56</c:f>
              <c:strCache>
                <c:ptCount val="1"/>
                <c:pt idx="0">
                  <c:v>Republic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'[1]8.9graphs'!$B$57:$B$60</c:f>
              <c:numCache>
                <c:formatCode>General</c:formatCode>
                <c:ptCount val="4"/>
                <c:pt idx="0">
                  <c:v>7528</c:v>
                </c:pt>
                <c:pt idx="1">
                  <c:v>15351</c:v>
                </c:pt>
                <c:pt idx="2">
                  <c:v>14232</c:v>
                </c:pt>
                <c:pt idx="3">
                  <c:v>8646</c:v>
                </c:pt>
              </c:numCache>
            </c:numRef>
          </c:val>
        </c:ser>
        <c:ser>
          <c:idx val="1"/>
          <c:order val="1"/>
          <c:tx>
            <c:strRef>
              <c:f>'[1]8.9graphs'!$C$56</c:f>
              <c:strCache>
                <c:ptCount val="1"/>
                <c:pt idx="0">
                  <c:v>Male'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'[1]8.9graphs'!$C$57:$C$60</c:f>
              <c:numCache>
                <c:formatCode>General</c:formatCode>
                <c:ptCount val="4"/>
                <c:pt idx="0">
                  <c:v>4550</c:v>
                </c:pt>
                <c:pt idx="1">
                  <c:v>6338</c:v>
                </c:pt>
                <c:pt idx="2">
                  <c:v>6099</c:v>
                </c:pt>
                <c:pt idx="3">
                  <c:v>4788</c:v>
                </c:pt>
              </c:numCache>
            </c:numRef>
          </c:val>
        </c:ser>
        <c:ser>
          <c:idx val="2"/>
          <c:order val="2"/>
          <c:tx>
            <c:strRef>
              <c:f>'[1]8.9graphs'!$D$56</c:f>
              <c:strCache>
                <c:ptCount val="1"/>
                <c:pt idx="0">
                  <c:v>Atolls</c:v>
                </c:pt>
              </c:strCache>
            </c:strRef>
          </c:tx>
          <c:invertIfNegative val="0"/>
          <c:cat>
            <c:strRef>
              <c:f>'[1]8.9graphs'!$A$57:$A$60</c:f>
              <c:strCache>
                <c:ptCount val="4"/>
                <c:pt idx="0">
                  <c:v>Starting balance</c:v>
                </c:pt>
                <c:pt idx="1">
                  <c:v>new cases filed</c:v>
                </c:pt>
                <c:pt idx="2">
                  <c:v>concluded</c:v>
                </c:pt>
                <c:pt idx="3">
                  <c:v>ending balance</c:v>
                </c:pt>
              </c:strCache>
            </c:strRef>
          </c:cat>
          <c:val>
            <c:numRef>
              <c:f>'[1]8.9graphs'!$D$57:$D$60</c:f>
              <c:numCache>
                <c:formatCode>General</c:formatCode>
                <c:ptCount val="4"/>
                <c:pt idx="0">
                  <c:v>2978</c:v>
                </c:pt>
                <c:pt idx="1">
                  <c:v>9013</c:v>
                </c:pt>
                <c:pt idx="2">
                  <c:v>8133</c:v>
                </c:pt>
                <c:pt idx="3">
                  <c:v>3858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82912"/>
        <c:axId val="122584448"/>
      </c:barChart>
      <c:catAx>
        <c:axId val="1225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84448"/>
        <c:crosses val="autoZero"/>
        <c:auto val="1"/>
        <c:lblAlgn val="ctr"/>
        <c:lblOffset val="100"/>
        <c:noMultiLvlLbl val="0"/>
      </c:catAx>
      <c:valAx>
        <c:axId val="12258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58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 concluded at courts during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'[1]8.9graphs'!$B$50</c:f>
              <c:strCache>
                <c:ptCount val="1"/>
                <c:pt idx="0">
                  <c:v>Criminal Cases 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'[1]8.9graphs'!$B$51:$B$53</c:f>
              <c:numCache>
                <c:formatCode>General</c:formatCode>
                <c:ptCount val="3"/>
                <c:pt idx="0">
                  <c:v>1774</c:v>
                </c:pt>
                <c:pt idx="1">
                  <c:v>1084</c:v>
                </c:pt>
                <c:pt idx="2">
                  <c:v>690</c:v>
                </c:pt>
              </c:numCache>
            </c:numRef>
          </c:val>
        </c:ser>
        <c:ser>
          <c:idx val="1"/>
          <c:order val="1"/>
          <c:tx>
            <c:strRef>
              <c:f>'[1]8.9graphs'!$C$50</c:f>
              <c:strCache>
                <c:ptCount val="1"/>
                <c:pt idx="0">
                  <c:v>Civil cases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'[1]8.9graphs'!$C$51:$C$53</c:f>
              <c:numCache>
                <c:formatCode>General</c:formatCode>
                <c:ptCount val="3"/>
                <c:pt idx="0">
                  <c:v>6554</c:v>
                </c:pt>
                <c:pt idx="1">
                  <c:v>2719</c:v>
                </c:pt>
                <c:pt idx="2">
                  <c:v>3835</c:v>
                </c:pt>
              </c:numCache>
            </c:numRef>
          </c:val>
        </c:ser>
        <c:ser>
          <c:idx val="2"/>
          <c:order val="2"/>
          <c:tx>
            <c:strRef>
              <c:f>'[1]8.9graphs'!$D$50</c:f>
              <c:strCache>
                <c:ptCount val="1"/>
                <c:pt idx="0">
                  <c:v>Family Cases</c:v>
                </c:pt>
              </c:strCache>
            </c:strRef>
          </c:tx>
          <c:invertIfNegative val="0"/>
          <c:cat>
            <c:strRef>
              <c:f>'[1]8.9graphs'!$A$51:$A$53</c:f>
              <c:strCache>
                <c:ptCount val="3"/>
                <c:pt idx="0">
                  <c:v>Republic </c:v>
                </c:pt>
                <c:pt idx="1">
                  <c:v>Male' </c:v>
                </c:pt>
                <c:pt idx="2">
                  <c:v>Atoll </c:v>
                </c:pt>
              </c:strCache>
            </c:strRef>
          </c:cat>
          <c:val>
            <c:numRef>
              <c:f>'[1]8.9graphs'!$D$51:$D$53</c:f>
              <c:numCache>
                <c:formatCode>General</c:formatCode>
                <c:ptCount val="3"/>
                <c:pt idx="0">
                  <c:v>5904</c:v>
                </c:pt>
                <c:pt idx="1">
                  <c:v>2296</c:v>
                </c:pt>
                <c:pt idx="2">
                  <c:v>3608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4928"/>
        <c:axId val="122686464"/>
      </c:barChart>
      <c:catAx>
        <c:axId val="1226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86464"/>
        <c:crosses val="autoZero"/>
        <c:auto val="1"/>
        <c:lblAlgn val="ctr"/>
        <c:lblOffset val="100"/>
        <c:noMultiLvlLbl val="0"/>
      </c:catAx>
      <c:valAx>
        <c:axId val="122686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8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completed during 2012 and  pending at end year, by Atoll</a:t>
            </a:r>
            <a:endParaRPr lang="en-US" sz="1200"/>
          </a:p>
        </c:rich>
      </c:tx>
      <c:layout>
        <c:manualLayout>
          <c:xMode val="edge"/>
          <c:yMode val="edge"/>
          <c:x val="0.15903814782281558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workings'!$D$68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workings'!$D$69:$D$88</c:f>
              <c:numCache>
                <c:formatCode>General_)</c:formatCode>
                <c:ptCount val="20"/>
                <c:pt idx="0">
                  <c:v>339</c:v>
                </c:pt>
                <c:pt idx="1">
                  <c:v>367</c:v>
                </c:pt>
                <c:pt idx="2">
                  <c:v>332</c:v>
                </c:pt>
                <c:pt idx="3">
                  <c:v>407</c:v>
                </c:pt>
                <c:pt idx="4">
                  <c:v>485</c:v>
                </c:pt>
                <c:pt idx="5">
                  <c:v>253</c:v>
                </c:pt>
                <c:pt idx="6">
                  <c:v>366</c:v>
                </c:pt>
                <c:pt idx="7">
                  <c:v>401</c:v>
                </c:pt>
                <c:pt idx="8">
                  <c:v>279</c:v>
                </c:pt>
                <c:pt idx="9">
                  <c:v>316</c:v>
                </c:pt>
                <c:pt idx="10">
                  <c:v>51</c:v>
                </c:pt>
                <c:pt idx="11">
                  <c:v>183</c:v>
                </c:pt>
                <c:pt idx="12">
                  <c:v>167</c:v>
                </c:pt>
                <c:pt idx="13">
                  <c:v>204</c:v>
                </c:pt>
                <c:pt idx="14">
                  <c:v>374</c:v>
                </c:pt>
                <c:pt idx="15">
                  <c:v>736</c:v>
                </c:pt>
                <c:pt idx="16">
                  <c:v>918</c:v>
                </c:pt>
                <c:pt idx="17">
                  <c:v>701</c:v>
                </c:pt>
                <c:pt idx="18">
                  <c:v>595</c:v>
                </c:pt>
                <c:pt idx="19">
                  <c:v>659</c:v>
                </c:pt>
              </c:numCache>
            </c:numRef>
          </c:val>
        </c:ser>
        <c:ser>
          <c:idx val="1"/>
          <c:order val="1"/>
          <c:tx>
            <c:strRef>
              <c:f>'8.20 workings'!$E$68</c:f>
              <c:strCache>
                <c:ptCount val="1"/>
                <c:pt idx="0">
                  <c:v>Pending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workings'!$E$69:$E$88</c:f>
              <c:numCache>
                <c:formatCode>General_)</c:formatCode>
                <c:ptCount val="20"/>
                <c:pt idx="0">
                  <c:v>251</c:v>
                </c:pt>
                <c:pt idx="1">
                  <c:v>325</c:v>
                </c:pt>
                <c:pt idx="2">
                  <c:v>68</c:v>
                </c:pt>
                <c:pt idx="3">
                  <c:v>251</c:v>
                </c:pt>
                <c:pt idx="4">
                  <c:v>194</c:v>
                </c:pt>
                <c:pt idx="5">
                  <c:v>170</c:v>
                </c:pt>
                <c:pt idx="6">
                  <c:v>242</c:v>
                </c:pt>
                <c:pt idx="7">
                  <c:v>118</c:v>
                </c:pt>
                <c:pt idx="8">
                  <c:v>60</c:v>
                </c:pt>
                <c:pt idx="9">
                  <c:v>105</c:v>
                </c:pt>
                <c:pt idx="10">
                  <c:v>12</c:v>
                </c:pt>
                <c:pt idx="11">
                  <c:v>54</c:v>
                </c:pt>
                <c:pt idx="12">
                  <c:v>70</c:v>
                </c:pt>
                <c:pt idx="13">
                  <c:v>50</c:v>
                </c:pt>
                <c:pt idx="14">
                  <c:v>221</c:v>
                </c:pt>
                <c:pt idx="15">
                  <c:v>473</c:v>
                </c:pt>
                <c:pt idx="16">
                  <c:v>270</c:v>
                </c:pt>
                <c:pt idx="17">
                  <c:v>196</c:v>
                </c:pt>
                <c:pt idx="18">
                  <c:v>264</c:v>
                </c:pt>
                <c:pt idx="19">
                  <c:v>464</c:v>
                </c:pt>
              </c:numCache>
            </c:numRef>
          </c:val>
        </c:ser>
        <c:ser>
          <c:idx val="2"/>
          <c:order val="2"/>
          <c:tx>
            <c:strRef>
              <c:f>'8.20 workings'!$B$69</c:f>
              <c:strCache>
                <c:ptCount val="1"/>
                <c:pt idx="0">
                  <c:v>HA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workings'!$B$70:$B$88</c:f>
              <c:numCache>
                <c:formatCode>General_)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17696"/>
        <c:axId val="122719232"/>
      </c:barChart>
      <c:catAx>
        <c:axId val="1227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2719232"/>
        <c:crosses val="autoZero"/>
        <c:auto val="1"/>
        <c:lblAlgn val="ctr"/>
        <c:lblOffset val="100"/>
        <c:noMultiLvlLbl val="0"/>
      </c:catAx>
      <c:valAx>
        <c:axId val="12271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16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crossAx val="122717696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</a:t>
            </a:r>
            <a:r>
              <a:rPr lang="en-US" sz="1200" baseline="0"/>
              <a:t>ompletion rate of cases in majistrate courts, by Atoll, 2012</a:t>
            </a:r>
            <a:endParaRPr lang="en-US" sz="1200"/>
          </a:p>
        </c:rich>
      </c:tx>
      <c:layout>
        <c:manualLayout>
          <c:xMode val="edge"/>
          <c:yMode val="edge"/>
          <c:x val="0.13295119779622425"/>
          <c:y val="2.7799103239494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workings'!$F$69:$F$88</c:f>
              <c:numCache>
                <c:formatCode>0.0</c:formatCode>
                <c:ptCount val="20"/>
                <c:pt idx="0">
                  <c:v>57.457627118644069</c:v>
                </c:pt>
                <c:pt idx="1">
                  <c:v>53.034682080924853</c:v>
                </c:pt>
                <c:pt idx="2">
                  <c:v>83</c:v>
                </c:pt>
                <c:pt idx="3">
                  <c:v>61.854103343465049</c:v>
                </c:pt>
                <c:pt idx="4">
                  <c:v>71.428571428571431</c:v>
                </c:pt>
                <c:pt idx="5">
                  <c:v>59.810874704491724</c:v>
                </c:pt>
                <c:pt idx="6">
                  <c:v>60.19736842105263</c:v>
                </c:pt>
                <c:pt idx="7">
                  <c:v>77.263969171483623</c:v>
                </c:pt>
                <c:pt idx="8">
                  <c:v>82.30088495575221</c:v>
                </c:pt>
                <c:pt idx="9">
                  <c:v>75.059382422802841</c:v>
                </c:pt>
                <c:pt idx="10">
                  <c:v>80.952380952380949</c:v>
                </c:pt>
                <c:pt idx="11">
                  <c:v>77.215189873417728</c:v>
                </c:pt>
                <c:pt idx="12">
                  <c:v>70.46413502109705</c:v>
                </c:pt>
                <c:pt idx="13">
                  <c:v>80.314960629921259</c:v>
                </c:pt>
                <c:pt idx="14">
                  <c:v>62.857142857142854</c:v>
                </c:pt>
                <c:pt idx="15">
                  <c:v>60.876757650951198</c:v>
                </c:pt>
                <c:pt idx="16">
                  <c:v>77.272727272727266</c:v>
                </c:pt>
                <c:pt idx="17">
                  <c:v>78.149386845039018</c:v>
                </c:pt>
                <c:pt idx="18">
                  <c:v>69.266589057043078</c:v>
                </c:pt>
                <c:pt idx="19">
                  <c:v>58.682101513802323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40096"/>
        <c:axId val="123028608"/>
      </c:barChart>
      <c:catAx>
        <c:axId val="1227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3028608"/>
        <c:crosses val="autoZero"/>
        <c:auto val="1"/>
        <c:lblAlgn val="ctr"/>
        <c:lblOffset val="100"/>
        <c:noMultiLvlLbl val="0"/>
      </c:catAx>
      <c:valAx>
        <c:axId val="12302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percent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274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Cases</a:t>
            </a:r>
            <a:r>
              <a:rPr lang="en-US" sz="1200" baseline="0"/>
              <a:t> per majistrate by Atoll, 2012</a:t>
            </a:r>
            <a:endParaRPr lang="en-US" sz="1200"/>
          </a:p>
        </c:rich>
      </c:tx>
      <c:layout>
        <c:manualLayout>
          <c:xMode val="edge"/>
          <c:yMode val="edge"/>
          <c:x val="0.23967053881409509"/>
          <c:y val="3.20848180072912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'8.20 workings'!$I$68</c:f>
              <c:strCache>
                <c:ptCount val="1"/>
                <c:pt idx="0">
                  <c:v>cases per majistrate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workings'!$I$69:$I$88</c:f>
              <c:numCache>
                <c:formatCode>0.0</c:formatCode>
                <c:ptCount val="20"/>
                <c:pt idx="0">
                  <c:v>59</c:v>
                </c:pt>
                <c:pt idx="1">
                  <c:v>86.5</c:v>
                </c:pt>
                <c:pt idx="2">
                  <c:v>100</c:v>
                </c:pt>
                <c:pt idx="3">
                  <c:v>131.6</c:v>
                </c:pt>
                <c:pt idx="4">
                  <c:v>97</c:v>
                </c:pt>
                <c:pt idx="5">
                  <c:v>84.6</c:v>
                </c:pt>
                <c:pt idx="6">
                  <c:v>608</c:v>
                </c:pt>
                <c:pt idx="7">
                  <c:v>64.875</c:v>
                </c:pt>
                <c:pt idx="8">
                  <c:v>48.428571428571431</c:v>
                </c:pt>
                <c:pt idx="9">
                  <c:v>105.25</c:v>
                </c:pt>
                <c:pt idx="10">
                  <c:v>31.5</c:v>
                </c:pt>
                <c:pt idx="11">
                  <c:v>47.4</c:v>
                </c:pt>
                <c:pt idx="12">
                  <c:v>79</c:v>
                </c:pt>
                <c:pt idx="13">
                  <c:v>63.5</c:v>
                </c:pt>
                <c:pt idx="14">
                  <c:v>59.5</c:v>
                </c:pt>
                <c:pt idx="15">
                  <c:v>134.33333333333334</c:v>
                </c:pt>
                <c:pt idx="16">
                  <c:v>118.8</c:v>
                </c:pt>
                <c:pt idx="17">
                  <c:v>112.125</c:v>
                </c:pt>
                <c:pt idx="18">
                  <c:v>429.5</c:v>
                </c:pt>
                <c:pt idx="19">
                  <c:v>140.375</c:v>
                </c:pt>
              </c:numCache>
            </c:numRef>
          </c:val>
        </c:ser>
        <c:ser>
          <c:idx val="1"/>
          <c:order val="1"/>
          <c:tx>
            <c:strRef>
              <c:f>'8.20 workings'!$J$68</c:f>
              <c:strCache>
                <c:ptCount val="1"/>
                <c:pt idx="0">
                  <c:v>cases completed per majistrate</c:v>
                </c:pt>
              </c:strCache>
            </c:strRef>
          </c:tx>
          <c:invertIfNegative val="0"/>
          <c:cat>
            <c:strRef>
              <c:f>'8.20 workings'!$B$69:$B$88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'8.20 workings'!$J$69:$J$88</c:f>
              <c:numCache>
                <c:formatCode>0.0</c:formatCode>
                <c:ptCount val="20"/>
                <c:pt idx="0">
                  <c:v>33.9</c:v>
                </c:pt>
                <c:pt idx="1">
                  <c:v>45.875</c:v>
                </c:pt>
                <c:pt idx="2">
                  <c:v>83</c:v>
                </c:pt>
                <c:pt idx="3">
                  <c:v>81.400000000000006</c:v>
                </c:pt>
                <c:pt idx="4">
                  <c:v>69.285714285714292</c:v>
                </c:pt>
                <c:pt idx="5">
                  <c:v>50.6</c:v>
                </c:pt>
                <c:pt idx="6">
                  <c:v>366</c:v>
                </c:pt>
                <c:pt idx="7">
                  <c:v>50.125</c:v>
                </c:pt>
                <c:pt idx="8">
                  <c:v>39.857142857142854</c:v>
                </c:pt>
                <c:pt idx="9">
                  <c:v>79</c:v>
                </c:pt>
                <c:pt idx="10">
                  <c:v>25.5</c:v>
                </c:pt>
                <c:pt idx="11">
                  <c:v>36.6</c:v>
                </c:pt>
                <c:pt idx="12">
                  <c:v>55.666666666666664</c:v>
                </c:pt>
                <c:pt idx="13">
                  <c:v>51</c:v>
                </c:pt>
                <c:pt idx="14">
                  <c:v>37.4</c:v>
                </c:pt>
                <c:pt idx="15">
                  <c:v>81.777777777777771</c:v>
                </c:pt>
                <c:pt idx="16">
                  <c:v>91.8</c:v>
                </c:pt>
                <c:pt idx="17">
                  <c:v>87.625</c:v>
                </c:pt>
                <c:pt idx="18">
                  <c:v>297.5</c:v>
                </c:pt>
                <c:pt idx="19">
                  <c:v>82.375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54336"/>
        <c:axId val="123060224"/>
      </c:barChart>
      <c:catAx>
        <c:axId val="1230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3060224"/>
        <c:crosses val="autoZero"/>
        <c:auto val="1"/>
        <c:lblAlgn val="ctr"/>
        <c:lblOffset val="100"/>
        <c:noMultiLvlLbl val="0"/>
      </c:catAx>
      <c:valAx>
        <c:axId val="123060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4236487635174767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30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724492676980567"/>
          <c:y val="0.88393035814739651"/>
          <c:w val="0.65570312801747865"/>
          <c:h val="7.74982089424314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1084716</xdr:colOff>
      <xdr:row>31</xdr:row>
      <xdr:rowOff>85259</xdr:rowOff>
    </xdr:from>
    <xdr:to>
      <xdr:col>10</xdr:col>
      <xdr:colOff>47625</xdr:colOff>
      <xdr:row>47</xdr:row>
      <xdr:rowOff>145395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1309766</xdr:colOff>
      <xdr:row>50</xdr:row>
      <xdr:rowOff>63218</xdr:rowOff>
    </xdr:from>
    <xdr:to>
      <xdr:col>10</xdr:col>
      <xdr:colOff>0</xdr:colOff>
      <xdr:row>65</xdr:row>
      <xdr:rowOff>123559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1496785</xdr:colOff>
      <xdr:row>31</xdr:row>
      <xdr:rowOff>173181</xdr:rowOff>
    </xdr:from>
    <xdr:to>
      <xdr:col>9</xdr:col>
      <xdr:colOff>533399</xdr:colOff>
      <xdr:row>33</xdr:row>
      <xdr:rowOff>28575</xdr:rowOff>
    </xdr:to>
    <xdr:sp macro="" textlink="">
      <xdr:nvSpPr>
        <xdr:cNvPr id="6" name="TextBox 5"/>
        <xdr:cNvSpPr txBox="1"/>
      </xdr:nvSpPr>
      <xdr:spPr>
        <a:xfrm>
          <a:off x="1496785" y="8059881"/>
          <a:ext cx="5732689" cy="23639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8.2: Number of logged cases for Male' and Atolls by type, 2015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>
          <a:endParaRPr lang="en-US" sz="1100">
            <a:latin typeface="Consolas" pitchFamily="49" charset="0"/>
            <a:cs typeface="Consolas" pitchFamily="49" charset="0"/>
          </a:endParaRPr>
        </a:p>
      </xdr:txBody>
    </xdr:sp>
    <xdr:clientData/>
  </xdr:twoCellAnchor>
  <xdr:twoCellAnchor>
    <xdr:from>
      <xdr:col>0</xdr:col>
      <xdr:colOff>1571625</xdr:colOff>
      <xdr:row>33</xdr:row>
      <xdr:rowOff>28574</xdr:rowOff>
    </xdr:from>
    <xdr:to>
      <xdr:col>9</xdr:col>
      <xdr:colOff>257175</xdr:colOff>
      <xdr:row>33</xdr:row>
      <xdr:rowOff>28574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71625" y="8258174"/>
          <a:ext cx="5381625" cy="0"/>
        </a:xfrm>
        <a:prstGeom prst="line">
          <a:avLst/>
        </a:prstGeom>
        <a:ln w="28575">
          <a:headEnd/>
          <a:tailEnd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sp>
    <xdr:clientData/>
  </xdr:twoCellAnchor>
  <xdr:twoCellAnchor>
    <xdr:from>
      <xdr:col>1</xdr:col>
      <xdr:colOff>390525</xdr:colOff>
      <xdr:row>51</xdr:row>
      <xdr:rowOff>171449</xdr:rowOff>
    </xdr:from>
    <xdr:to>
      <xdr:col>9</xdr:col>
      <xdr:colOff>161925</xdr:colOff>
      <xdr:row>51</xdr:row>
      <xdr:rowOff>180974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2171700" y="11858624"/>
          <a:ext cx="4686300" cy="9525"/>
        </a:xfrm>
        <a:prstGeom prst="line">
          <a:avLst/>
        </a:prstGeom>
        <a:ln w="28575">
          <a:headEnd/>
          <a:tailEnd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179917</xdr:colOff>
      <xdr:row>34</xdr:row>
      <xdr:rowOff>148167</xdr:rowOff>
    </xdr:from>
    <xdr:to>
      <xdr:col>13</xdr:col>
      <xdr:colOff>158750</xdr:colOff>
      <xdr:row>49</xdr:row>
      <xdr:rowOff>31751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211667</xdr:colOff>
      <xdr:row>50</xdr:row>
      <xdr:rowOff>52915</xdr:rowOff>
    </xdr:from>
    <xdr:to>
      <xdr:col>13</xdr:col>
      <xdr:colOff>190500</xdr:colOff>
      <xdr:row>64</xdr:row>
      <xdr:rowOff>126998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529167</xdr:colOff>
      <xdr:row>50</xdr:row>
      <xdr:rowOff>52916</xdr:rowOff>
    </xdr:from>
    <xdr:to>
      <xdr:col>20</xdr:col>
      <xdr:colOff>296334</xdr:colOff>
      <xdr:row>64</xdr:row>
      <xdr:rowOff>126999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349250</xdr:colOff>
      <xdr:row>34</xdr:row>
      <xdr:rowOff>158750</xdr:rowOff>
    </xdr:from>
    <xdr:to>
      <xdr:col>20</xdr:col>
      <xdr:colOff>116417</xdr:colOff>
      <xdr:row>49</xdr:row>
      <xdr:rowOff>42333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137583</xdr:colOff>
      <xdr:row>65</xdr:row>
      <xdr:rowOff>126999</xdr:rowOff>
    </xdr:from>
    <xdr:to>
      <xdr:col>20</xdr:col>
      <xdr:colOff>31751</xdr:colOff>
      <xdr:row>81</xdr:row>
      <xdr:rowOff>42332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306917</xdr:colOff>
      <xdr:row>82</xdr:row>
      <xdr:rowOff>63501</xdr:rowOff>
    </xdr:from>
    <xdr:to>
      <xdr:col>20</xdr:col>
      <xdr:colOff>201085</xdr:colOff>
      <xdr:row>97</xdr:row>
      <xdr:rowOff>169334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455084</xdr:colOff>
      <xdr:row>90</xdr:row>
      <xdr:rowOff>42333</xdr:rowOff>
    </xdr:from>
    <xdr:to>
      <xdr:col>8</xdr:col>
      <xdr:colOff>137585</xdr:colOff>
      <xdr:row>105</xdr:row>
      <xdr:rowOff>148166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_2482/AppData/Local/Temp/Rar$DIa0.269/8.Law%20and%20order%20more%20new%20graphs%20shahu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Unit/Publications/Statistical%20%20Year%20Book/YEARBOOK%202014/RECEIVED/8.%20LAW%20AND%20ORDER_D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shifaza/AppData/Local/Microsoft/Windows/INetCache/Content.Outlook/JLAH1LI0/8%20%20LAW%20%20ORDER%20-%20DJ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9graphs"/>
      <sheetName val="8.10 graph"/>
      <sheetName val="8.17 graph"/>
      <sheetName val="8.19 graph"/>
      <sheetName val="8.20graph"/>
    </sheetNames>
    <sheetDataSet>
      <sheetData sheetId="0">
        <row r="37">
          <cell r="B37" t="str">
            <v xml:space="preserve">Criminal Cases </v>
          </cell>
          <cell r="C37" t="str">
            <v>Civil cases</v>
          </cell>
          <cell r="D37" t="str">
            <v>Family Cases</v>
          </cell>
        </row>
        <row r="38">
          <cell r="A38" t="str">
            <v xml:space="preserve">Republic </v>
          </cell>
          <cell r="B38">
            <v>32.906696345761453</v>
          </cell>
          <cell r="C38">
            <v>62.419047619047618</v>
          </cell>
          <cell r="D38">
            <v>84.499785315586081</v>
          </cell>
        </row>
        <row r="39">
          <cell r="A39" t="str">
            <v xml:space="preserve">Male' </v>
          </cell>
          <cell r="B39">
            <v>31.033495562553682</v>
          </cell>
          <cell r="C39">
            <v>59.483701597024719</v>
          </cell>
          <cell r="D39">
            <v>81.331916400991858</v>
          </cell>
        </row>
        <row r="40">
          <cell r="A40" t="str">
            <v xml:space="preserve">Atoll </v>
          </cell>
          <cell r="B40">
            <v>36.354056902002107</v>
          </cell>
          <cell r="C40">
            <v>64.682071175577676</v>
          </cell>
          <cell r="D40">
            <v>86.647454370797306</v>
          </cell>
        </row>
        <row r="43">
          <cell r="B43" t="str">
            <v xml:space="preserve">Criminal Cases </v>
          </cell>
          <cell r="C43" t="str">
            <v>Civil cases</v>
          </cell>
          <cell r="D43" t="str">
            <v>Family Cases</v>
          </cell>
        </row>
        <row r="44">
          <cell r="A44" t="str">
            <v xml:space="preserve">Republic </v>
          </cell>
          <cell r="B44">
            <v>3617</v>
          </cell>
          <cell r="C44">
            <v>3946</v>
          </cell>
          <cell r="D44">
            <v>1083</v>
          </cell>
        </row>
        <row r="45">
          <cell r="A45" t="str">
            <v xml:space="preserve">Male' </v>
          </cell>
          <cell r="B45">
            <v>2409</v>
          </cell>
          <cell r="C45">
            <v>1852</v>
          </cell>
          <cell r="D45">
            <v>527</v>
          </cell>
        </row>
        <row r="46">
          <cell r="A46" t="str">
            <v xml:space="preserve">Atoll </v>
          </cell>
          <cell r="B46">
            <v>1208</v>
          </cell>
          <cell r="C46">
            <v>2094</v>
          </cell>
          <cell r="D46">
            <v>556</v>
          </cell>
        </row>
        <row r="50">
          <cell r="B50" t="str">
            <v xml:space="preserve">Criminal Cases </v>
          </cell>
          <cell r="C50" t="str">
            <v>Civil cases</v>
          </cell>
          <cell r="D50" t="str">
            <v>Family Cases</v>
          </cell>
        </row>
        <row r="51">
          <cell r="A51" t="str">
            <v xml:space="preserve">Republic </v>
          </cell>
          <cell r="B51">
            <v>1774</v>
          </cell>
          <cell r="C51">
            <v>6554</v>
          </cell>
          <cell r="D51">
            <v>5904</v>
          </cell>
        </row>
        <row r="52">
          <cell r="A52" t="str">
            <v xml:space="preserve">Male' </v>
          </cell>
          <cell r="B52">
            <v>1084</v>
          </cell>
          <cell r="C52">
            <v>2719</v>
          </cell>
          <cell r="D52">
            <v>2296</v>
          </cell>
        </row>
        <row r="53">
          <cell r="A53" t="str">
            <v xml:space="preserve">Atoll </v>
          </cell>
          <cell r="B53">
            <v>690</v>
          </cell>
          <cell r="C53">
            <v>3835</v>
          </cell>
          <cell r="D53">
            <v>3608</v>
          </cell>
        </row>
        <row r="56">
          <cell r="B56" t="str">
            <v>Republic</v>
          </cell>
          <cell r="C56" t="str">
            <v>Male'</v>
          </cell>
          <cell r="D56" t="str">
            <v>Atolls</v>
          </cell>
        </row>
        <row r="57">
          <cell r="A57" t="str">
            <v>Starting balance</v>
          </cell>
          <cell r="B57">
            <v>7528</v>
          </cell>
          <cell r="C57">
            <v>4550</v>
          </cell>
          <cell r="D57">
            <v>2978</v>
          </cell>
        </row>
        <row r="58">
          <cell r="A58" t="str">
            <v>new cases filed</v>
          </cell>
          <cell r="B58">
            <v>15351</v>
          </cell>
          <cell r="C58">
            <v>6338</v>
          </cell>
          <cell r="D58">
            <v>9013</v>
          </cell>
        </row>
        <row r="59">
          <cell r="A59" t="str">
            <v>concluded</v>
          </cell>
          <cell r="B59">
            <v>14232</v>
          </cell>
          <cell r="C59">
            <v>6099</v>
          </cell>
          <cell r="D59">
            <v>8133</v>
          </cell>
        </row>
        <row r="60">
          <cell r="A60" t="str">
            <v>ending balance</v>
          </cell>
          <cell r="B60">
            <v>8646</v>
          </cell>
          <cell r="C60">
            <v>4788</v>
          </cell>
          <cell r="D60">
            <v>3858</v>
          </cell>
        </row>
      </sheetData>
      <sheetData sheetId="1">
        <row r="14">
          <cell r="B14" t="str">
            <v xml:space="preserve">Criminal Cases </v>
          </cell>
        </row>
      </sheetData>
      <sheetData sheetId="2" refreshError="1"/>
      <sheetData sheetId="3" refreshError="1"/>
      <sheetData sheetId="4">
        <row r="14">
          <cell r="E14" t="str">
            <v>% share 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8.18"/>
      <sheetName val="8.20 workings"/>
      <sheetName val="8.20"/>
      <sheetName val="8.21"/>
      <sheetName val="8.22"/>
      <sheetName val="8.23"/>
      <sheetName val="8.28"/>
    </sheetNames>
    <sheetDataSet>
      <sheetData sheetId="0" refreshError="1"/>
      <sheetData sheetId="1">
        <row r="69">
          <cell r="H69">
            <v>2008</v>
          </cell>
        </row>
      </sheetData>
      <sheetData sheetId="2">
        <row r="68">
          <cell r="D68" t="str">
            <v>Completed</v>
          </cell>
          <cell r="I68" t="str">
            <v>cases per majistrate</v>
          </cell>
          <cell r="J68" t="str">
            <v>cases completed per majistrate</v>
          </cell>
        </row>
        <row r="69">
          <cell r="B69" t="str">
            <v>HA</v>
          </cell>
          <cell r="I69">
            <v>59</v>
          </cell>
          <cell r="J69">
            <v>33.9</v>
          </cell>
        </row>
        <row r="70">
          <cell r="B70" t="str">
            <v>HDh</v>
          </cell>
          <cell r="I70">
            <v>86.5</v>
          </cell>
          <cell r="J70">
            <v>45.875</v>
          </cell>
        </row>
        <row r="71">
          <cell r="B71" t="str">
            <v>Sh</v>
          </cell>
          <cell r="I71">
            <v>100</v>
          </cell>
          <cell r="J71">
            <v>83</v>
          </cell>
        </row>
        <row r="72">
          <cell r="B72" t="str">
            <v>N</v>
          </cell>
          <cell r="I72">
            <v>131.6</v>
          </cell>
          <cell r="J72">
            <v>81.400000000000006</v>
          </cell>
        </row>
        <row r="73">
          <cell r="B73" t="str">
            <v>R</v>
          </cell>
          <cell r="I73">
            <v>97</v>
          </cell>
          <cell r="J73">
            <v>69.285714285714292</v>
          </cell>
        </row>
        <row r="74">
          <cell r="B74" t="str">
            <v>B</v>
          </cell>
          <cell r="I74">
            <v>84.6</v>
          </cell>
          <cell r="J74">
            <v>50.6</v>
          </cell>
        </row>
        <row r="75">
          <cell r="B75" t="str">
            <v>Lh</v>
          </cell>
          <cell r="I75">
            <v>608</v>
          </cell>
          <cell r="J75">
            <v>366</v>
          </cell>
        </row>
        <row r="76">
          <cell r="B76" t="str">
            <v>K</v>
          </cell>
          <cell r="I76">
            <v>64.875</v>
          </cell>
          <cell r="J76">
            <v>50.125</v>
          </cell>
        </row>
        <row r="77">
          <cell r="B77" t="str">
            <v>AA</v>
          </cell>
          <cell r="I77">
            <v>48.428571428571431</v>
          </cell>
          <cell r="J77">
            <v>39.857142857142854</v>
          </cell>
        </row>
        <row r="78">
          <cell r="B78" t="str">
            <v>ADh</v>
          </cell>
          <cell r="I78">
            <v>105.25</v>
          </cell>
          <cell r="J78">
            <v>79</v>
          </cell>
        </row>
        <row r="79">
          <cell r="B79" t="str">
            <v>V</v>
          </cell>
          <cell r="I79">
            <v>31.5</v>
          </cell>
          <cell r="J79">
            <v>25.5</v>
          </cell>
        </row>
        <row r="80">
          <cell r="B80" t="str">
            <v>M</v>
          </cell>
          <cell r="I80">
            <v>47.4</v>
          </cell>
          <cell r="J80">
            <v>36.6</v>
          </cell>
        </row>
        <row r="81">
          <cell r="B81" t="str">
            <v>F</v>
          </cell>
          <cell r="I81">
            <v>79</v>
          </cell>
          <cell r="J81">
            <v>55.666666666666664</v>
          </cell>
        </row>
        <row r="82">
          <cell r="B82" t="str">
            <v>Dh</v>
          </cell>
          <cell r="I82">
            <v>63.5</v>
          </cell>
          <cell r="J82">
            <v>51</v>
          </cell>
        </row>
        <row r="83">
          <cell r="B83" t="str">
            <v>Th</v>
          </cell>
          <cell r="I83">
            <v>59.5</v>
          </cell>
          <cell r="J83">
            <v>37.4</v>
          </cell>
        </row>
        <row r="84">
          <cell r="B84" t="str">
            <v>L</v>
          </cell>
          <cell r="I84">
            <v>134.33333333333334</v>
          </cell>
          <cell r="J84">
            <v>81.777777777777771</v>
          </cell>
        </row>
        <row r="85">
          <cell r="B85" t="str">
            <v>GA</v>
          </cell>
          <cell r="I85">
            <v>118.8</v>
          </cell>
          <cell r="J85">
            <v>91.8</v>
          </cell>
        </row>
        <row r="86">
          <cell r="B86" t="str">
            <v>GDh</v>
          </cell>
          <cell r="I86">
            <v>112.125</v>
          </cell>
          <cell r="J86">
            <v>87.625</v>
          </cell>
        </row>
        <row r="87">
          <cell r="B87" t="str">
            <v>Gn</v>
          </cell>
          <cell r="I87">
            <v>429.5</v>
          </cell>
          <cell r="J87">
            <v>297.5</v>
          </cell>
        </row>
        <row r="88">
          <cell r="B88" t="str">
            <v>S</v>
          </cell>
          <cell r="I88">
            <v>140.375</v>
          </cell>
          <cell r="J88">
            <v>82.375</v>
          </cell>
        </row>
      </sheetData>
      <sheetData sheetId="3">
        <row r="457">
          <cell r="AE457" t="str">
            <v xml:space="preserve">Criminal Cases </v>
          </cell>
        </row>
      </sheetData>
      <sheetData sheetId="4">
        <row r="5">
          <cell r="Y5" t="str">
            <v xml:space="preserve">Marriage       </v>
          </cell>
        </row>
      </sheetData>
      <sheetData sheetId="5" refreshError="1"/>
      <sheetData sheetId="6" refreshError="1"/>
      <sheetData sheetId="7">
        <row r="15">
          <cell r="T15" t="str">
            <v>Male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18"/>
      <sheetName val="8.20"/>
      <sheetName val="8.21"/>
      <sheetName val="8.22"/>
      <sheetName val="8.23"/>
      <sheetName val="8.28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W14">
            <v>2010</v>
          </cell>
          <cell r="X14">
            <v>2011</v>
          </cell>
          <cell r="Y14">
            <v>2012</v>
          </cell>
          <cell r="Z14">
            <v>2013</v>
          </cell>
          <cell r="AA14">
            <v>2014</v>
          </cell>
        </row>
        <row r="17">
          <cell r="W17">
            <v>1.9801980198019802</v>
          </cell>
          <cell r="X17">
            <v>2.5380710659898478</v>
          </cell>
          <cell r="Y17">
            <v>3.0487804878048781</v>
          </cell>
          <cell r="Z17">
            <v>4.8648648648648649</v>
          </cell>
          <cell r="AA17">
            <v>4.395604395604396</v>
          </cell>
        </row>
        <row r="22">
          <cell r="X22" t="str">
            <v>Male</v>
          </cell>
          <cell r="Y22">
            <v>96</v>
          </cell>
        </row>
        <row r="23">
          <cell r="X23" t="str">
            <v>Female</v>
          </cell>
          <cell r="Y2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1"/>
  <sheetViews>
    <sheetView tabSelected="1" zoomScaleNormal="100" zoomScaleSheetLayoutView="100" workbookViewId="0">
      <selection activeCell="N23" sqref="N23"/>
    </sheetView>
  </sheetViews>
  <sheetFormatPr defaultColWidth="9.140625" defaultRowHeight="15"/>
  <cols>
    <col min="1" max="1" width="26.7109375" style="2" customWidth="1"/>
    <col min="2" max="7" width="9.140625" style="2" customWidth="1"/>
    <col min="8" max="9" width="9.42578125" style="2" customWidth="1"/>
    <col min="10" max="10" width="9.28515625" style="2" customWidth="1"/>
    <col min="11" max="11" width="35.140625" style="2" customWidth="1"/>
    <col min="12" max="12" width="10.7109375" style="7" customWidth="1"/>
    <col min="13" max="41" width="9.140625" style="7"/>
    <col min="42" max="16384" width="9.140625" style="2"/>
  </cols>
  <sheetData>
    <row r="1" spans="1:41" ht="21">
      <c r="A1" s="90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41" ht="21.75" customHeight="1">
      <c r="A2" s="87" t="s">
        <v>118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41" ht="30.75" customHeight="1">
      <c r="A3" s="88" t="s">
        <v>89</v>
      </c>
      <c r="B3" s="96">
        <v>2014</v>
      </c>
      <c r="C3" s="96"/>
      <c r="D3" s="97"/>
      <c r="E3" s="100">
        <v>2015</v>
      </c>
      <c r="F3" s="96"/>
      <c r="G3" s="97"/>
      <c r="H3" s="102" t="s">
        <v>115</v>
      </c>
      <c r="I3" s="102"/>
      <c r="J3" s="102"/>
      <c r="K3" s="93" t="s">
        <v>3</v>
      </c>
    </row>
    <row r="4" spans="1:41" ht="16.5" customHeight="1">
      <c r="A4" s="92"/>
      <c r="B4" s="98"/>
      <c r="C4" s="98"/>
      <c r="D4" s="99"/>
      <c r="E4" s="101"/>
      <c r="F4" s="98"/>
      <c r="G4" s="99"/>
      <c r="H4" s="103" t="s">
        <v>116</v>
      </c>
      <c r="I4" s="103"/>
      <c r="J4" s="103"/>
      <c r="K4" s="94"/>
      <c r="N4" s="58"/>
      <c r="O4" s="58"/>
      <c r="P4" s="58"/>
      <c r="Q4" s="58"/>
      <c r="R4" s="58"/>
      <c r="S4" s="58"/>
    </row>
    <row r="5" spans="1:41" ht="13.5" customHeight="1">
      <c r="A5" s="92"/>
      <c r="B5" s="48" t="s">
        <v>112</v>
      </c>
      <c r="C5" s="48" t="s">
        <v>63</v>
      </c>
      <c r="D5" s="49" t="s">
        <v>66</v>
      </c>
      <c r="E5" s="77" t="s">
        <v>112</v>
      </c>
      <c r="F5" s="48" t="s">
        <v>63</v>
      </c>
      <c r="G5" s="49" t="s">
        <v>66</v>
      </c>
      <c r="H5" s="48" t="s">
        <v>112</v>
      </c>
      <c r="I5" s="48" t="s">
        <v>63</v>
      </c>
      <c r="J5" s="48" t="s">
        <v>66</v>
      </c>
      <c r="K5" s="94"/>
      <c r="N5" s="58"/>
      <c r="O5" s="58"/>
      <c r="P5" s="58"/>
      <c r="Q5" s="58"/>
      <c r="R5" s="58"/>
      <c r="S5" s="58"/>
    </row>
    <row r="6" spans="1:41" ht="13.5" customHeight="1">
      <c r="A6" s="89"/>
      <c r="B6" s="82" t="s">
        <v>65</v>
      </c>
      <c r="C6" s="82" t="s">
        <v>35</v>
      </c>
      <c r="D6" s="50" t="s">
        <v>64</v>
      </c>
      <c r="E6" s="51" t="s">
        <v>65</v>
      </c>
      <c r="F6" s="82" t="s">
        <v>35</v>
      </c>
      <c r="G6" s="50" t="s">
        <v>64</v>
      </c>
      <c r="H6" s="82" t="s">
        <v>65</v>
      </c>
      <c r="I6" s="81" t="s">
        <v>35</v>
      </c>
      <c r="J6" s="81" t="s">
        <v>64</v>
      </c>
      <c r="K6" s="95"/>
      <c r="N6" s="58"/>
      <c r="O6" s="58"/>
      <c r="P6" s="58"/>
      <c r="Q6" s="58"/>
      <c r="R6" s="58"/>
      <c r="S6" s="58"/>
    </row>
    <row r="7" spans="1:41" s="8" customFormat="1" ht="19.5" customHeight="1">
      <c r="A7" s="11" t="s">
        <v>0</v>
      </c>
      <c r="B7" s="59">
        <f>SUM(C7:D7)</f>
        <v>18193</v>
      </c>
      <c r="C7" s="60">
        <f>SUM(C8:C19)</f>
        <v>12660</v>
      </c>
      <c r="D7" s="61">
        <f>SUM(D8:D19)</f>
        <v>5533</v>
      </c>
      <c r="E7" s="62">
        <f>SUM(F7:G7)</f>
        <v>16363</v>
      </c>
      <c r="F7" s="60">
        <v>11289</v>
      </c>
      <c r="G7" s="59">
        <v>5074</v>
      </c>
      <c r="H7" s="72">
        <f t="shared" ref="H7:J7" si="0">(E7-B7)/B7*100</f>
        <v>-10.058813829494859</v>
      </c>
      <c r="I7" s="78">
        <f t="shared" si="0"/>
        <v>-10.829383886255924</v>
      </c>
      <c r="J7" s="78">
        <f t="shared" si="0"/>
        <v>-8.2956804626784741</v>
      </c>
      <c r="K7" s="83" t="s">
        <v>1</v>
      </c>
      <c r="L7" s="85"/>
      <c r="M7" s="80"/>
      <c r="N7" s="79"/>
      <c r="O7" s="79"/>
      <c r="P7" s="80"/>
      <c r="Q7" s="79"/>
      <c r="R7" s="79"/>
      <c r="S7" s="11"/>
      <c r="T7" s="11"/>
      <c r="U7" s="11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9.5" customHeight="1">
      <c r="A8" s="12" t="s">
        <v>4</v>
      </c>
      <c r="B8" s="60">
        <f>SUM(C8:D8)</f>
        <v>5080</v>
      </c>
      <c r="C8" s="63">
        <v>3662</v>
      </c>
      <c r="D8" s="64">
        <v>1418</v>
      </c>
      <c r="E8" s="65">
        <f>SUM(F8:G8)</f>
        <v>3990</v>
      </c>
      <c r="F8" s="63">
        <v>2844</v>
      </c>
      <c r="G8" s="64">
        <v>1146</v>
      </c>
      <c r="H8" s="73">
        <f>(E8-B8)/B8*100</f>
        <v>-21.456692913385826</v>
      </c>
      <c r="I8" s="74">
        <f t="shared" ref="I8:I30" si="1">(F8-C8)/C8*100</f>
        <v>-22.33752048061169</v>
      </c>
      <c r="J8" s="74">
        <f t="shared" ref="J8:J30" si="2">(G8-D8)/D8*100</f>
        <v>-19.181946403385052</v>
      </c>
      <c r="K8" s="52" t="s">
        <v>5</v>
      </c>
      <c r="L8" s="12"/>
      <c r="M8" s="80"/>
      <c r="N8" s="79"/>
      <c r="O8" s="79"/>
      <c r="P8" s="80"/>
      <c r="Q8" s="79"/>
      <c r="R8" s="79"/>
      <c r="S8" s="11"/>
      <c r="T8" s="11"/>
      <c r="U8" s="11"/>
    </row>
    <row r="9" spans="1:41" ht="19.5" customHeight="1">
      <c r="A9" s="12" t="s">
        <v>90</v>
      </c>
      <c r="B9" s="60">
        <f t="shared" ref="B9:B29" si="3">SUM(C9:D9)</f>
        <v>2137</v>
      </c>
      <c r="C9" s="63">
        <v>1993</v>
      </c>
      <c r="D9" s="64">
        <v>144</v>
      </c>
      <c r="E9" s="65">
        <f t="shared" ref="E9:E30" si="4">SUM(F9:G9)</f>
        <v>2045</v>
      </c>
      <c r="F9" s="63">
        <v>1934</v>
      </c>
      <c r="G9" s="64">
        <v>111</v>
      </c>
      <c r="H9" s="73">
        <f t="shared" ref="H9:H30" si="5">(E9-B9)/B9*100</f>
        <v>-4.3051006083294343</v>
      </c>
      <c r="I9" s="74">
        <f t="shared" si="1"/>
        <v>-2.9603612644254889</v>
      </c>
      <c r="J9" s="74">
        <f t="shared" si="2"/>
        <v>-22.916666666666664</v>
      </c>
      <c r="K9" s="52" t="s">
        <v>91</v>
      </c>
      <c r="L9" s="12"/>
      <c r="M9" s="80"/>
      <c r="N9" s="79"/>
      <c r="O9" s="79"/>
      <c r="P9" s="80"/>
      <c r="Q9" s="79"/>
      <c r="R9" s="79"/>
      <c r="S9" s="11"/>
      <c r="T9" s="11"/>
      <c r="U9" s="11"/>
    </row>
    <row r="10" spans="1:41" ht="19.5" customHeight="1">
      <c r="A10" s="12" t="s">
        <v>6</v>
      </c>
      <c r="B10" s="60">
        <f t="shared" si="3"/>
        <v>3140</v>
      </c>
      <c r="C10" s="63">
        <v>1906</v>
      </c>
      <c r="D10" s="64">
        <v>1234</v>
      </c>
      <c r="E10" s="65">
        <f t="shared" si="4"/>
        <v>2078</v>
      </c>
      <c r="F10" s="63">
        <v>1192</v>
      </c>
      <c r="G10" s="64">
        <v>886</v>
      </c>
      <c r="H10" s="73">
        <f t="shared" si="5"/>
        <v>-33.821656050955411</v>
      </c>
      <c r="I10" s="74">
        <f t="shared" si="1"/>
        <v>-37.460650577124873</v>
      </c>
      <c r="J10" s="74">
        <f t="shared" si="2"/>
        <v>-28.200972447325768</v>
      </c>
      <c r="K10" s="52" t="s">
        <v>7</v>
      </c>
      <c r="L10" s="12"/>
      <c r="M10" s="80"/>
      <c r="N10" s="79"/>
      <c r="O10" s="79"/>
      <c r="P10" s="80"/>
      <c r="Q10" s="79"/>
      <c r="R10" s="79"/>
      <c r="S10" s="11"/>
      <c r="T10" s="11"/>
      <c r="U10" s="11"/>
    </row>
    <row r="11" spans="1:41" ht="19.5" customHeight="1">
      <c r="A11" s="12" t="s">
        <v>8</v>
      </c>
      <c r="B11" s="60">
        <f t="shared" si="3"/>
        <v>2014</v>
      </c>
      <c r="C11" s="63">
        <v>1611</v>
      </c>
      <c r="D11" s="64">
        <v>403</v>
      </c>
      <c r="E11" s="65">
        <f t="shared" si="4"/>
        <v>1717</v>
      </c>
      <c r="F11" s="63">
        <v>1369</v>
      </c>
      <c r="G11" s="64">
        <v>348</v>
      </c>
      <c r="H11" s="73">
        <f t="shared" si="5"/>
        <v>-14.746772591857003</v>
      </c>
      <c r="I11" s="74">
        <f t="shared" si="1"/>
        <v>-15.021725636250777</v>
      </c>
      <c r="J11" s="74">
        <f t="shared" si="2"/>
        <v>-13.647642679900745</v>
      </c>
      <c r="K11" s="52" t="s">
        <v>9</v>
      </c>
      <c r="L11" s="12"/>
      <c r="M11" s="80"/>
      <c r="N11" s="79"/>
      <c r="O11" s="79"/>
      <c r="P11" s="80"/>
      <c r="Q11" s="79"/>
      <c r="R11" s="79"/>
      <c r="S11" s="11"/>
      <c r="T11" s="11"/>
      <c r="U11" s="11"/>
    </row>
    <row r="12" spans="1:41" ht="19.5" customHeight="1">
      <c r="A12" s="12" t="s">
        <v>10</v>
      </c>
      <c r="B12" s="60">
        <f t="shared" si="3"/>
        <v>1062</v>
      </c>
      <c r="C12" s="63">
        <v>494</v>
      </c>
      <c r="D12" s="64">
        <v>568</v>
      </c>
      <c r="E12" s="65">
        <f t="shared" si="4"/>
        <v>935</v>
      </c>
      <c r="F12" s="63">
        <v>406</v>
      </c>
      <c r="G12" s="64">
        <v>529</v>
      </c>
      <c r="H12" s="73">
        <f t="shared" si="5"/>
        <v>-11.958568738229754</v>
      </c>
      <c r="I12" s="74">
        <f t="shared" si="1"/>
        <v>-17.813765182186234</v>
      </c>
      <c r="J12" s="74">
        <f t="shared" si="2"/>
        <v>-6.8661971830985919</v>
      </c>
      <c r="K12" s="52" t="s">
        <v>11</v>
      </c>
      <c r="L12" s="12"/>
      <c r="M12" s="80"/>
      <c r="N12" s="79"/>
      <c r="O12" s="79"/>
      <c r="P12" s="80"/>
      <c r="Q12" s="79"/>
      <c r="R12" s="79"/>
      <c r="S12" s="11"/>
      <c r="T12" s="11"/>
      <c r="U12" s="11"/>
    </row>
    <row r="13" spans="1:41" ht="19.5" customHeight="1">
      <c r="A13" s="12" t="s">
        <v>12</v>
      </c>
      <c r="B13" s="60">
        <f t="shared" si="3"/>
        <v>520</v>
      </c>
      <c r="C13" s="63">
        <v>277</v>
      </c>
      <c r="D13" s="64">
        <v>243</v>
      </c>
      <c r="E13" s="65">
        <f t="shared" si="4"/>
        <v>534</v>
      </c>
      <c r="F13" s="63">
        <v>291</v>
      </c>
      <c r="G13" s="64">
        <v>243</v>
      </c>
      <c r="H13" s="73">
        <f t="shared" si="5"/>
        <v>2.6923076923076925</v>
      </c>
      <c r="I13" s="74">
        <f t="shared" si="1"/>
        <v>5.0541516245487363</v>
      </c>
      <c r="J13" s="74">
        <f t="shared" si="2"/>
        <v>0</v>
      </c>
      <c r="K13" s="52" t="s">
        <v>13</v>
      </c>
      <c r="L13" s="12"/>
      <c r="M13" s="80"/>
      <c r="N13" s="79"/>
      <c r="O13" s="79"/>
      <c r="P13" s="80"/>
      <c r="Q13" s="79"/>
      <c r="R13" s="79"/>
      <c r="S13" s="11"/>
      <c r="T13" s="11"/>
      <c r="U13" s="11"/>
    </row>
    <row r="14" spans="1:41" ht="19.5" customHeight="1">
      <c r="A14" s="12" t="s">
        <v>14</v>
      </c>
      <c r="B14" s="60">
        <f t="shared" si="3"/>
        <v>620</v>
      </c>
      <c r="C14" s="63">
        <v>561</v>
      </c>
      <c r="D14" s="64">
        <v>59</v>
      </c>
      <c r="E14" s="65">
        <f t="shared" si="4"/>
        <v>544</v>
      </c>
      <c r="F14" s="63">
        <v>495</v>
      </c>
      <c r="G14" s="64">
        <v>49</v>
      </c>
      <c r="H14" s="73">
        <f t="shared" si="5"/>
        <v>-12.258064516129032</v>
      </c>
      <c r="I14" s="74">
        <f t="shared" si="1"/>
        <v>-11.76470588235294</v>
      </c>
      <c r="J14" s="74">
        <f t="shared" si="2"/>
        <v>-16.949152542372879</v>
      </c>
      <c r="K14" s="52" t="s">
        <v>15</v>
      </c>
      <c r="L14" s="12"/>
      <c r="M14" s="80"/>
      <c r="N14" s="79"/>
      <c r="O14" s="79"/>
      <c r="P14" s="80"/>
      <c r="Q14" s="79"/>
      <c r="R14" s="79"/>
      <c r="S14" s="11"/>
      <c r="T14" s="11"/>
      <c r="U14" s="11"/>
    </row>
    <row r="15" spans="1:41" ht="19.5" customHeight="1">
      <c r="A15" s="12" t="s">
        <v>16</v>
      </c>
      <c r="B15" s="60">
        <f t="shared" si="3"/>
        <v>475</v>
      </c>
      <c r="C15" s="63">
        <v>136</v>
      </c>
      <c r="D15" s="64">
        <v>339</v>
      </c>
      <c r="E15" s="65">
        <f t="shared" si="4"/>
        <v>531</v>
      </c>
      <c r="F15" s="63">
        <v>147</v>
      </c>
      <c r="G15" s="64">
        <v>384</v>
      </c>
      <c r="H15" s="73">
        <f t="shared" si="5"/>
        <v>11.789473684210526</v>
      </c>
      <c r="I15" s="74">
        <f t="shared" si="1"/>
        <v>8.0882352941176467</v>
      </c>
      <c r="J15" s="74">
        <f t="shared" si="2"/>
        <v>13.274336283185843</v>
      </c>
      <c r="K15" s="52" t="s">
        <v>17</v>
      </c>
      <c r="L15" s="12"/>
      <c r="M15" s="80"/>
      <c r="N15" s="79"/>
      <c r="O15" s="79"/>
      <c r="P15" s="80"/>
      <c r="Q15" s="79"/>
      <c r="R15" s="79"/>
      <c r="S15" s="11"/>
      <c r="T15" s="11"/>
      <c r="U15" s="11"/>
    </row>
    <row r="16" spans="1:41" ht="19.5" customHeight="1">
      <c r="A16" s="12" t="s">
        <v>18</v>
      </c>
      <c r="B16" s="60">
        <f t="shared" si="3"/>
        <v>377</v>
      </c>
      <c r="C16" s="63">
        <v>288</v>
      </c>
      <c r="D16" s="64">
        <v>89</v>
      </c>
      <c r="E16" s="65">
        <f t="shared" si="4"/>
        <v>741</v>
      </c>
      <c r="F16" s="63">
        <v>612</v>
      </c>
      <c r="G16" s="64">
        <v>129</v>
      </c>
      <c r="H16" s="73">
        <f t="shared" si="5"/>
        <v>96.551724137931032</v>
      </c>
      <c r="I16" s="74">
        <f t="shared" si="1"/>
        <v>112.5</v>
      </c>
      <c r="J16" s="74">
        <f t="shared" si="2"/>
        <v>44.943820224719097</v>
      </c>
      <c r="K16" s="52" t="s">
        <v>19</v>
      </c>
      <c r="L16" s="12"/>
      <c r="M16" s="80"/>
      <c r="N16" s="79"/>
      <c r="O16" s="79"/>
      <c r="P16" s="80"/>
      <c r="Q16" s="79"/>
      <c r="R16" s="79"/>
      <c r="S16" s="11"/>
      <c r="T16" s="11"/>
      <c r="U16" s="11"/>
    </row>
    <row r="17" spans="1:21" ht="19.5" customHeight="1">
      <c r="A17" s="12" t="s">
        <v>20</v>
      </c>
      <c r="B17" s="60">
        <f t="shared" si="3"/>
        <v>186</v>
      </c>
      <c r="C17" s="63">
        <v>101</v>
      </c>
      <c r="D17" s="64">
        <v>85</v>
      </c>
      <c r="E17" s="65">
        <f t="shared" si="4"/>
        <v>338</v>
      </c>
      <c r="F17" s="63">
        <v>139</v>
      </c>
      <c r="G17" s="64">
        <v>199</v>
      </c>
      <c r="H17" s="73">
        <f t="shared" si="5"/>
        <v>81.72043010752688</v>
      </c>
      <c r="I17" s="74">
        <f t="shared" si="1"/>
        <v>37.623762376237622</v>
      </c>
      <c r="J17" s="74">
        <f t="shared" si="2"/>
        <v>134.11764705882351</v>
      </c>
      <c r="K17" s="52" t="s">
        <v>21</v>
      </c>
      <c r="L17" s="12"/>
      <c r="M17" s="80"/>
      <c r="N17" s="79"/>
      <c r="O17" s="79"/>
      <c r="P17" s="80"/>
      <c r="Q17" s="79"/>
      <c r="R17" s="79"/>
      <c r="S17" s="11"/>
      <c r="T17" s="11"/>
      <c r="U17" s="11"/>
    </row>
    <row r="18" spans="1:21" ht="19.5" customHeight="1">
      <c r="A18" s="12" t="s">
        <v>113</v>
      </c>
      <c r="B18" s="60">
        <f t="shared" si="3"/>
        <v>77</v>
      </c>
      <c r="C18" s="63">
        <v>65</v>
      </c>
      <c r="D18" s="64">
        <v>12</v>
      </c>
      <c r="E18" s="65">
        <f t="shared" si="4"/>
        <v>91</v>
      </c>
      <c r="F18" s="63">
        <v>79</v>
      </c>
      <c r="G18" s="64">
        <v>12</v>
      </c>
      <c r="H18" s="73">
        <f t="shared" si="5"/>
        <v>18.181818181818183</v>
      </c>
      <c r="I18" s="74">
        <f t="shared" si="1"/>
        <v>21.53846153846154</v>
      </c>
      <c r="J18" s="74">
        <f t="shared" si="2"/>
        <v>0</v>
      </c>
      <c r="K18" s="10" t="s">
        <v>114</v>
      </c>
      <c r="L18" s="12"/>
      <c r="M18" s="80"/>
      <c r="N18" s="79"/>
      <c r="O18" s="79"/>
      <c r="P18" s="80"/>
      <c r="Q18" s="79"/>
      <c r="R18" s="79"/>
      <c r="S18" s="11"/>
      <c r="T18" s="11"/>
      <c r="U18" s="11"/>
    </row>
    <row r="19" spans="1:21" ht="19.5" customHeight="1">
      <c r="A19" s="12" t="s">
        <v>22</v>
      </c>
      <c r="B19" s="60">
        <f t="shared" si="3"/>
        <v>2505</v>
      </c>
      <c r="C19" s="63">
        <f>SUM(C20:C30)</f>
        <v>1566</v>
      </c>
      <c r="D19" s="64">
        <f>SUM(D20:D30)</f>
        <v>939</v>
      </c>
      <c r="E19" s="65">
        <f t="shared" si="4"/>
        <v>2819</v>
      </c>
      <c r="F19" s="63">
        <v>1781</v>
      </c>
      <c r="G19" s="64">
        <v>1038</v>
      </c>
      <c r="H19" s="73">
        <f t="shared" si="5"/>
        <v>12.53493013972056</v>
      </c>
      <c r="I19" s="74">
        <f t="shared" si="1"/>
        <v>13.729246487867178</v>
      </c>
      <c r="J19" s="74">
        <f t="shared" si="2"/>
        <v>10.543130990415335</v>
      </c>
      <c r="K19" s="52" t="s">
        <v>23</v>
      </c>
      <c r="L19" s="12"/>
      <c r="M19" s="80"/>
      <c r="N19" s="79"/>
      <c r="O19" s="79"/>
      <c r="P19" s="80"/>
      <c r="Q19" s="79"/>
      <c r="R19" s="79"/>
      <c r="S19" s="11"/>
      <c r="T19" s="11"/>
      <c r="U19" s="11"/>
    </row>
    <row r="20" spans="1:21" ht="19.5" customHeight="1">
      <c r="A20" s="53" t="s">
        <v>92</v>
      </c>
      <c r="B20" s="60">
        <f t="shared" si="3"/>
        <v>592</v>
      </c>
      <c r="C20" s="63">
        <v>329</v>
      </c>
      <c r="D20" s="64">
        <v>263</v>
      </c>
      <c r="E20" s="65">
        <f t="shared" si="4"/>
        <v>532</v>
      </c>
      <c r="F20" s="63">
        <v>272</v>
      </c>
      <c r="G20" s="64">
        <v>260</v>
      </c>
      <c r="H20" s="73">
        <f t="shared" si="5"/>
        <v>-10.135135135135135</v>
      </c>
      <c r="I20" s="74">
        <f t="shared" si="1"/>
        <v>-17.325227963525837</v>
      </c>
      <c r="J20" s="74">
        <f t="shared" si="2"/>
        <v>-1.1406844106463878</v>
      </c>
      <c r="K20" s="52" t="s">
        <v>110</v>
      </c>
      <c r="N20" s="58"/>
      <c r="O20" s="58"/>
      <c r="P20" s="58"/>
      <c r="Q20" s="58"/>
      <c r="R20" s="58"/>
      <c r="S20" s="58"/>
    </row>
    <row r="21" spans="1:21" ht="19.5" customHeight="1">
      <c r="A21" s="53" t="s">
        <v>93</v>
      </c>
      <c r="B21" s="60">
        <f t="shared" si="3"/>
        <v>57</v>
      </c>
      <c r="C21" s="63">
        <v>22</v>
      </c>
      <c r="D21" s="64">
        <v>35</v>
      </c>
      <c r="E21" s="65">
        <f t="shared" si="4"/>
        <v>61</v>
      </c>
      <c r="F21" s="63">
        <v>31</v>
      </c>
      <c r="G21" s="64">
        <v>30</v>
      </c>
      <c r="H21" s="73">
        <f t="shared" si="5"/>
        <v>7.0175438596491224</v>
      </c>
      <c r="I21" s="74">
        <f t="shared" si="1"/>
        <v>40.909090909090914</v>
      </c>
      <c r="J21" s="74">
        <f t="shared" si="2"/>
        <v>-14.285714285714285</v>
      </c>
      <c r="K21" s="52" t="s">
        <v>111</v>
      </c>
      <c r="N21" s="58"/>
      <c r="O21" s="58"/>
      <c r="P21" s="58"/>
      <c r="Q21" s="58"/>
      <c r="R21" s="58"/>
      <c r="S21" s="58"/>
    </row>
    <row r="22" spans="1:21" ht="19.5" customHeight="1">
      <c r="A22" s="53" t="s">
        <v>94</v>
      </c>
      <c r="B22" s="60">
        <f t="shared" si="3"/>
        <v>52</v>
      </c>
      <c r="C22" s="63">
        <v>4</v>
      </c>
      <c r="D22" s="64">
        <v>48</v>
      </c>
      <c r="E22" s="65">
        <f t="shared" si="4"/>
        <v>25</v>
      </c>
      <c r="F22" s="63">
        <v>8</v>
      </c>
      <c r="G22" s="64">
        <v>17</v>
      </c>
      <c r="H22" s="73">
        <f t="shared" si="5"/>
        <v>-51.923076923076927</v>
      </c>
      <c r="I22" s="74">
        <f t="shared" si="1"/>
        <v>100</v>
      </c>
      <c r="J22" s="74">
        <f t="shared" si="2"/>
        <v>-64.583333333333343</v>
      </c>
      <c r="K22" s="54" t="s">
        <v>95</v>
      </c>
      <c r="N22" s="58"/>
      <c r="O22" s="58"/>
      <c r="P22" s="58"/>
      <c r="Q22" s="58"/>
      <c r="R22" s="58"/>
      <c r="S22" s="58"/>
    </row>
    <row r="23" spans="1:21" ht="35.25" customHeight="1">
      <c r="A23" s="53" t="s">
        <v>96</v>
      </c>
      <c r="B23" s="60">
        <f t="shared" si="3"/>
        <v>40</v>
      </c>
      <c r="C23" s="66">
        <v>26</v>
      </c>
      <c r="D23" s="67">
        <v>14</v>
      </c>
      <c r="E23" s="65">
        <f t="shared" si="4"/>
        <v>38</v>
      </c>
      <c r="F23" s="66">
        <v>20</v>
      </c>
      <c r="G23" s="67">
        <v>18</v>
      </c>
      <c r="H23" s="73">
        <f t="shared" si="5"/>
        <v>-5</v>
      </c>
      <c r="I23" s="74">
        <f t="shared" si="1"/>
        <v>-23.076923076923077</v>
      </c>
      <c r="J23" s="74">
        <f t="shared" si="2"/>
        <v>28.571428571428569</v>
      </c>
      <c r="K23" s="86" t="s">
        <v>97</v>
      </c>
      <c r="N23" s="58"/>
      <c r="O23" s="58"/>
      <c r="P23" s="58"/>
      <c r="Q23" s="58"/>
      <c r="R23" s="58"/>
      <c r="S23" s="58"/>
    </row>
    <row r="24" spans="1:21" ht="19.5" customHeight="1">
      <c r="A24" s="53" t="s">
        <v>98</v>
      </c>
      <c r="B24" s="60">
        <f t="shared" si="3"/>
        <v>42</v>
      </c>
      <c r="C24" s="66">
        <v>5</v>
      </c>
      <c r="D24" s="67">
        <v>37</v>
      </c>
      <c r="E24" s="65">
        <f t="shared" si="4"/>
        <v>60</v>
      </c>
      <c r="F24" s="66">
        <v>14</v>
      </c>
      <c r="G24" s="67">
        <v>46</v>
      </c>
      <c r="H24" s="73">
        <f t="shared" si="5"/>
        <v>42.857142857142854</v>
      </c>
      <c r="I24" s="74">
        <f t="shared" si="1"/>
        <v>180</v>
      </c>
      <c r="J24" s="74">
        <f t="shared" si="2"/>
        <v>24.324324324324326</v>
      </c>
      <c r="K24" s="54" t="s">
        <v>99</v>
      </c>
      <c r="N24" s="58"/>
      <c r="O24" s="58"/>
      <c r="P24" s="58"/>
      <c r="Q24" s="58"/>
      <c r="R24" s="58"/>
      <c r="S24" s="58"/>
    </row>
    <row r="25" spans="1:21" ht="19.5" customHeight="1">
      <c r="A25" s="53" t="s">
        <v>100</v>
      </c>
      <c r="B25" s="60">
        <f t="shared" si="3"/>
        <v>166</v>
      </c>
      <c r="C25" s="66">
        <v>70</v>
      </c>
      <c r="D25" s="67">
        <v>96</v>
      </c>
      <c r="E25" s="65">
        <f t="shared" si="4"/>
        <v>145</v>
      </c>
      <c r="F25" s="66">
        <v>79</v>
      </c>
      <c r="G25" s="67">
        <v>66</v>
      </c>
      <c r="H25" s="73">
        <f t="shared" si="5"/>
        <v>-12.650602409638553</v>
      </c>
      <c r="I25" s="74">
        <f t="shared" si="1"/>
        <v>12.857142857142856</v>
      </c>
      <c r="J25" s="74">
        <f t="shared" si="2"/>
        <v>-31.25</v>
      </c>
      <c r="K25" s="54" t="s">
        <v>101</v>
      </c>
      <c r="N25" s="58"/>
      <c r="O25" s="58"/>
      <c r="P25" s="58"/>
      <c r="Q25" s="58"/>
      <c r="R25" s="58"/>
      <c r="S25" s="58"/>
    </row>
    <row r="26" spans="1:21" ht="19.5" customHeight="1">
      <c r="A26" s="53" t="s">
        <v>102</v>
      </c>
      <c r="B26" s="60">
        <f t="shared" si="3"/>
        <v>65</v>
      </c>
      <c r="C26" s="66">
        <v>39</v>
      </c>
      <c r="D26" s="67">
        <v>26</v>
      </c>
      <c r="E26" s="65">
        <f t="shared" si="4"/>
        <v>96</v>
      </c>
      <c r="F26" s="66">
        <v>58</v>
      </c>
      <c r="G26" s="67">
        <v>38</v>
      </c>
      <c r="H26" s="73">
        <f t="shared" si="5"/>
        <v>47.692307692307693</v>
      </c>
      <c r="I26" s="74">
        <f t="shared" si="1"/>
        <v>48.717948717948715</v>
      </c>
      <c r="J26" s="74">
        <f t="shared" si="2"/>
        <v>46.153846153846153</v>
      </c>
      <c r="K26" s="54" t="s">
        <v>103</v>
      </c>
      <c r="N26" s="58"/>
      <c r="O26" s="58"/>
      <c r="P26" s="58"/>
      <c r="Q26" s="58"/>
      <c r="R26" s="58"/>
      <c r="S26" s="58"/>
    </row>
    <row r="27" spans="1:21" ht="19.5" customHeight="1">
      <c r="A27" s="53" t="s">
        <v>104</v>
      </c>
      <c r="B27" s="60">
        <f t="shared" si="3"/>
        <v>5</v>
      </c>
      <c r="C27" s="66">
        <v>3</v>
      </c>
      <c r="D27" s="67">
        <v>2</v>
      </c>
      <c r="E27" s="65">
        <f t="shared" si="4"/>
        <v>6</v>
      </c>
      <c r="F27" s="66">
        <v>0</v>
      </c>
      <c r="G27" s="67">
        <v>6</v>
      </c>
      <c r="H27" s="73">
        <f t="shared" si="5"/>
        <v>20</v>
      </c>
      <c r="I27" s="74">
        <f t="shared" si="1"/>
        <v>-100</v>
      </c>
      <c r="J27" s="74">
        <f t="shared" si="2"/>
        <v>200</v>
      </c>
      <c r="K27" s="54" t="s">
        <v>105</v>
      </c>
      <c r="N27" s="58"/>
      <c r="O27" s="58"/>
      <c r="P27" s="58"/>
      <c r="Q27" s="58"/>
      <c r="R27" s="58"/>
      <c r="S27" s="58"/>
    </row>
    <row r="28" spans="1:21" ht="19.5" customHeight="1">
      <c r="A28" s="53" t="s">
        <v>106</v>
      </c>
      <c r="B28" s="60">
        <f t="shared" si="3"/>
        <v>42</v>
      </c>
      <c r="C28" s="66">
        <v>22</v>
      </c>
      <c r="D28" s="67">
        <v>20</v>
      </c>
      <c r="E28" s="65">
        <f t="shared" si="4"/>
        <v>62</v>
      </c>
      <c r="F28" s="66">
        <v>29</v>
      </c>
      <c r="G28" s="67">
        <v>33</v>
      </c>
      <c r="H28" s="73">
        <f t="shared" si="5"/>
        <v>47.619047619047613</v>
      </c>
      <c r="I28" s="74">
        <f t="shared" si="1"/>
        <v>31.818181818181817</v>
      </c>
      <c r="J28" s="74">
        <f t="shared" si="2"/>
        <v>65</v>
      </c>
      <c r="K28" s="54" t="s">
        <v>107</v>
      </c>
      <c r="N28" s="58"/>
      <c r="O28" s="58"/>
      <c r="P28" s="58"/>
      <c r="Q28" s="58"/>
      <c r="R28" s="58"/>
      <c r="S28" s="58"/>
    </row>
    <row r="29" spans="1:21" ht="19.5" customHeight="1">
      <c r="A29" s="53" t="s">
        <v>108</v>
      </c>
      <c r="B29" s="60">
        <f t="shared" si="3"/>
        <v>77</v>
      </c>
      <c r="C29" s="63">
        <v>48</v>
      </c>
      <c r="D29" s="64">
        <v>29</v>
      </c>
      <c r="E29" s="65">
        <f t="shared" si="4"/>
        <v>45</v>
      </c>
      <c r="F29" s="63">
        <v>23</v>
      </c>
      <c r="G29" s="64">
        <v>22</v>
      </c>
      <c r="H29" s="73">
        <f t="shared" si="5"/>
        <v>-41.558441558441558</v>
      </c>
      <c r="I29" s="74">
        <f t="shared" si="1"/>
        <v>-52.083333333333336</v>
      </c>
      <c r="J29" s="74">
        <f t="shared" si="2"/>
        <v>-24.137931034482758</v>
      </c>
      <c r="K29" s="54" t="s">
        <v>109</v>
      </c>
      <c r="N29" s="58"/>
      <c r="O29" s="58"/>
      <c r="P29" s="58"/>
      <c r="Q29" s="58"/>
      <c r="R29" s="58"/>
      <c r="S29" s="58"/>
    </row>
    <row r="30" spans="1:21" ht="19.5" customHeight="1">
      <c r="A30" s="55" t="s">
        <v>22</v>
      </c>
      <c r="B30" s="68">
        <f>SUM(C30:D30)</f>
        <v>1367</v>
      </c>
      <c r="C30" s="69">
        <v>998</v>
      </c>
      <c r="D30" s="71">
        <v>369</v>
      </c>
      <c r="E30" s="70">
        <f t="shared" si="4"/>
        <v>1749</v>
      </c>
      <c r="F30" s="69">
        <v>1247</v>
      </c>
      <c r="G30" s="69">
        <v>502</v>
      </c>
      <c r="H30" s="75">
        <f t="shared" si="5"/>
        <v>27.944403803950259</v>
      </c>
      <c r="I30" s="76">
        <f t="shared" si="1"/>
        <v>24.949899799599198</v>
      </c>
      <c r="J30" s="76">
        <f t="shared" si="2"/>
        <v>36.043360433604335</v>
      </c>
      <c r="K30" s="56" t="s">
        <v>23</v>
      </c>
      <c r="N30" s="58"/>
      <c r="O30" s="58"/>
      <c r="P30" s="58"/>
      <c r="Q30" s="58"/>
      <c r="R30" s="58"/>
      <c r="S30" s="58"/>
    </row>
    <row r="31" spans="1:21" ht="17.25" customHeight="1">
      <c r="A31" s="1" t="s">
        <v>24</v>
      </c>
      <c r="B31" s="47"/>
      <c r="C31" s="47"/>
      <c r="D31" s="47"/>
      <c r="E31" s="47"/>
      <c r="F31" s="47"/>
      <c r="G31" s="47"/>
      <c r="H31" s="47"/>
      <c r="I31" s="47"/>
      <c r="J31" s="47"/>
      <c r="K31" s="84" t="s">
        <v>26</v>
      </c>
      <c r="N31" s="58"/>
      <c r="O31" s="58"/>
      <c r="P31" s="58"/>
      <c r="Q31" s="58"/>
      <c r="R31" s="58"/>
      <c r="S31" s="58"/>
    </row>
    <row r="33" spans="1:19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N33" s="58"/>
      <c r="O33" s="58"/>
      <c r="P33" s="58"/>
      <c r="Q33" s="58"/>
      <c r="R33" s="58"/>
      <c r="S33" s="58"/>
    </row>
    <row r="34" spans="1:19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N34" s="58"/>
      <c r="O34" s="58"/>
      <c r="P34" s="58"/>
      <c r="Q34" s="58"/>
      <c r="R34" s="58"/>
      <c r="S34" s="58"/>
    </row>
    <row r="35" spans="1:19">
      <c r="N35" s="58"/>
      <c r="O35" s="58"/>
      <c r="P35" s="58"/>
      <c r="Q35" s="58"/>
      <c r="R35" s="58"/>
      <c r="S35" s="58"/>
    </row>
    <row r="36" spans="1:19">
      <c r="N36" s="58"/>
      <c r="O36" s="58"/>
      <c r="P36" s="58"/>
      <c r="Q36" s="58"/>
      <c r="R36" s="58"/>
      <c r="S36" s="58"/>
    </row>
    <row r="37" spans="1:19">
      <c r="N37" s="58"/>
      <c r="O37" s="58"/>
      <c r="P37" s="58"/>
      <c r="Q37" s="58"/>
      <c r="R37" s="58"/>
      <c r="S37" s="58"/>
    </row>
    <row r="38" spans="1:19">
      <c r="N38" s="58"/>
      <c r="O38" s="58"/>
      <c r="P38" s="58"/>
      <c r="Q38" s="58"/>
      <c r="R38" s="58"/>
      <c r="S38" s="58"/>
    </row>
    <row r="39" spans="1:19" ht="17.25">
      <c r="A39" s="3"/>
      <c r="B39" s="4"/>
      <c r="C39" s="4"/>
      <c r="D39" s="4"/>
      <c r="E39" s="4"/>
      <c r="F39" s="4"/>
      <c r="G39" s="4"/>
      <c r="H39" s="4"/>
      <c r="I39" s="4"/>
      <c r="J39" s="4"/>
      <c r="K39" s="5"/>
      <c r="N39" s="58"/>
      <c r="O39" s="58"/>
      <c r="P39" s="58"/>
      <c r="Q39" s="58"/>
      <c r="R39" s="58"/>
      <c r="S39" s="58"/>
    </row>
    <row r="40" spans="1:19">
      <c r="N40" s="58"/>
      <c r="O40" s="58"/>
      <c r="P40" s="58"/>
      <c r="Q40" s="58"/>
      <c r="R40" s="58"/>
      <c r="S40" s="58"/>
    </row>
    <row r="41" spans="1:19">
      <c r="N41" s="58"/>
      <c r="O41" s="58"/>
      <c r="P41" s="58"/>
      <c r="Q41" s="58"/>
      <c r="R41" s="58"/>
      <c r="S41" s="58"/>
    </row>
  </sheetData>
  <sheetProtection selectLockedCells="1" selectUnlockedCells="1"/>
  <mergeCells count="8">
    <mergeCell ref="A1:K1"/>
    <mergeCell ref="A2:K2"/>
    <mergeCell ref="A3:A6"/>
    <mergeCell ref="K3:K6"/>
    <mergeCell ref="B3:D4"/>
    <mergeCell ref="E3:G4"/>
    <mergeCell ref="H3:J3"/>
    <mergeCell ref="H4:J4"/>
  </mergeCells>
  <pageMargins left="0.18" right="0.17" top="0.41" bottom="0.41" header="0.3" footer="0.3"/>
  <pageSetup paperSize="9" scale="89" orientation="landscape" r:id="rId1"/>
  <rowBreaks count="1" manualBreakCount="1">
    <brk id="31" max="16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88"/>
  <sheetViews>
    <sheetView topLeftCell="H2" workbookViewId="0">
      <selection activeCell="O21" sqref="O21"/>
    </sheetView>
  </sheetViews>
  <sheetFormatPr defaultColWidth="12.28515625" defaultRowHeight="15"/>
  <cols>
    <col min="1" max="1" width="8.5703125" style="6" customWidth="1"/>
    <col min="2" max="2" width="19.85546875" style="2" customWidth="1"/>
    <col min="3" max="3" width="9.85546875" style="2" customWidth="1"/>
    <col min="4" max="4" width="16" style="2" customWidth="1"/>
    <col min="5" max="15" width="9.85546875" style="2" customWidth="1"/>
    <col min="16" max="30" width="10.42578125" style="2" customWidth="1"/>
    <col min="31" max="34" width="10" style="2" customWidth="1"/>
    <col min="35" max="35" width="10" style="9" customWidth="1"/>
    <col min="36" max="16384" width="12.28515625" style="2"/>
  </cols>
  <sheetData>
    <row r="1" spans="1:36" ht="21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6">
      <c r="A2" s="105" t="s">
        <v>67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6" ht="15" customHeight="1">
      <c r="A3" s="106"/>
      <c r="B3" s="106"/>
      <c r="C3" s="108" t="s">
        <v>61</v>
      </c>
      <c r="D3" s="108"/>
      <c r="E3" s="108"/>
      <c r="F3" s="108"/>
      <c r="G3" s="108"/>
      <c r="H3" s="38"/>
      <c r="I3" s="38"/>
      <c r="J3" s="109" t="s">
        <v>27</v>
      </c>
      <c r="K3" s="109"/>
      <c r="L3" s="109"/>
      <c r="M3" s="109"/>
      <c r="N3" s="109"/>
      <c r="O3" s="33"/>
      <c r="P3" s="109" t="s">
        <v>28</v>
      </c>
      <c r="Q3" s="109"/>
      <c r="R3" s="109"/>
      <c r="S3" s="109"/>
      <c r="T3" s="109"/>
      <c r="U3" s="15"/>
      <c r="V3" s="15"/>
      <c r="W3" s="15"/>
      <c r="X3" s="110" t="s">
        <v>29</v>
      </c>
      <c r="Y3" s="110"/>
      <c r="Z3" s="110"/>
      <c r="AA3" s="110"/>
      <c r="AB3" s="110"/>
      <c r="AC3" s="34"/>
      <c r="AD3" s="34"/>
      <c r="AE3" s="110" t="s">
        <v>30</v>
      </c>
      <c r="AF3" s="110"/>
      <c r="AG3" s="110"/>
      <c r="AH3" s="110"/>
      <c r="AI3" s="110"/>
    </row>
    <row r="4" spans="1:36" ht="25.5">
      <c r="A4" s="107"/>
      <c r="B4" s="107"/>
      <c r="C4" s="39" t="s">
        <v>31</v>
      </c>
      <c r="D4" s="39" t="s">
        <v>32</v>
      </c>
      <c r="E4" s="39" t="s">
        <v>25</v>
      </c>
      <c r="F4" s="40" t="s">
        <v>33</v>
      </c>
      <c r="G4" s="39" t="s">
        <v>34</v>
      </c>
      <c r="H4" s="39" t="s">
        <v>69</v>
      </c>
      <c r="I4" s="39" t="s">
        <v>75</v>
      </c>
      <c r="J4" s="22" t="s">
        <v>31</v>
      </c>
      <c r="K4" s="22" t="s">
        <v>32</v>
      </c>
      <c r="L4" s="22" t="s">
        <v>25</v>
      </c>
      <c r="M4" s="23" t="s">
        <v>33</v>
      </c>
      <c r="N4" s="22" t="s">
        <v>34</v>
      </c>
      <c r="O4" s="39" t="s">
        <v>69</v>
      </c>
      <c r="P4" s="22" t="s">
        <v>31</v>
      </c>
      <c r="Q4" s="22" t="s">
        <v>32</v>
      </c>
      <c r="R4" s="22" t="s">
        <v>25</v>
      </c>
      <c r="S4" s="23" t="s">
        <v>33</v>
      </c>
      <c r="T4" s="22" t="s">
        <v>34</v>
      </c>
      <c r="U4" s="39" t="s">
        <v>69</v>
      </c>
      <c r="V4" s="39"/>
      <c r="W4" s="39"/>
      <c r="X4" s="22" t="s">
        <v>31</v>
      </c>
      <c r="Y4" s="22" t="s">
        <v>32</v>
      </c>
      <c r="Z4" s="22" t="s">
        <v>25</v>
      </c>
      <c r="AA4" s="23" t="s">
        <v>33</v>
      </c>
      <c r="AB4" s="22" t="s">
        <v>34</v>
      </c>
      <c r="AC4" s="39" t="s">
        <v>69</v>
      </c>
      <c r="AD4" s="39"/>
      <c r="AE4" s="22" t="s">
        <v>31</v>
      </c>
      <c r="AF4" s="22" t="s">
        <v>32</v>
      </c>
      <c r="AG4" s="22" t="s">
        <v>25</v>
      </c>
      <c r="AH4" s="23" t="s">
        <v>33</v>
      </c>
      <c r="AI4" s="22" t="s">
        <v>34</v>
      </c>
      <c r="AJ4" s="39" t="s">
        <v>69</v>
      </c>
    </row>
    <row r="5" spans="1:36" ht="14.25" customHeight="1">
      <c r="A5" s="32"/>
      <c r="B5" s="36" t="s">
        <v>71</v>
      </c>
      <c r="C5" s="41">
        <f t="shared" ref="C5:G32" si="0">J5+P5</f>
        <v>3010</v>
      </c>
      <c r="D5" s="41">
        <f t="shared" si="0"/>
        <v>2381</v>
      </c>
      <c r="E5" s="41">
        <f t="shared" si="0"/>
        <v>5391</v>
      </c>
      <c r="F5" s="41">
        <f>M5+S5</f>
        <v>1774</v>
      </c>
      <c r="G5" s="41">
        <f t="shared" si="0"/>
        <v>3617</v>
      </c>
      <c r="H5" s="42">
        <f>F5/E5*100</f>
        <v>32.906696345761453</v>
      </c>
      <c r="I5" s="42">
        <f>G5/E5*100</f>
        <v>67.093303654238539</v>
      </c>
      <c r="J5" s="19">
        <v>2893</v>
      </c>
      <c r="K5" s="19">
        <v>2200</v>
      </c>
      <c r="L5" s="19">
        <v>5093</v>
      </c>
      <c r="M5" s="19">
        <v>1617</v>
      </c>
      <c r="N5" s="19">
        <v>3476</v>
      </c>
      <c r="O5" s="42">
        <f>M5/L5*100</f>
        <v>31.749460043196542</v>
      </c>
      <c r="P5" s="19">
        <v>117</v>
      </c>
      <c r="Q5" s="19">
        <v>181</v>
      </c>
      <c r="R5" s="19">
        <v>298</v>
      </c>
      <c r="S5" s="19">
        <v>157</v>
      </c>
      <c r="T5" s="19">
        <v>141</v>
      </c>
      <c r="U5" s="42">
        <f>S5/R5*100</f>
        <v>52.68456375838926</v>
      </c>
      <c r="V5" s="42"/>
      <c r="W5" s="36" t="s">
        <v>71</v>
      </c>
      <c r="X5" s="19">
        <v>3628</v>
      </c>
      <c r="Y5" s="19">
        <v>6873</v>
      </c>
      <c r="Z5" s="19">
        <v>10500</v>
      </c>
      <c r="AA5" s="19">
        <v>6554</v>
      </c>
      <c r="AB5" s="19">
        <v>3946</v>
      </c>
      <c r="AC5" s="42">
        <f>AA5/Z5*100</f>
        <v>62.419047619047618</v>
      </c>
      <c r="AD5" s="36" t="s">
        <v>71</v>
      </c>
      <c r="AE5" s="19">
        <v>890</v>
      </c>
      <c r="AF5" s="19">
        <v>6097</v>
      </c>
      <c r="AG5" s="19">
        <v>6987</v>
      </c>
      <c r="AH5" s="19">
        <v>5904</v>
      </c>
      <c r="AI5" s="19">
        <v>1083</v>
      </c>
      <c r="AJ5" s="42">
        <f>AH5/AG5*100</f>
        <v>84.499785315586081</v>
      </c>
    </row>
    <row r="6" spans="1:36" ht="14.25" customHeight="1">
      <c r="A6" s="32"/>
      <c r="B6" s="36" t="s">
        <v>72</v>
      </c>
      <c r="C6" s="41">
        <f t="shared" si="0"/>
        <v>2247</v>
      </c>
      <c r="D6" s="41">
        <f t="shared" si="0"/>
        <v>1246</v>
      </c>
      <c r="E6" s="41">
        <f t="shared" si="0"/>
        <v>3493</v>
      </c>
      <c r="F6" s="41">
        <f t="shared" si="0"/>
        <v>1084</v>
      </c>
      <c r="G6" s="41">
        <f t="shared" si="0"/>
        <v>2409</v>
      </c>
      <c r="H6" s="42">
        <f>F6/E6*100</f>
        <v>31.033495562553682</v>
      </c>
      <c r="I6" s="42">
        <f>G6/E6*100</f>
        <v>68.966504437446318</v>
      </c>
      <c r="J6" s="21">
        <v>2193</v>
      </c>
      <c r="K6" s="21">
        <v>1163</v>
      </c>
      <c r="L6" s="21">
        <v>3356</v>
      </c>
      <c r="M6" s="21">
        <v>990</v>
      </c>
      <c r="N6" s="21">
        <v>2366</v>
      </c>
      <c r="O6" s="42">
        <f>M6/L6*100</f>
        <v>29.499404052443385</v>
      </c>
      <c r="P6" s="21">
        <v>54</v>
      </c>
      <c r="Q6" s="21">
        <v>83</v>
      </c>
      <c r="R6" s="21">
        <v>137</v>
      </c>
      <c r="S6" s="21">
        <v>94</v>
      </c>
      <c r="T6" s="21">
        <v>43</v>
      </c>
      <c r="U6" s="42">
        <f>S6/R6*100</f>
        <v>68.613138686131393</v>
      </c>
      <c r="V6" s="42"/>
      <c r="W6" s="36" t="s">
        <v>72</v>
      </c>
      <c r="X6" s="21">
        <v>1847</v>
      </c>
      <c r="Y6" s="21">
        <v>2725</v>
      </c>
      <c r="Z6" s="21">
        <v>4571</v>
      </c>
      <c r="AA6" s="21">
        <v>2719</v>
      </c>
      <c r="AB6" s="21">
        <v>1852</v>
      </c>
      <c r="AC6" s="42">
        <f>AA6/Z6*100</f>
        <v>59.483701597024719</v>
      </c>
      <c r="AD6" s="36" t="s">
        <v>72</v>
      </c>
      <c r="AE6" s="21">
        <v>456</v>
      </c>
      <c r="AF6" s="21">
        <v>2367</v>
      </c>
      <c r="AG6" s="21">
        <v>2823</v>
      </c>
      <c r="AH6" s="21">
        <v>2296</v>
      </c>
      <c r="AI6" s="21">
        <v>527</v>
      </c>
      <c r="AJ6" s="42">
        <f>AH6/AG6*100</f>
        <v>81.331916400991858</v>
      </c>
    </row>
    <row r="7" spans="1:36" s="30" customFormat="1" ht="14.25" customHeight="1">
      <c r="A7" s="28"/>
      <c r="B7" s="36" t="s">
        <v>73</v>
      </c>
      <c r="C7" s="41">
        <f t="shared" si="0"/>
        <v>763</v>
      </c>
      <c r="D7" s="41">
        <f t="shared" si="0"/>
        <v>1135</v>
      </c>
      <c r="E7" s="41">
        <f t="shared" si="0"/>
        <v>1898</v>
      </c>
      <c r="F7" s="41">
        <f t="shared" si="0"/>
        <v>690</v>
      </c>
      <c r="G7" s="41">
        <f t="shared" si="0"/>
        <v>1208</v>
      </c>
      <c r="H7" s="42">
        <f>F7/E7*100</f>
        <v>36.354056902002107</v>
      </c>
      <c r="I7" s="42">
        <f>G7/E7*100</f>
        <v>63.645943097997893</v>
      </c>
      <c r="J7" s="21">
        <v>700</v>
      </c>
      <c r="K7" s="21">
        <v>1037</v>
      </c>
      <c r="L7" s="21">
        <v>1737</v>
      </c>
      <c r="M7" s="21">
        <v>627</v>
      </c>
      <c r="N7" s="21">
        <v>1110</v>
      </c>
      <c r="O7" s="42">
        <f>M7/L7*100</f>
        <v>36.096718480138165</v>
      </c>
      <c r="P7" s="21">
        <v>63</v>
      </c>
      <c r="Q7" s="21">
        <v>98</v>
      </c>
      <c r="R7" s="21">
        <v>161</v>
      </c>
      <c r="S7" s="21">
        <v>63</v>
      </c>
      <c r="T7" s="21">
        <v>98</v>
      </c>
      <c r="U7" s="42">
        <f>S7/R7*100</f>
        <v>39.130434782608695</v>
      </c>
      <c r="V7" s="42"/>
      <c r="W7" s="36" t="s">
        <v>73</v>
      </c>
      <c r="X7" s="21">
        <v>1781</v>
      </c>
      <c r="Y7" s="21">
        <v>4148</v>
      </c>
      <c r="Z7" s="21">
        <v>5929</v>
      </c>
      <c r="AA7" s="21">
        <v>3835</v>
      </c>
      <c r="AB7" s="21">
        <v>2094</v>
      </c>
      <c r="AC7" s="42">
        <f>AA7/Z7*100</f>
        <v>64.682071175577676</v>
      </c>
      <c r="AD7" s="36" t="s">
        <v>73</v>
      </c>
      <c r="AE7" s="21">
        <v>434</v>
      </c>
      <c r="AF7" s="21">
        <v>3730</v>
      </c>
      <c r="AG7" s="21">
        <v>4164</v>
      </c>
      <c r="AH7" s="21">
        <v>3608</v>
      </c>
      <c r="AI7" s="21">
        <v>556</v>
      </c>
      <c r="AJ7" s="42">
        <f>AH7/AG7*100</f>
        <v>86.647454370797306</v>
      </c>
    </row>
    <row r="8" spans="1:36" s="30" customFormat="1" ht="14.25" customHeight="1">
      <c r="A8" s="32" t="s">
        <v>41</v>
      </c>
      <c r="B8" s="16" t="s">
        <v>0</v>
      </c>
      <c r="C8" s="41">
        <f t="shared" si="0"/>
        <v>68</v>
      </c>
      <c r="D8" s="41">
        <f t="shared" si="0"/>
        <v>28</v>
      </c>
      <c r="E8" s="41">
        <f t="shared" si="0"/>
        <v>96</v>
      </c>
      <c r="F8" s="41">
        <f t="shared" si="0"/>
        <v>21</v>
      </c>
      <c r="G8" s="41">
        <f t="shared" si="0"/>
        <v>75</v>
      </c>
      <c r="H8" s="41"/>
      <c r="I8" s="41"/>
      <c r="J8" s="21">
        <v>61</v>
      </c>
      <c r="K8" s="21">
        <v>27</v>
      </c>
      <c r="L8" s="21">
        <v>88</v>
      </c>
      <c r="M8" s="21">
        <v>18</v>
      </c>
      <c r="N8" s="21">
        <v>70</v>
      </c>
      <c r="O8" s="21"/>
      <c r="P8" s="21">
        <v>7</v>
      </c>
      <c r="Q8" s="21">
        <v>1</v>
      </c>
      <c r="R8" s="21">
        <v>8</v>
      </c>
      <c r="S8" s="21">
        <v>3</v>
      </c>
      <c r="T8" s="21">
        <v>5</v>
      </c>
      <c r="U8" s="21"/>
      <c r="V8" s="21"/>
      <c r="W8" s="21"/>
      <c r="X8" s="21">
        <v>123</v>
      </c>
      <c r="Y8" s="21">
        <v>181</v>
      </c>
      <c r="Z8" s="21">
        <v>304</v>
      </c>
      <c r="AA8" s="21">
        <v>148</v>
      </c>
      <c r="AB8" s="21">
        <v>156</v>
      </c>
      <c r="AC8" s="21"/>
      <c r="AD8" s="21"/>
      <c r="AE8" s="21">
        <v>21</v>
      </c>
      <c r="AF8" s="21">
        <v>169</v>
      </c>
      <c r="AG8" s="21">
        <v>190</v>
      </c>
      <c r="AH8" s="21">
        <v>170</v>
      </c>
      <c r="AI8" s="21">
        <v>20</v>
      </c>
    </row>
    <row r="9" spans="1:36" s="30" customFormat="1" ht="14.25" customHeight="1">
      <c r="A9" s="32" t="s">
        <v>42</v>
      </c>
      <c r="B9" s="16" t="s">
        <v>0</v>
      </c>
      <c r="C9" s="41">
        <f t="shared" si="0"/>
        <v>81</v>
      </c>
      <c r="D9" s="41">
        <f t="shared" si="0"/>
        <v>73</v>
      </c>
      <c r="E9" s="41">
        <f t="shared" si="0"/>
        <v>154</v>
      </c>
      <c r="F9" s="41">
        <f t="shared" si="0"/>
        <v>41</v>
      </c>
      <c r="G9" s="41">
        <f t="shared" si="0"/>
        <v>113</v>
      </c>
      <c r="H9" s="41"/>
      <c r="I9" s="41"/>
      <c r="J9" s="21">
        <v>74</v>
      </c>
      <c r="K9" s="21">
        <v>69</v>
      </c>
      <c r="L9" s="21">
        <v>143</v>
      </c>
      <c r="M9" s="21">
        <v>34</v>
      </c>
      <c r="N9" s="21">
        <v>109</v>
      </c>
      <c r="O9" s="21"/>
      <c r="P9" s="21">
        <v>7</v>
      </c>
      <c r="Q9" s="21">
        <v>4</v>
      </c>
      <c r="R9" s="21">
        <v>11</v>
      </c>
      <c r="S9" s="21">
        <v>7</v>
      </c>
      <c r="T9" s="21">
        <v>4</v>
      </c>
      <c r="U9" s="21"/>
      <c r="V9" s="21"/>
      <c r="W9" s="21"/>
      <c r="X9" s="21">
        <v>93</v>
      </c>
      <c r="Y9" s="21">
        <v>178</v>
      </c>
      <c r="Z9" s="21">
        <v>271</v>
      </c>
      <c r="AA9" s="21">
        <v>104</v>
      </c>
      <c r="AB9" s="21">
        <v>167</v>
      </c>
      <c r="AC9" s="21"/>
      <c r="AD9" s="21"/>
      <c r="AE9" s="21">
        <v>34</v>
      </c>
      <c r="AF9" s="21">
        <v>233</v>
      </c>
      <c r="AG9" s="21">
        <v>267</v>
      </c>
      <c r="AH9" s="21">
        <v>222</v>
      </c>
      <c r="AI9" s="21">
        <v>45</v>
      </c>
    </row>
    <row r="10" spans="1:36" s="30" customFormat="1" ht="14.25" customHeight="1">
      <c r="A10" s="32" t="s">
        <v>43</v>
      </c>
      <c r="B10" s="16" t="s">
        <v>0</v>
      </c>
      <c r="C10" s="41">
        <f t="shared" si="0"/>
        <v>10</v>
      </c>
      <c r="D10" s="41">
        <f t="shared" si="0"/>
        <v>24</v>
      </c>
      <c r="E10" s="41">
        <f t="shared" si="0"/>
        <v>34</v>
      </c>
      <c r="F10" s="41">
        <f t="shared" si="0"/>
        <v>28</v>
      </c>
      <c r="G10" s="41">
        <f t="shared" si="0"/>
        <v>6</v>
      </c>
      <c r="H10" s="41"/>
      <c r="I10" s="41"/>
      <c r="J10" s="21">
        <v>10</v>
      </c>
      <c r="K10" s="21">
        <v>22</v>
      </c>
      <c r="L10" s="21">
        <v>32</v>
      </c>
      <c r="M10" s="21">
        <v>28</v>
      </c>
      <c r="N10" s="21">
        <v>4</v>
      </c>
      <c r="O10" s="21"/>
      <c r="P10" s="21">
        <v>0</v>
      </c>
      <c r="Q10" s="21">
        <v>2</v>
      </c>
      <c r="R10" s="21">
        <v>2</v>
      </c>
      <c r="S10" s="21">
        <v>0</v>
      </c>
      <c r="T10" s="21">
        <v>2</v>
      </c>
      <c r="U10" s="21"/>
      <c r="V10" s="21"/>
      <c r="W10" s="21"/>
      <c r="X10" s="21">
        <v>43</v>
      </c>
      <c r="Y10" s="21">
        <v>145</v>
      </c>
      <c r="Z10" s="21">
        <v>188</v>
      </c>
      <c r="AA10" s="21">
        <v>142</v>
      </c>
      <c r="AB10" s="21">
        <v>46</v>
      </c>
      <c r="AC10" s="21"/>
      <c r="AD10" s="21"/>
      <c r="AE10" s="21">
        <v>16</v>
      </c>
      <c r="AF10" s="21">
        <v>162</v>
      </c>
      <c r="AG10" s="21">
        <v>178</v>
      </c>
      <c r="AH10" s="21">
        <v>162</v>
      </c>
      <c r="AI10" s="21">
        <v>16</v>
      </c>
    </row>
    <row r="11" spans="1:36" s="30" customFormat="1" ht="14.25" customHeight="1">
      <c r="A11" s="32" t="s">
        <v>44</v>
      </c>
      <c r="B11" s="16" t="s">
        <v>0</v>
      </c>
      <c r="C11" s="41">
        <f t="shared" si="0"/>
        <v>48</v>
      </c>
      <c r="D11" s="41">
        <f t="shared" si="0"/>
        <v>62</v>
      </c>
      <c r="E11" s="41">
        <f t="shared" si="0"/>
        <v>110</v>
      </c>
      <c r="F11" s="41">
        <f t="shared" si="0"/>
        <v>45</v>
      </c>
      <c r="G11" s="41">
        <f t="shared" si="0"/>
        <v>65</v>
      </c>
      <c r="H11" s="41"/>
      <c r="I11" s="41"/>
      <c r="J11" s="21">
        <v>47</v>
      </c>
      <c r="K11" s="21">
        <v>58</v>
      </c>
      <c r="L11" s="21">
        <v>105</v>
      </c>
      <c r="M11" s="21">
        <v>42</v>
      </c>
      <c r="N11" s="21">
        <v>63</v>
      </c>
      <c r="O11" s="21"/>
      <c r="P11" s="21">
        <v>1</v>
      </c>
      <c r="Q11" s="21">
        <v>4</v>
      </c>
      <c r="R11" s="21">
        <v>5</v>
      </c>
      <c r="S11" s="21">
        <v>3</v>
      </c>
      <c r="T11" s="21">
        <v>2</v>
      </c>
      <c r="U11" s="21"/>
      <c r="V11" s="21"/>
      <c r="W11" s="21"/>
      <c r="X11" s="21">
        <v>117</v>
      </c>
      <c r="Y11" s="21">
        <v>186</v>
      </c>
      <c r="Z11" s="21">
        <v>303</v>
      </c>
      <c r="AA11" s="21">
        <v>174</v>
      </c>
      <c r="AB11" s="21">
        <v>129</v>
      </c>
      <c r="AC11" s="21"/>
      <c r="AD11" s="21"/>
      <c r="AE11" s="21">
        <v>30</v>
      </c>
      <c r="AF11" s="21">
        <v>215</v>
      </c>
      <c r="AG11" s="21">
        <v>245</v>
      </c>
      <c r="AH11" s="21">
        <v>188</v>
      </c>
      <c r="AI11" s="21">
        <v>57</v>
      </c>
    </row>
    <row r="12" spans="1:36" s="30" customFormat="1" ht="14.25" customHeight="1">
      <c r="A12" s="32" t="s">
        <v>45</v>
      </c>
      <c r="B12" s="16" t="s">
        <v>0</v>
      </c>
      <c r="C12" s="41">
        <f t="shared" si="0"/>
        <v>73</v>
      </c>
      <c r="D12" s="41">
        <f t="shared" si="0"/>
        <v>84</v>
      </c>
      <c r="E12" s="41">
        <f t="shared" si="0"/>
        <v>157</v>
      </c>
      <c r="F12" s="41">
        <f t="shared" si="0"/>
        <v>80</v>
      </c>
      <c r="G12" s="41">
        <f t="shared" si="0"/>
        <v>77</v>
      </c>
      <c r="H12" s="41"/>
      <c r="I12" s="41"/>
      <c r="J12" s="21">
        <v>70</v>
      </c>
      <c r="K12" s="21">
        <v>78</v>
      </c>
      <c r="L12" s="21">
        <v>148</v>
      </c>
      <c r="M12" s="21">
        <v>76</v>
      </c>
      <c r="N12" s="21">
        <v>72</v>
      </c>
      <c r="O12" s="21"/>
      <c r="P12" s="21">
        <v>3</v>
      </c>
      <c r="Q12" s="21">
        <v>6</v>
      </c>
      <c r="R12" s="21">
        <v>9</v>
      </c>
      <c r="S12" s="21">
        <v>4</v>
      </c>
      <c r="T12" s="21">
        <v>5</v>
      </c>
      <c r="U12" s="21"/>
      <c r="V12" s="21"/>
      <c r="W12" s="21"/>
      <c r="X12" s="21">
        <v>71</v>
      </c>
      <c r="Y12" s="21">
        <v>202</v>
      </c>
      <c r="Z12" s="21">
        <v>273</v>
      </c>
      <c r="AA12" s="21">
        <v>186</v>
      </c>
      <c r="AB12" s="21">
        <v>87</v>
      </c>
      <c r="AC12" s="21"/>
      <c r="AD12" s="21"/>
      <c r="AE12" s="21">
        <v>18</v>
      </c>
      <c r="AF12" s="21">
        <v>231</v>
      </c>
      <c r="AG12" s="21">
        <v>249</v>
      </c>
      <c r="AH12" s="21">
        <v>219</v>
      </c>
      <c r="AI12" s="21">
        <v>30</v>
      </c>
    </row>
    <row r="13" spans="1:36" s="30" customFormat="1" ht="14.25" customHeight="1">
      <c r="A13" s="32" t="s">
        <v>46</v>
      </c>
      <c r="B13" s="16" t="s">
        <v>0</v>
      </c>
      <c r="C13" s="41">
        <f t="shared" si="0"/>
        <v>21</v>
      </c>
      <c r="D13" s="41">
        <f t="shared" si="0"/>
        <v>26</v>
      </c>
      <c r="E13" s="41">
        <f t="shared" si="0"/>
        <v>47</v>
      </c>
      <c r="F13" s="41">
        <f t="shared" si="0"/>
        <v>10</v>
      </c>
      <c r="G13" s="41">
        <f t="shared" si="0"/>
        <v>37</v>
      </c>
      <c r="H13" s="41"/>
      <c r="I13" s="41"/>
      <c r="J13" s="21">
        <v>17</v>
      </c>
      <c r="K13" s="21">
        <v>23</v>
      </c>
      <c r="L13" s="21">
        <v>40</v>
      </c>
      <c r="M13" s="21">
        <v>9</v>
      </c>
      <c r="N13" s="21">
        <v>31</v>
      </c>
      <c r="O13" s="21"/>
      <c r="P13" s="21">
        <v>4</v>
      </c>
      <c r="Q13" s="21">
        <v>3</v>
      </c>
      <c r="R13" s="21">
        <v>7</v>
      </c>
      <c r="S13" s="21">
        <v>1</v>
      </c>
      <c r="T13" s="21">
        <v>6</v>
      </c>
      <c r="U13" s="21"/>
      <c r="V13" s="21"/>
      <c r="W13" s="21"/>
      <c r="X13" s="21">
        <v>38</v>
      </c>
      <c r="Y13" s="21">
        <v>183</v>
      </c>
      <c r="Z13" s="21">
        <v>221</v>
      </c>
      <c r="AA13" s="21">
        <v>119</v>
      </c>
      <c r="AB13" s="21">
        <v>102</v>
      </c>
      <c r="AC13" s="21"/>
      <c r="AD13" s="21"/>
      <c r="AE13" s="21">
        <v>20</v>
      </c>
      <c r="AF13" s="21">
        <v>135</v>
      </c>
      <c r="AG13" s="21">
        <v>155</v>
      </c>
      <c r="AH13" s="21">
        <v>124</v>
      </c>
      <c r="AI13" s="21">
        <v>31</v>
      </c>
    </row>
    <row r="14" spans="1:36" s="30" customFormat="1" ht="14.25" customHeight="1">
      <c r="A14" s="32" t="s">
        <v>47</v>
      </c>
      <c r="B14" s="16" t="s">
        <v>0</v>
      </c>
      <c r="C14" s="41">
        <f t="shared" si="0"/>
        <v>77</v>
      </c>
      <c r="D14" s="41">
        <f t="shared" si="0"/>
        <v>61</v>
      </c>
      <c r="E14" s="41">
        <f t="shared" si="0"/>
        <v>138</v>
      </c>
      <c r="F14" s="41">
        <f t="shared" si="0"/>
        <v>57</v>
      </c>
      <c r="G14" s="41">
        <f t="shared" si="0"/>
        <v>81</v>
      </c>
      <c r="H14" s="41"/>
      <c r="I14" s="41"/>
      <c r="J14" s="21">
        <v>72</v>
      </c>
      <c r="K14" s="21">
        <v>57</v>
      </c>
      <c r="L14" s="21">
        <v>129</v>
      </c>
      <c r="M14" s="21">
        <v>52</v>
      </c>
      <c r="N14" s="21">
        <v>77</v>
      </c>
      <c r="O14" s="21"/>
      <c r="P14" s="21">
        <v>5</v>
      </c>
      <c r="Q14" s="21">
        <v>4</v>
      </c>
      <c r="R14" s="21">
        <v>9</v>
      </c>
      <c r="S14" s="21">
        <v>5</v>
      </c>
      <c r="T14" s="21">
        <v>4</v>
      </c>
      <c r="U14" s="21"/>
      <c r="V14" s="21"/>
      <c r="W14" s="21"/>
      <c r="X14" s="21">
        <v>124</v>
      </c>
      <c r="Y14" s="21">
        <v>124</v>
      </c>
      <c r="Z14" s="21">
        <v>248</v>
      </c>
      <c r="AA14" s="21">
        <v>127</v>
      </c>
      <c r="AB14" s="21">
        <v>121</v>
      </c>
      <c r="AC14" s="21"/>
      <c r="AD14" s="21"/>
      <c r="AE14" s="21">
        <v>44</v>
      </c>
      <c r="AF14" s="21">
        <v>178</v>
      </c>
      <c r="AG14" s="21">
        <v>222</v>
      </c>
      <c r="AH14" s="21">
        <v>182</v>
      </c>
      <c r="AI14" s="21">
        <v>40</v>
      </c>
    </row>
    <row r="15" spans="1:36" s="30" customFormat="1" ht="14.25" customHeight="1">
      <c r="A15" s="32" t="s">
        <v>48</v>
      </c>
      <c r="B15" s="16" t="s">
        <v>0</v>
      </c>
      <c r="C15" s="41">
        <f t="shared" si="0"/>
        <v>31</v>
      </c>
      <c r="D15" s="41">
        <f t="shared" si="0"/>
        <v>41</v>
      </c>
      <c r="E15" s="41">
        <f t="shared" si="0"/>
        <v>72</v>
      </c>
      <c r="F15" s="41">
        <f t="shared" si="0"/>
        <v>31</v>
      </c>
      <c r="G15" s="41">
        <f t="shared" si="0"/>
        <v>41</v>
      </c>
      <c r="H15" s="41"/>
      <c r="I15" s="41"/>
      <c r="J15" s="21">
        <v>30</v>
      </c>
      <c r="K15" s="21">
        <v>37</v>
      </c>
      <c r="L15" s="21">
        <v>67</v>
      </c>
      <c r="M15" s="21">
        <v>30</v>
      </c>
      <c r="N15" s="21">
        <v>37</v>
      </c>
      <c r="O15" s="21"/>
      <c r="P15" s="21">
        <v>1</v>
      </c>
      <c r="Q15" s="21">
        <v>4</v>
      </c>
      <c r="R15" s="21">
        <v>5</v>
      </c>
      <c r="S15" s="21">
        <v>1</v>
      </c>
      <c r="T15" s="21">
        <v>4</v>
      </c>
      <c r="U15" s="21"/>
      <c r="V15" s="21"/>
      <c r="W15" s="21"/>
      <c r="X15" s="21">
        <v>67</v>
      </c>
      <c r="Y15" s="21">
        <v>145</v>
      </c>
      <c r="Z15" s="21">
        <v>212</v>
      </c>
      <c r="AA15" s="21">
        <v>153</v>
      </c>
      <c r="AB15" s="21">
        <v>59</v>
      </c>
      <c r="AC15" s="21"/>
      <c r="AD15" s="21"/>
      <c r="AE15" s="21">
        <v>17</v>
      </c>
      <c r="AF15" s="21">
        <v>218</v>
      </c>
      <c r="AG15" s="21">
        <v>235</v>
      </c>
      <c r="AH15" s="21">
        <v>217</v>
      </c>
      <c r="AI15" s="21">
        <v>18</v>
      </c>
    </row>
    <row r="16" spans="1:36" s="30" customFormat="1" ht="14.25" customHeight="1">
      <c r="A16" s="32" t="s">
        <v>49</v>
      </c>
      <c r="B16" s="16" t="s">
        <v>0</v>
      </c>
      <c r="C16" s="41">
        <f t="shared" si="0"/>
        <v>13</v>
      </c>
      <c r="D16" s="41">
        <f t="shared" si="0"/>
        <v>13</v>
      </c>
      <c r="E16" s="41">
        <f t="shared" si="0"/>
        <v>26</v>
      </c>
      <c r="F16" s="41">
        <f t="shared" si="0"/>
        <v>11</v>
      </c>
      <c r="G16" s="41">
        <f t="shared" si="0"/>
        <v>15</v>
      </c>
      <c r="H16" s="41"/>
      <c r="I16" s="41"/>
      <c r="J16" s="21">
        <v>12</v>
      </c>
      <c r="K16" s="21">
        <v>11</v>
      </c>
      <c r="L16" s="21">
        <v>23</v>
      </c>
      <c r="M16" s="21">
        <v>11</v>
      </c>
      <c r="N16" s="21">
        <v>12</v>
      </c>
      <c r="O16" s="21"/>
      <c r="P16" s="21">
        <v>1</v>
      </c>
      <c r="Q16" s="21">
        <v>2</v>
      </c>
      <c r="R16" s="21">
        <v>3</v>
      </c>
      <c r="S16" s="21">
        <v>0</v>
      </c>
      <c r="T16" s="21">
        <v>3</v>
      </c>
      <c r="U16" s="21"/>
      <c r="V16" s="21"/>
      <c r="W16" s="21"/>
      <c r="X16" s="21">
        <v>58</v>
      </c>
      <c r="Y16" s="21">
        <v>123</v>
      </c>
      <c r="Z16" s="21">
        <v>181</v>
      </c>
      <c r="AA16" s="21">
        <v>142</v>
      </c>
      <c r="AB16" s="21">
        <v>39</v>
      </c>
      <c r="AC16" s="21"/>
      <c r="AD16" s="21"/>
      <c r="AE16" s="21">
        <v>9</v>
      </c>
      <c r="AF16" s="21">
        <v>123</v>
      </c>
      <c r="AG16" s="21">
        <v>132</v>
      </c>
      <c r="AH16" s="21">
        <v>126</v>
      </c>
      <c r="AI16" s="21">
        <v>6</v>
      </c>
    </row>
    <row r="17" spans="1:35" s="30" customFormat="1">
      <c r="A17" s="32" t="s">
        <v>50</v>
      </c>
      <c r="B17" s="16" t="s">
        <v>0</v>
      </c>
      <c r="C17" s="41">
        <f t="shared" si="0"/>
        <v>14</v>
      </c>
      <c r="D17" s="41">
        <f t="shared" si="0"/>
        <v>18</v>
      </c>
      <c r="E17" s="41">
        <f t="shared" si="0"/>
        <v>32</v>
      </c>
      <c r="F17" s="41">
        <f t="shared" si="0"/>
        <v>23</v>
      </c>
      <c r="G17" s="41">
        <f t="shared" si="0"/>
        <v>9</v>
      </c>
      <c r="H17" s="41"/>
      <c r="I17" s="41"/>
      <c r="J17" s="21">
        <v>13</v>
      </c>
      <c r="K17" s="21">
        <v>16</v>
      </c>
      <c r="L17" s="21">
        <v>29</v>
      </c>
      <c r="M17" s="21">
        <v>22</v>
      </c>
      <c r="N17" s="21">
        <v>7</v>
      </c>
      <c r="O17" s="21"/>
      <c r="P17" s="21">
        <v>1</v>
      </c>
      <c r="Q17" s="21">
        <v>2</v>
      </c>
      <c r="R17" s="21">
        <v>3</v>
      </c>
      <c r="S17" s="21">
        <v>1</v>
      </c>
      <c r="T17" s="21">
        <v>2</v>
      </c>
      <c r="U17" s="21"/>
      <c r="V17" s="21"/>
      <c r="W17" s="21"/>
      <c r="X17" s="21">
        <v>78</v>
      </c>
      <c r="Y17" s="21">
        <v>145</v>
      </c>
      <c r="Z17" s="21">
        <v>223</v>
      </c>
      <c r="AA17" s="21">
        <v>155</v>
      </c>
      <c r="AB17" s="21">
        <v>68</v>
      </c>
      <c r="AC17" s="21"/>
      <c r="AD17" s="21"/>
      <c r="AE17" s="21">
        <v>25</v>
      </c>
      <c r="AF17" s="21">
        <v>141</v>
      </c>
      <c r="AG17" s="21">
        <v>166</v>
      </c>
      <c r="AH17" s="21">
        <v>138</v>
      </c>
      <c r="AI17" s="21">
        <v>28</v>
      </c>
    </row>
    <row r="18" spans="1:35" s="30" customFormat="1">
      <c r="A18" s="32" t="s">
        <v>51</v>
      </c>
      <c r="B18" s="16" t="s">
        <v>0</v>
      </c>
      <c r="C18" s="41">
        <f t="shared" si="0"/>
        <v>2</v>
      </c>
      <c r="D18" s="41">
        <f t="shared" si="0"/>
        <v>1</v>
      </c>
      <c r="E18" s="41">
        <f t="shared" si="0"/>
        <v>3</v>
      </c>
      <c r="F18" s="41">
        <f t="shared" si="0"/>
        <v>2</v>
      </c>
      <c r="G18" s="41">
        <f t="shared" si="0"/>
        <v>1</v>
      </c>
      <c r="H18" s="41"/>
      <c r="I18" s="41"/>
      <c r="J18" s="21">
        <v>2</v>
      </c>
      <c r="K18" s="21">
        <v>1</v>
      </c>
      <c r="L18" s="21">
        <v>3</v>
      </c>
      <c r="M18" s="21">
        <v>2</v>
      </c>
      <c r="N18" s="21">
        <v>1</v>
      </c>
      <c r="O18" s="21"/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/>
      <c r="V18" s="21"/>
      <c r="W18" s="21"/>
      <c r="X18" s="21">
        <v>6</v>
      </c>
      <c r="Y18" s="21">
        <v>33</v>
      </c>
      <c r="Z18" s="21">
        <v>39</v>
      </c>
      <c r="AA18" s="21">
        <v>28</v>
      </c>
      <c r="AB18" s="21">
        <v>11</v>
      </c>
      <c r="AC18" s="21"/>
      <c r="AD18" s="21"/>
      <c r="AE18" s="21">
        <v>2</v>
      </c>
      <c r="AF18" s="21">
        <v>19</v>
      </c>
      <c r="AG18" s="21">
        <v>21</v>
      </c>
      <c r="AH18" s="21">
        <v>21</v>
      </c>
      <c r="AI18" s="21">
        <v>0</v>
      </c>
    </row>
    <row r="19" spans="1:35" s="30" customFormat="1">
      <c r="A19" s="32" t="s">
        <v>52</v>
      </c>
      <c r="B19" s="16" t="s">
        <v>0</v>
      </c>
      <c r="C19" s="41">
        <f t="shared" si="0"/>
        <v>4</v>
      </c>
      <c r="D19" s="41">
        <f t="shared" si="0"/>
        <v>4</v>
      </c>
      <c r="E19" s="41">
        <f t="shared" si="0"/>
        <v>8</v>
      </c>
      <c r="F19" s="41">
        <f t="shared" si="0"/>
        <v>3</v>
      </c>
      <c r="G19" s="41">
        <f t="shared" si="0"/>
        <v>5</v>
      </c>
      <c r="H19" s="41"/>
      <c r="I19" s="41"/>
      <c r="J19" s="21">
        <v>4</v>
      </c>
      <c r="K19" s="21">
        <v>3</v>
      </c>
      <c r="L19" s="21">
        <v>7</v>
      </c>
      <c r="M19" s="21">
        <v>3</v>
      </c>
      <c r="N19" s="21">
        <v>4</v>
      </c>
      <c r="O19" s="21"/>
      <c r="P19" s="21">
        <v>0</v>
      </c>
      <c r="Q19" s="21">
        <v>1</v>
      </c>
      <c r="R19" s="21">
        <v>1</v>
      </c>
      <c r="S19" s="21">
        <v>0</v>
      </c>
      <c r="T19" s="21">
        <v>1</v>
      </c>
      <c r="U19" s="21"/>
      <c r="V19" s="21"/>
      <c r="W19" s="21"/>
      <c r="X19" s="21">
        <v>89</v>
      </c>
      <c r="Y19" s="21">
        <v>62</v>
      </c>
      <c r="Z19" s="21">
        <v>151</v>
      </c>
      <c r="AA19" s="21">
        <v>109</v>
      </c>
      <c r="AB19" s="21">
        <v>42</v>
      </c>
      <c r="AC19" s="21"/>
      <c r="AD19" s="21"/>
      <c r="AE19" s="21">
        <v>6</v>
      </c>
      <c r="AF19" s="21">
        <v>72</v>
      </c>
      <c r="AG19" s="21">
        <v>78</v>
      </c>
      <c r="AH19" s="21">
        <v>71</v>
      </c>
      <c r="AI19" s="21">
        <v>7</v>
      </c>
    </row>
    <row r="20" spans="1:35" s="30" customFormat="1">
      <c r="A20" s="32" t="s">
        <v>53</v>
      </c>
      <c r="B20" s="16" t="s">
        <v>0</v>
      </c>
      <c r="C20" s="41">
        <f t="shared" si="0"/>
        <v>6</v>
      </c>
      <c r="D20" s="41">
        <f t="shared" si="0"/>
        <v>14</v>
      </c>
      <c r="E20" s="41">
        <f t="shared" si="0"/>
        <v>20</v>
      </c>
      <c r="F20" s="41">
        <f t="shared" si="0"/>
        <v>13</v>
      </c>
      <c r="G20" s="41">
        <f t="shared" si="0"/>
        <v>7</v>
      </c>
      <c r="H20" s="41"/>
      <c r="I20" s="41"/>
      <c r="J20" s="21">
        <v>5</v>
      </c>
      <c r="K20" s="21">
        <v>14</v>
      </c>
      <c r="L20" s="21">
        <v>19</v>
      </c>
      <c r="M20" s="21">
        <v>12</v>
      </c>
      <c r="N20" s="21">
        <v>7</v>
      </c>
      <c r="O20" s="21"/>
      <c r="P20" s="21">
        <v>1</v>
      </c>
      <c r="Q20" s="21">
        <v>0</v>
      </c>
      <c r="R20" s="21">
        <v>1</v>
      </c>
      <c r="S20" s="21">
        <v>1</v>
      </c>
      <c r="T20" s="21">
        <v>0</v>
      </c>
      <c r="U20" s="21"/>
      <c r="V20" s="21"/>
      <c r="W20" s="21"/>
      <c r="X20" s="21">
        <v>50</v>
      </c>
      <c r="Y20" s="21">
        <v>83</v>
      </c>
      <c r="Z20" s="21">
        <v>133</v>
      </c>
      <c r="AA20" s="21">
        <v>84</v>
      </c>
      <c r="AB20" s="21">
        <v>49</v>
      </c>
      <c r="AC20" s="21"/>
      <c r="AD20" s="21"/>
      <c r="AE20" s="21">
        <v>14</v>
      </c>
      <c r="AF20" s="21">
        <v>70</v>
      </c>
      <c r="AG20" s="21">
        <v>84</v>
      </c>
      <c r="AH20" s="21">
        <v>70</v>
      </c>
      <c r="AI20" s="21">
        <v>14</v>
      </c>
    </row>
    <row r="21" spans="1:35" s="30" customFormat="1">
      <c r="A21" s="32" t="s">
        <v>54</v>
      </c>
      <c r="B21" s="16" t="s">
        <v>0</v>
      </c>
      <c r="C21" s="41">
        <f t="shared" si="0"/>
        <v>5</v>
      </c>
      <c r="D21" s="41">
        <f t="shared" si="0"/>
        <v>4</v>
      </c>
      <c r="E21" s="41">
        <f t="shared" si="0"/>
        <v>9</v>
      </c>
      <c r="F21" s="41">
        <f t="shared" si="0"/>
        <v>6</v>
      </c>
      <c r="G21" s="41">
        <f t="shared" si="0"/>
        <v>3</v>
      </c>
      <c r="H21" s="41"/>
      <c r="I21" s="41"/>
      <c r="J21" s="21">
        <v>3</v>
      </c>
      <c r="K21" s="21">
        <v>4</v>
      </c>
      <c r="L21" s="21">
        <v>7</v>
      </c>
      <c r="M21" s="21">
        <v>6</v>
      </c>
      <c r="N21" s="21">
        <v>1</v>
      </c>
      <c r="O21" s="21"/>
      <c r="P21" s="21">
        <v>2</v>
      </c>
      <c r="Q21" s="21">
        <v>0</v>
      </c>
      <c r="R21" s="21">
        <v>2</v>
      </c>
      <c r="S21" s="21">
        <v>0</v>
      </c>
      <c r="T21" s="21">
        <v>2</v>
      </c>
      <c r="U21" s="21"/>
      <c r="V21" s="21"/>
      <c r="W21" s="21"/>
      <c r="X21" s="21">
        <v>57</v>
      </c>
      <c r="Y21" s="21">
        <v>89</v>
      </c>
      <c r="Z21" s="21">
        <v>146</v>
      </c>
      <c r="AA21" s="21">
        <v>111</v>
      </c>
      <c r="AB21" s="21">
        <v>35</v>
      </c>
      <c r="AC21" s="21"/>
      <c r="AD21" s="21"/>
      <c r="AE21" s="21">
        <v>14</v>
      </c>
      <c r="AF21" s="21">
        <v>85</v>
      </c>
      <c r="AG21" s="21">
        <v>99</v>
      </c>
      <c r="AH21" s="21">
        <v>87</v>
      </c>
      <c r="AI21" s="21">
        <v>12</v>
      </c>
    </row>
    <row r="22" spans="1:35" s="30" customFormat="1">
      <c r="A22" s="32" t="s">
        <v>55</v>
      </c>
      <c r="B22" s="16" t="s">
        <v>0</v>
      </c>
      <c r="C22" s="41">
        <f t="shared" si="0"/>
        <v>46</v>
      </c>
      <c r="D22" s="41">
        <f t="shared" si="0"/>
        <v>76</v>
      </c>
      <c r="E22" s="41">
        <f t="shared" si="0"/>
        <v>122</v>
      </c>
      <c r="F22" s="41">
        <f t="shared" si="0"/>
        <v>34</v>
      </c>
      <c r="G22" s="41">
        <f t="shared" si="0"/>
        <v>88</v>
      </c>
      <c r="H22" s="41"/>
      <c r="I22" s="41"/>
      <c r="J22" s="21">
        <v>42</v>
      </c>
      <c r="K22" s="21">
        <v>67</v>
      </c>
      <c r="L22" s="21">
        <v>109</v>
      </c>
      <c r="M22" s="21">
        <v>27</v>
      </c>
      <c r="N22" s="21">
        <v>82</v>
      </c>
      <c r="O22" s="21"/>
      <c r="P22" s="21">
        <v>4</v>
      </c>
      <c r="Q22" s="21">
        <v>9</v>
      </c>
      <c r="R22" s="21">
        <v>13</v>
      </c>
      <c r="S22" s="21">
        <v>7</v>
      </c>
      <c r="T22" s="21">
        <v>6</v>
      </c>
      <c r="U22" s="21"/>
      <c r="V22" s="21"/>
      <c r="W22" s="21"/>
      <c r="X22" s="21">
        <v>103</v>
      </c>
      <c r="Y22" s="21">
        <v>177</v>
      </c>
      <c r="Z22" s="21">
        <v>280</v>
      </c>
      <c r="AA22" s="21">
        <v>172</v>
      </c>
      <c r="AB22" s="21">
        <v>108</v>
      </c>
      <c r="AC22" s="21"/>
      <c r="AD22" s="21"/>
      <c r="AE22" s="21">
        <v>22</v>
      </c>
      <c r="AF22" s="21">
        <v>171</v>
      </c>
      <c r="AG22" s="21">
        <v>193</v>
      </c>
      <c r="AH22" s="21">
        <v>168</v>
      </c>
      <c r="AI22" s="21">
        <v>25</v>
      </c>
    </row>
    <row r="23" spans="1:35" s="30" customFormat="1">
      <c r="A23" s="32" t="s">
        <v>56</v>
      </c>
      <c r="B23" s="16" t="s">
        <v>0</v>
      </c>
      <c r="C23" s="41">
        <f t="shared" si="0"/>
        <v>89</v>
      </c>
      <c r="D23" s="41">
        <f t="shared" si="0"/>
        <v>108</v>
      </c>
      <c r="E23" s="41">
        <f t="shared" si="0"/>
        <v>197</v>
      </c>
      <c r="F23" s="41">
        <f t="shared" si="0"/>
        <v>33</v>
      </c>
      <c r="G23" s="41">
        <f t="shared" si="0"/>
        <v>164</v>
      </c>
      <c r="H23" s="41"/>
      <c r="I23" s="41"/>
      <c r="J23" s="21">
        <v>82</v>
      </c>
      <c r="K23" s="21">
        <v>104</v>
      </c>
      <c r="L23" s="21">
        <v>186</v>
      </c>
      <c r="M23" s="21">
        <v>31</v>
      </c>
      <c r="N23" s="21">
        <v>155</v>
      </c>
      <c r="O23" s="21"/>
      <c r="P23" s="21">
        <v>7</v>
      </c>
      <c r="Q23" s="21">
        <v>4</v>
      </c>
      <c r="R23" s="21">
        <v>11</v>
      </c>
      <c r="S23" s="21">
        <v>2</v>
      </c>
      <c r="T23" s="21">
        <v>9</v>
      </c>
      <c r="U23" s="21"/>
      <c r="V23" s="21"/>
      <c r="W23" s="21"/>
      <c r="X23" s="21">
        <v>292</v>
      </c>
      <c r="Y23" s="21">
        <v>374</v>
      </c>
      <c r="Z23" s="21">
        <v>666</v>
      </c>
      <c r="AA23" s="21">
        <v>422</v>
      </c>
      <c r="AB23" s="21">
        <v>244</v>
      </c>
      <c r="AC23" s="21"/>
      <c r="AD23" s="21"/>
      <c r="AE23" s="21">
        <v>55</v>
      </c>
      <c r="AF23" s="21">
        <v>291</v>
      </c>
      <c r="AG23" s="21">
        <v>346</v>
      </c>
      <c r="AH23" s="21">
        <v>281</v>
      </c>
      <c r="AI23" s="21">
        <v>65</v>
      </c>
    </row>
    <row r="24" spans="1:35" s="30" customFormat="1">
      <c r="A24" s="32" t="s">
        <v>57</v>
      </c>
      <c r="B24" s="16" t="s">
        <v>0</v>
      </c>
      <c r="C24" s="41">
        <f t="shared" si="0"/>
        <v>34</v>
      </c>
      <c r="D24" s="41">
        <f t="shared" si="0"/>
        <v>48</v>
      </c>
      <c r="E24" s="41">
        <f t="shared" si="0"/>
        <v>82</v>
      </c>
      <c r="F24" s="41">
        <f t="shared" si="0"/>
        <v>48</v>
      </c>
      <c r="G24" s="41">
        <f t="shared" si="0"/>
        <v>34</v>
      </c>
      <c r="H24" s="41"/>
      <c r="I24" s="41"/>
      <c r="J24" s="21">
        <v>29</v>
      </c>
      <c r="K24" s="21">
        <v>47</v>
      </c>
      <c r="L24" s="21">
        <v>76</v>
      </c>
      <c r="M24" s="21">
        <v>45</v>
      </c>
      <c r="N24" s="21">
        <v>31</v>
      </c>
      <c r="O24" s="21"/>
      <c r="P24" s="21">
        <v>5</v>
      </c>
      <c r="Q24" s="21">
        <v>1</v>
      </c>
      <c r="R24" s="21">
        <v>6</v>
      </c>
      <c r="S24" s="21">
        <v>3</v>
      </c>
      <c r="T24" s="21">
        <v>3</v>
      </c>
      <c r="U24" s="21"/>
      <c r="V24" s="21"/>
      <c r="W24" s="21"/>
      <c r="X24" s="21">
        <v>185</v>
      </c>
      <c r="Y24" s="21">
        <v>652</v>
      </c>
      <c r="Z24" s="21">
        <v>837</v>
      </c>
      <c r="AA24" s="21">
        <v>625</v>
      </c>
      <c r="AB24" s="21">
        <v>212</v>
      </c>
      <c r="AC24" s="21"/>
      <c r="AD24" s="21"/>
      <c r="AE24" s="21">
        <v>31</v>
      </c>
      <c r="AF24" s="21">
        <v>238</v>
      </c>
      <c r="AG24" s="21">
        <v>269</v>
      </c>
      <c r="AH24" s="21">
        <v>245</v>
      </c>
      <c r="AI24" s="21">
        <v>24</v>
      </c>
    </row>
    <row r="25" spans="1:35" s="30" customFormat="1">
      <c r="A25" s="32" t="s">
        <v>58</v>
      </c>
      <c r="B25" s="16" t="s">
        <v>0</v>
      </c>
      <c r="C25" s="41">
        <f t="shared" si="0"/>
        <v>28</v>
      </c>
      <c r="D25" s="41">
        <f t="shared" si="0"/>
        <v>57</v>
      </c>
      <c r="E25" s="41">
        <f t="shared" si="0"/>
        <v>85</v>
      </c>
      <c r="F25" s="41">
        <f t="shared" si="0"/>
        <v>33</v>
      </c>
      <c r="G25" s="41">
        <f t="shared" si="0"/>
        <v>52</v>
      </c>
      <c r="H25" s="41"/>
      <c r="I25" s="41"/>
      <c r="J25" s="21">
        <v>27</v>
      </c>
      <c r="K25" s="21">
        <v>50</v>
      </c>
      <c r="L25" s="21">
        <v>77</v>
      </c>
      <c r="M25" s="21">
        <v>29</v>
      </c>
      <c r="N25" s="21">
        <v>48</v>
      </c>
      <c r="O25" s="21"/>
      <c r="P25" s="21">
        <v>1</v>
      </c>
      <c r="Q25" s="21">
        <v>7</v>
      </c>
      <c r="R25" s="21">
        <v>8</v>
      </c>
      <c r="S25" s="21">
        <v>4</v>
      </c>
      <c r="T25" s="21">
        <v>4</v>
      </c>
      <c r="U25" s="21"/>
      <c r="V25" s="21"/>
      <c r="W25" s="21"/>
      <c r="X25" s="21">
        <v>97</v>
      </c>
      <c r="Y25" s="21">
        <v>381</v>
      </c>
      <c r="Z25" s="21">
        <v>478</v>
      </c>
      <c r="AA25" s="21">
        <v>354</v>
      </c>
      <c r="AB25" s="21">
        <v>124</v>
      </c>
      <c r="AC25" s="21"/>
      <c r="AD25" s="21"/>
      <c r="AE25" s="21">
        <v>25</v>
      </c>
      <c r="AF25" s="21">
        <v>309</v>
      </c>
      <c r="AG25" s="21">
        <v>334</v>
      </c>
      <c r="AH25" s="21">
        <v>314</v>
      </c>
      <c r="AI25" s="21">
        <v>20</v>
      </c>
    </row>
    <row r="26" spans="1:35" s="30" customFormat="1">
      <c r="A26" s="32" t="s">
        <v>59</v>
      </c>
      <c r="B26" s="16" t="s">
        <v>0</v>
      </c>
      <c r="C26" s="41">
        <f t="shared" si="0"/>
        <v>106</v>
      </c>
      <c r="D26" s="41">
        <f t="shared" si="0"/>
        <v>149</v>
      </c>
      <c r="E26" s="41">
        <f t="shared" si="0"/>
        <v>255</v>
      </c>
      <c r="F26" s="41">
        <f t="shared" si="0"/>
        <v>110</v>
      </c>
      <c r="G26" s="41">
        <f t="shared" si="0"/>
        <v>145</v>
      </c>
      <c r="H26" s="41"/>
      <c r="I26" s="41"/>
      <c r="J26" s="21">
        <v>94</v>
      </c>
      <c r="K26" s="21">
        <v>128</v>
      </c>
      <c r="L26" s="21">
        <v>222</v>
      </c>
      <c r="M26" s="21">
        <v>95</v>
      </c>
      <c r="N26" s="21">
        <v>127</v>
      </c>
      <c r="O26" s="21"/>
      <c r="P26" s="21">
        <v>12</v>
      </c>
      <c r="Q26" s="21">
        <v>21</v>
      </c>
      <c r="R26" s="21">
        <v>33</v>
      </c>
      <c r="S26" s="21">
        <v>15</v>
      </c>
      <c r="T26" s="21">
        <v>18</v>
      </c>
      <c r="U26" s="21"/>
      <c r="V26" s="21"/>
      <c r="W26" s="21"/>
      <c r="X26" s="21">
        <v>49</v>
      </c>
      <c r="Y26" s="21">
        <v>295</v>
      </c>
      <c r="Z26" s="21">
        <v>344</v>
      </c>
      <c r="AA26" s="21">
        <v>257</v>
      </c>
      <c r="AB26" s="21">
        <v>87</v>
      </c>
      <c r="AC26" s="21"/>
      <c r="AD26" s="21"/>
      <c r="AE26" s="21">
        <v>18</v>
      </c>
      <c r="AF26" s="21">
        <v>242</v>
      </c>
      <c r="AG26" s="21">
        <v>260</v>
      </c>
      <c r="AH26" s="21">
        <v>228</v>
      </c>
      <c r="AI26" s="21">
        <v>32</v>
      </c>
    </row>
    <row r="27" spans="1:35" s="31" customFormat="1">
      <c r="A27" s="32" t="s">
        <v>60</v>
      </c>
      <c r="B27" s="16" t="s">
        <v>0</v>
      </c>
      <c r="C27" s="41">
        <f t="shared" si="0"/>
        <v>7</v>
      </c>
      <c r="D27" s="41">
        <f t="shared" si="0"/>
        <v>244</v>
      </c>
      <c r="E27" s="41">
        <f t="shared" si="0"/>
        <v>251</v>
      </c>
      <c r="F27" s="41">
        <f t="shared" si="0"/>
        <v>61</v>
      </c>
      <c r="G27" s="41">
        <f t="shared" si="0"/>
        <v>190</v>
      </c>
      <c r="H27" s="41"/>
      <c r="I27" s="41"/>
      <c r="J27" s="21">
        <v>6</v>
      </c>
      <c r="K27" s="21">
        <v>221</v>
      </c>
      <c r="L27" s="21">
        <v>227</v>
      </c>
      <c r="M27" s="21">
        <v>55</v>
      </c>
      <c r="N27" s="21">
        <v>172</v>
      </c>
      <c r="O27" s="21"/>
      <c r="P27" s="21">
        <v>1</v>
      </c>
      <c r="Q27" s="21">
        <v>23</v>
      </c>
      <c r="R27" s="21">
        <v>24</v>
      </c>
      <c r="S27" s="21">
        <v>6</v>
      </c>
      <c r="T27" s="21">
        <v>18</v>
      </c>
      <c r="U27" s="21"/>
      <c r="V27" s="21"/>
      <c r="W27" s="21"/>
      <c r="X27" s="21">
        <v>41</v>
      </c>
      <c r="Y27" s="21">
        <v>390</v>
      </c>
      <c r="Z27" s="21">
        <v>431</v>
      </c>
      <c r="AA27" s="21">
        <v>223</v>
      </c>
      <c r="AB27" s="21">
        <v>208</v>
      </c>
      <c r="AC27" s="21"/>
      <c r="AD27" s="21"/>
      <c r="AE27" s="21">
        <v>13</v>
      </c>
      <c r="AF27" s="21">
        <v>428</v>
      </c>
      <c r="AG27" s="21">
        <v>441</v>
      </c>
      <c r="AH27" s="21">
        <v>375</v>
      </c>
      <c r="AI27" s="21">
        <v>66</v>
      </c>
    </row>
    <row r="28" spans="1:35">
      <c r="A28" s="17" t="s">
        <v>35</v>
      </c>
      <c r="B28" s="18" t="s">
        <v>36</v>
      </c>
      <c r="C28" s="41">
        <f t="shared" si="0"/>
        <v>0</v>
      </c>
      <c r="D28" s="41">
        <f t="shared" si="0"/>
        <v>0</v>
      </c>
      <c r="E28" s="41">
        <f t="shared" si="0"/>
        <v>0</v>
      </c>
      <c r="F28" s="41">
        <f t="shared" si="0"/>
        <v>0</v>
      </c>
      <c r="G28" s="41">
        <f t="shared" si="0"/>
        <v>0</v>
      </c>
      <c r="H28" s="41"/>
      <c r="I28" s="41"/>
      <c r="J28" s="19">
        <v>0</v>
      </c>
      <c r="K28" s="20">
        <v>0</v>
      </c>
      <c r="L28" s="20">
        <v>0</v>
      </c>
      <c r="M28" s="20">
        <v>0</v>
      </c>
      <c r="N28" s="21">
        <v>0</v>
      </c>
      <c r="O28" s="21"/>
      <c r="P28" s="20">
        <v>0</v>
      </c>
      <c r="Q28" s="20">
        <v>0</v>
      </c>
      <c r="R28" s="20">
        <v>0</v>
      </c>
      <c r="S28" s="20">
        <v>0</v>
      </c>
      <c r="T28" s="21">
        <v>0</v>
      </c>
      <c r="U28" s="21"/>
      <c r="V28" s="21"/>
      <c r="W28" s="21"/>
      <c r="X28" s="20">
        <v>1736</v>
      </c>
      <c r="Y28" s="20">
        <v>2277</v>
      </c>
      <c r="Z28" s="20">
        <v>4013</v>
      </c>
      <c r="AA28" s="20">
        <v>2412</v>
      </c>
      <c r="AB28" s="21">
        <v>1601</v>
      </c>
      <c r="AC28" s="21"/>
      <c r="AD28" s="21"/>
      <c r="AE28" s="20">
        <v>0</v>
      </c>
      <c r="AF28" s="20">
        <v>0</v>
      </c>
      <c r="AG28" s="20">
        <v>0</v>
      </c>
      <c r="AH28" s="20">
        <v>0</v>
      </c>
      <c r="AI28" s="20">
        <v>0</v>
      </c>
    </row>
    <row r="29" spans="1:35">
      <c r="A29" s="17" t="s">
        <v>35</v>
      </c>
      <c r="B29" s="18" t="s">
        <v>37</v>
      </c>
      <c r="C29" s="41">
        <f t="shared" si="0"/>
        <v>2191</v>
      </c>
      <c r="D29" s="41">
        <f t="shared" si="0"/>
        <v>1158</v>
      </c>
      <c r="E29" s="41">
        <f t="shared" si="0"/>
        <v>3349</v>
      </c>
      <c r="F29" s="41">
        <f t="shared" si="0"/>
        <v>990</v>
      </c>
      <c r="G29" s="41">
        <f t="shared" si="0"/>
        <v>2359</v>
      </c>
      <c r="H29" s="41"/>
      <c r="I29" s="41"/>
      <c r="J29" s="20">
        <v>2191</v>
      </c>
      <c r="K29" s="20">
        <v>1158</v>
      </c>
      <c r="L29" s="20">
        <v>3349</v>
      </c>
      <c r="M29" s="20">
        <v>990</v>
      </c>
      <c r="N29" s="21">
        <v>2359</v>
      </c>
      <c r="O29" s="21"/>
      <c r="P29" s="20">
        <v>0</v>
      </c>
      <c r="Q29" s="20">
        <v>0</v>
      </c>
      <c r="R29" s="20">
        <v>0</v>
      </c>
      <c r="S29" s="20">
        <v>0</v>
      </c>
      <c r="T29" s="21">
        <v>0</v>
      </c>
      <c r="U29" s="21"/>
      <c r="V29" s="21"/>
      <c r="W29" s="21"/>
      <c r="X29" s="20">
        <v>0</v>
      </c>
      <c r="Y29" s="20">
        <v>0</v>
      </c>
      <c r="Z29" s="20">
        <v>0</v>
      </c>
      <c r="AA29" s="20">
        <v>0</v>
      </c>
      <c r="AB29" s="21">
        <v>0</v>
      </c>
      <c r="AC29" s="21"/>
      <c r="AD29" s="21"/>
      <c r="AE29" s="20">
        <v>0</v>
      </c>
      <c r="AF29" s="20">
        <v>0</v>
      </c>
      <c r="AG29" s="20">
        <v>0</v>
      </c>
      <c r="AH29" s="20">
        <v>0</v>
      </c>
      <c r="AI29" s="20">
        <v>0</v>
      </c>
    </row>
    <row r="30" spans="1:35">
      <c r="A30" s="17" t="s">
        <v>35</v>
      </c>
      <c r="B30" s="18" t="s">
        <v>38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F30" s="41">
        <f t="shared" si="0"/>
        <v>0</v>
      </c>
      <c r="G30" s="41">
        <f t="shared" si="0"/>
        <v>0</v>
      </c>
      <c r="H30" s="41"/>
      <c r="I30" s="41"/>
      <c r="J30" s="20">
        <v>0</v>
      </c>
      <c r="K30" s="20">
        <v>0</v>
      </c>
      <c r="L30" s="20">
        <v>0</v>
      </c>
      <c r="M30" s="20">
        <v>0</v>
      </c>
      <c r="N30" s="21">
        <v>0</v>
      </c>
      <c r="O30" s="21"/>
      <c r="P30" s="20">
        <v>0</v>
      </c>
      <c r="Q30" s="20">
        <v>0</v>
      </c>
      <c r="R30" s="20">
        <v>0</v>
      </c>
      <c r="S30" s="20">
        <v>0</v>
      </c>
      <c r="T30" s="21">
        <v>0</v>
      </c>
      <c r="U30" s="21"/>
      <c r="V30" s="21"/>
      <c r="W30" s="21"/>
      <c r="X30" s="20">
        <v>0</v>
      </c>
      <c r="Y30" s="20">
        <v>0</v>
      </c>
      <c r="Z30" s="20">
        <v>0</v>
      </c>
      <c r="AA30" s="20">
        <v>0</v>
      </c>
      <c r="AB30" s="21">
        <v>0</v>
      </c>
      <c r="AC30" s="21"/>
      <c r="AD30" s="21"/>
      <c r="AE30" s="20">
        <v>451</v>
      </c>
      <c r="AF30" s="20">
        <v>2251</v>
      </c>
      <c r="AG30" s="20">
        <v>2702</v>
      </c>
      <c r="AH30" s="20">
        <v>2194</v>
      </c>
      <c r="AI30" s="20">
        <v>508</v>
      </c>
    </row>
    <row r="31" spans="1:35">
      <c r="A31" s="17" t="s">
        <v>35</v>
      </c>
      <c r="B31" s="18" t="s">
        <v>39</v>
      </c>
      <c r="C31" s="41">
        <f t="shared" si="0"/>
        <v>54</v>
      </c>
      <c r="D31" s="41">
        <f t="shared" si="0"/>
        <v>83</v>
      </c>
      <c r="E31" s="41">
        <f t="shared" si="0"/>
        <v>137</v>
      </c>
      <c r="F31" s="41">
        <f t="shared" si="0"/>
        <v>94</v>
      </c>
      <c r="G31" s="41">
        <f t="shared" si="0"/>
        <v>43</v>
      </c>
      <c r="H31" s="41"/>
      <c r="I31" s="41"/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1"/>
      <c r="P31" s="20">
        <v>54</v>
      </c>
      <c r="Q31" s="20">
        <v>83</v>
      </c>
      <c r="R31" s="20">
        <v>137</v>
      </c>
      <c r="S31" s="20">
        <v>94</v>
      </c>
      <c r="T31" s="21">
        <v>43</v>
      </c>
      <c r="U31" s="21"/>
      <c r="V31" s="21"/>
      <c r="W31" s="21"/>
      <c r="X31" s="20">
        <v>0</v>
      </c>
      <c r="Y31" s="20">
        <v>0</v>
      </c>
      <c r="Z31" s="20">
        <v>0</v>
      </c>
      <c r="AA31" s="20">
        <v>0</v>
      </c>
      <c r="AB31" s="21">
        <v>0</v>
      </c>
      <c r="AC31" s="21"/>
      <c r="AD31" s="21"/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1:35">
      <c r="A32" s="24" t="s">
        <v>35</v>
      </c>
      <c r="B32" s="25" t="s">
        <v>40</v>
      </c>
      <c r="C32" s="41">
        <f t="shared" si="0"/>
        <v>2</v>
      </c>
      <c r="D32" s="41">
        <f t="shared" si="0"/>
        <v>5</v>
      </c>
      <c r="E32" s="41">
        <f t="shared" si="0"/>
        <v>7</v>
      </c>
      <c r="F32" s="41">
        <f t="shared" si="0"/>
        <v>0</v>
      </c>
      <c r="G32" s="41">
        <f t="shared" si="0"/>
        <v>7</v>
      </c>
      <c r="H32" s="41"/>
      <c r="I32" s="41"/>
      <c r="J32" s="26">
        <v>2</v>
      </c>
      <c r="K32" s="26">
        <v>5</v>
      </c>
      <c r="L32" s="26">
        <v>7</v>
      </c>
      <c r="M32" s="26">
        <v>0</v>
      </c>
      <c r="N32" s="27">
        <v>7</v>
      </c>
      <c r="O32" s="27"/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27"/>
      <c r="V32" s="27"/>
      <c r="W32" s="27"/>
      <c r="X32" s="26">
        <v>111</v>
      </c>
      <c r="Y32" s="26">
        <v>448</v>
      </c>
      <c r="Z32" s="26">
        <v>558</v>
      </c>
      <c r="AA32" s="26">
        <v>307</v>
      </c>
      <c r="AB32" s="27">
        <v>251</v>
      </c>
      <c r="AC32" s="27"/>
      <c r="AD32" s="27"/>
      <c r="AE32" s="26">
        <v>5</v>
      </c>
      <c r="AF32" s="26">
        <v>116</v>
      </c>
      <c r="AG32" s="26">
        <v>121</v>
      </c>
      <c r="AH32" s="26">
        <v>102</v>
      </c>
      <c r="AI32" s="26">
        <v>19</v>
      </c>
    </row>
    <row r="33" spans="1:35">
      <c r="A33" s="29" t="s">
        <v>2</v>
      </c>
      <c r="AI33" s="14" t="s">
        <v>68</v>
      </c>
    </row>
    <row r="36" spans="1:35">
      <c r="A36" s="2"/>
      <c r="B36" s="35" t="s">
        <v>69</v>
      </c>
    </row>
    <row r="37" spans="1:35">
      <c r="B37" s="36" t="s">
        <v>61</v>
      </c>
      <c r="C37" s="36" t="s">
        <v>70</v>
      </c>
      <c r="D37" s="36" t="s">
        <v>62</v>
      </c>
      <c r="E37" s="36"/>
      <c r="F37" s="36"/>
    </row>
    <row r="38" spans="1:35">
      <c r="A38" s="36" t="s">
        <v>71</v>
      </c>
      <c r="B38" s="37">
        <f>H5</f>
        <v>32.906696345761453</v>
      </c>
      <c r="C38" s="37">
        <f>AC5</f>
        <v>62.419047619047618</v>
      </c>
      <c r="D38" s="37">
        <f>AJ5</f>
        <v>84.499785315586081</v>
      </c>
    </row>
    <row r="39" spans="1:35">
      <c r="A39" s="36" t="s">
        <v>72</v>
      </c>
      <c r="B39" s="37">
        <f>H6</f>
        <v>31.033495562553682</v>
      </c>
      <c r="C39" s="37">
        <f>AC6</f>
        <v>59.483701597024719</v>
      </c>
      <c r="D39" s="37">
        <f>AJ6</f>
        <v>81.331916400991858</v>
      </c>
    </row>
    <row r="40" spans="1:35">
      <c r="A40" s="36" t="s">
        <v>73</v>
      </c>
      <c r="B40" s="37">
        <f>H7</f>
        <v>36.354056902002107</v>
      </c>
      <c r="C40" s="37">
        <f>AC7</f>
        <v>64.682071175577676</v>
      </c>
      <c r="D40" s="37">
        <f>AJ7</f>
        <v>86.647454370797306</v>
      </c>
    </row>
    <row r="42" spans="1:35">
      <c r="B42" s="43" t="s">
        <v>76</v>
      </c>
      <c r="C42" s="43"/>
      <c r="D42" s="43"/>
    </row>
    <row r="43" spans="1:35">
      <c r="B43" s="36" t="s">
        <v>61</v>
      </c>
      <c r="C43" s="36" t="s">
        <v>70</v>
      </c>
      <c r="D43" s="36" t="s">
        <v>62</v>
      </c>
    </row>
    <row r="44" spans="1:35">
      <c r="A44" s="36" t="s">
        <v>71</v>
      </c>
      <c r="B44" s="44">
        <f>G5</f>
        <v>3617</v>
      </c>
      <c r="C44" s="44">
        <f>AB5</f>
        <v>3946</v>
      </c>
      <c r="D44" s="44">
        <f>AI5</f>
        <v>1083</v>
      </c>
    </row>
    <row r="45" spans="1:35">
      <c r="A45" s="36" t="s">
        <v>72</v>
      </c>
      <c r="B45" s="44">
        <f>G6</f>
        <v>2409</v>
      </c>
      <c r="C45" s="44">
        <f>AB6</f>
        <v>1852</v>
      </c>
      <c r="D45" s="44">
        <f>AI6</f>
        <v>527</v>
      </c>
    </row>
    <row r="46" spans="1:35">
      <c r="A46" s="36" t="s">
        <v>73</v>
      </c>
      <c r="B46" s="44">
        <f>G7</f>
        <v>1208</v>
      </c>
      <c r="C46" s="44">
        <f>AB7</f>
        <v>2094</v>
      </c>
      <c r="D46" s="44">
        <f>AI7</f>
        <v>556</v>
      </c>
    </row>
    <row r="49" spans="1:5">
      <c r="B49" s="43" t="s">
        <v>77</v>
      </c>
      <c r="C49" s="43"/>
      <c r="D49" s="43"/>
    </row>
    <row r="50" spans="1:5">
      <c r="B50" s="36" t="s">
        <v>61</v>
      </c>
      <c r="C50" s="36" t="s">
        <v>70</v>
      </c>
      <c r="D50" s="36" t="s">
        <v>62</v>
      </c>
    </row>
    <row r="51" spans="1:5">
      <c r="A51" s="36" t="s">
        <v>71</v>
      </c>
      <c r="B51" s="44">
        <f>F5</f>
        <v>1774</v>
      </c>
      <c r="C51" s="44">
        <f>AA5</f>
        <v>6554</v>
      </c>
      <c r="D51" s="44">
        <f>AH5</f>
        <v>5904</v>
      </c>
    </row>
    <row r="52" spans="1:5">
      <c r="A52" s="36" t="s">
        <v>72</v>
      </c>
      <c r="B52" s="44">
        <f>F6</f>
        <v>1084</v>
      </c>
      <c r="C52" s="44">
        <f>AA6</f>
        <v>2719</v>
      </c>
      <c r="D52" s="44">
        <f>AH6</f>
        <v>2296</v>
      </c>
    </row>
    <row r="53" spans="1:5">
      <c r="A53" s="36" t="s">
        <v>73</v>
      </c>
      <c r="B53" s="44">
        <f>F7</f>
        <v>690</v>
      </c>
      <c r="C53" s="44">
        <f>AA7</f>
        <v>3835</v>
      </c>
      <c r="D53" s="44">
        <f>AH7</f>
        <v>3608</v>
      </c>
    </row>
    <row r="55" spans="1:5">
      <c r="A55" s="35" t="s">
        <v>0</v>
      </c>
      <c r="B55" s="43"/>
      <c r="C55" s="43"/>
      <c r="D55" s="43"/>
    </row>
    <row r="56" spans="1:5">
      <c r="A56" s="35"/>
      <c r="B56" s="43" t="s">
        <v>65</v>
      </c>
      <c r="C56" s="43" t="s">
        <v>35</v>
      </c>
      <c r="D56" s="43" t="s">
        <v>64</v>
      </c>
    </row>
    <row r="57" spans="1:5">
      <c r="A57" s="43" t="s">
        <v>78</v>
      </c>
      <c r="B57" s="44">
        <v>7528</v>
      </c>
      <c r="C57" s="44">
        <v>4550</v>
      </c>
      <c r="D57" s="44">
        <v>2978</v>
      </c>
      <c r="E57" s="13"/>
    </row>
    <row r="58" spans="1:5">
      <c r="A58" s="43" t="s">
        <v>79</v>
      </c>
      <c r="B58" s="44">
        <v>15351</v>
      </c>
      <c r="C58" s="44">
        <v>6338</v>
      </c>
      <c r="D58" s="44">
        <v>9013</v>
      </c>
      <c r="E58" s="13"/>
    </row>
    <row r="59" spans="1:5">
      <c r="A59" s="43" t="s">
        <v>77</v>
      </c>
      <c r="B59" s="44">
        <v>14232</v>
      </c>
      <c r="C59" s="44">
        <v>6099</v>
      </c>
      <c r="D59" s="44">
        <v>8133</v>
      </c>
    </row>
    <row r="60" spans="1:5">
      <c r="A60" s="43" t="s">
        <v>76</v>
      </c>
      <c r="B60" s="44">
        <v>8646</v>
      </c>
      <c r="C60" s="44">
        <v>4788</v>
      </c>
      <c r="D60" s="44">
        <v>3858</v>
      </c>
    </row>
    <row r="61" spans="1:5">
      <c r="B61" s="16"/>
      <c r="C61" s="16"/>
      <c r="D61" s="16"/>
    </row>
    <row r="62" spans="1:5">
      <c r="A62" s="2"/>
      <c r="B62" s="13"/>
      <c r="C62" s="13"/>
      <c r="D62" s="13"/>
      <c r="E62" s="13"/>
    </row>
    <row r="63" spans="1:5">
      <c r="A63" s="2"/>
      <c r="B63" s="13"/>
      <c r="C63" s="13"/>
      <c r="D63" s="13"/>
      <c r="E63" s="13"/>
    </row>
    <row r="64" spans="1:5">
      <c r="A64" s="2"/>
      <c r="B64" s="13"/>
      <c r="C64" s="13"/>
      <c r="D64" s="13"/>
      <c r="E64" s="13"/>
    </row>
    <row r="65" spans="1:11">
      <c r="A65" s="2"/>
      <c r="B65" s="13"/>
      <c r="C65" s="13"/>
      <c r="D65" s="13"/>
      <c r="E65" s="13"/>
    </row>
    <row r="66" spans="1:11">
      <c r="B66" s="35" t="s">
        <v>80</v>
      </c>
    </row>
    <row r="67" spans="1:11">
      <c r="B67" s="43"/>
      <c r="H67" s="43" t="s">
        <v>81</v>
      </c>
    </row>
    <row r="68" spans="1:11">
      <c r="A68" s="2"/>
      <c r="B68" s="43"/>
      <c r="C68" s="43" t="s">
        <v>82</v>
      </c>
      <c r="D68" s="43" t="s">
        <v>83</v>
      </c>
      <c r="E68" s="43" t="s">
        <v>84</v>
      </c>
      <c r="F68" s="43" t="s">
        <v>85</v>
      </c>
      <c r="G68" s="43"/>
      <c r="H68" s="45" t="s">
        <v>86</v>
      </c>
      <c r="I68" s="43" t="s">
        <v>87</v>
      </c>
      <c r="J68" s="43" t="s">
        <v>88</v>
      </c>
      <c r="K68" s="43"/>
    </row>
    <row r="69" spans="1:11">
      <c r="A69" s="2"/>
      <c r="B69" s="43" t="s">
        <v>41</v>
      </c>
      <c r="C69" s="43">
        <v>590</v>
      </c>
      <c r="D69" s="43">
        <v>339</v>
      </c>
      <c r="E69" s="43">
        <v>251</v>
      </c>
      <c r="F69" s="37">
        <f>D69/C69*100</f>
        <v>57.457627118644069</v>
      </c>
      <c r="G69" s="43"/>
      <c r="H69" s="46">
        <v>10</v>
      </c>
      <c r="I69" s="37">
        <f t="shared" ref="I69:I88" si="1">C69/H69</f>
        <v>59</v>
      </c>
      <c r="J69" s="37">
        <f t="shared" ref="J69:J88" si="2">D69/H69</f>
        <v>33.9</v>
      </c>
      <c r="K69" s="43"/>
    </row>
    <row r="70" spans="1:11">
      <c r="A70" s="2"/>
      <c r="B70" s="43" t="s">
        <v>42</v>
      </c>
      <c r="C70" s="43">
        <v>692</v>
      </c>
      <c r="D70" s="43">
        <v>367</v>
      </c>
      <c r="E70" s="43">
        <v>325</v>
      </c>
      <c r="F70" s="37">
        <f t="shared" ref="F70:F88" si="3">D70/C70*100</f>
        <v>53.034682080924853</v>
      </c>
      <c r="G70" s="43"/>
      <c r="H70" s="46">
        <v>8</v>
      </c>
      <c r="I70" s="37">
        <f t="shared" si="1"/>
        <v>86.5</v>
      </c>
      <c r="J70" s="37">
        <f t="shared" si="2"/>
        <v>45.875</v>
      </c>
      <c r="K70" s="43"/>
    </row>
    <row r="71" spans="1:11">
      <c r="A71" s="2"/>
      <c r="B71" s="43" t="s">
        <v>43</v>
      </c>
      <c r="C71" s="43">
        <v>400</v>
      </c>
      <c r="D71" s="43">
        <v>332</v>
      </c>
      <c r="E71" s="43">
        <v>68</v>
      </c>
      <c r="F71" s="37">
        <f t="shared" si="3"/>
        <v>83</v>
      </c>
      <c r="G71" s="43"/>
      <c r="H71" s="46">
        <v>4</v>
      </c>
      <c r="I71" s="37">
        <f t="shared" si="1"/>
        <v>100</v>
      </c>
      <c r="J71" s="37">
        <f t="shared" si="2"/>
        <v>83</v>
      </c>
      <c r="K71" s="43"/>
    </row>
    <row r="72" spans="1:11">
      <c r="A72" s="2"/>
      <c r="B72" s="43" t="s">
        <v>44</v>
      </c>
      <c r="C72" s="43">
        <v>658</v>
      </c>
      <c r="D72" s="43">
        <v>407</v>
      </c>
      <c r="E72" s="43">
        <v>251</v>
      </c>
      <c r="F72" s="37">
        <f t="shared" si="3"/>
        <v>61.854103343465049</v>
      </c>
      <c r="G72" s="43"/>
      <c r="H72" s="46">
        <v>5</v>
      </c>
      <c r="I72" s="37">
        <f t="shared" si="1"/>
        <v>131.6</v>
      </c>
      <c r="J72" s="37">
        <f t="shared" si="2"/>
        <v>81.400000000000006</v>
      </c>
      <c r="K72" s="43"/>
    </row>
    <row r="73" spans="1:11">
      <c r="A73" s="2"/>
      <c r="B73" s="43" t="s">
        <v>45</v>
      </c>
      <c r="C73" s="43">
        <v>679</v>
      </c>
      <c r="D73" s="43">
        <v>485</v>
      </c>
      <c r="E73" s="43">
        <v>194</v>
      </c>
      <c r="F73" s="37">
        <f t="shared" si="3"/>
        <v>71.428571428571431</v>
      </c>
      <c r="G73" s="43"/>
      <c r="H73" s="46">
        <v>7</v>
      </c>
      <c r="I73" s="37">
        <f t="shared" si="1"/>
        <v>97</v>
      </c>
      <c r="J73" s="37">
        <f t="shared" si="2"/>
        <v>69.285714285714292</v>
      </c>
      <c r="K73" s="43"/>
    </row>
    <row r="74" spans="1:11">
      <c r="B74" s="43" t="s">
        <v>46</v>
      </c>
      <c r="C74" s="43">
        <v>423</v>
      </c>
      <c r="D74" s="43">
        <v>253</v>
      </c>
      <c r="E74" s="43">
        <v>170</v>
      </c>
      <c r="F74" s="37">
        <f t="shared" si="3"/>
        <v>59.810874704491724</v>
      </c>
      <c r="G74" s="43"/>
      <c r="H74" s="46">
        <v>5</v>
      </c>
      <c r="I74" s="37">
        <f t="shared" si="1"/>
        <v>84.6</v>
      </c>
      <c r="J74" s="37">
        <f t="shared" si="2"/>
        <v>50.6</v>
      </c>
      <c r="K74" s="43"/>
    </row>
    <row r="75" spans="1:11">
      <c r="B75" s="43" t="s">
        <v>47</v>
      </c>
      <c r="C75" s="43">
        <v>608</v>
      </c>
      <c r="D75" s="43">
        <v>366</v>
      </c>
      <c r="E75" s="43">
        <v>242</v>
      </c>
      <c r="F75" s="37">
        <f t="shared" si="3"/>
        <v>60.19736842105263</v>
      </c>
      <c r="G75" s="43"/>
      <c r="H75" s="46">
        <v>1</v>
      </c>
      <c r="I75" s="37">
        <f t="shared" si="1"/>
        <v>608</v>
      </c>
      <c r="J75" s="37">
        <f t="shared" si="2"/>
        <v>366</v>
      </c>
      <c r="K75" s="43"/>
    </row>
    <row r="76" spans="1:11">
      <c r="B76" s="43" t="s">
        <v>48</v>
      </c>
      <c r="C76" s="43">
        <v>519</v>
      </c>
      <c r="D76" s="43">
        <v>401</v>
      </c>
      <c r="E76" s="43">
        <v>118</v>
      </c>
      <c r="F76" s="37">
        <f t="shared" si="3"/>
        <v>77.263969171483623</v>
      </c>
      <c r="G76" s="43"/>
      <c r="H76" s="46">
        <v>8</v>
      </c>
      <c r="I76" s="37">
        <f t="shared" si="1"/>
        <v>64.875</v>
      </c>
      <c r="J76" s="37">
        <f t="shared" si="2"/>
        <v>50.125</v>
      </c>
      <c r="K76" s="43"/>
    </row>
    <row r="77" spans="1:11">
      <c r="B77" s="43" t="s">
        <v>49</v>
      </c>
      <c r="C77" s="43">
        <v>339</v>
      </c>
      <c r="D77" s="43">
        <v>279</v>
      </c>
      <c r="E77" s="43">
        <v>60</v>
      </c>
      <c r="F77" s="37">
        <f t="shared" si="3"/>
        <v>82.30088495575221</v>
      </c>
      <c r="G77" s="43"/>
      <c r="H77" s="46">
        <v>7</v>
      </c>
      <c r="I77" s="37">
        <f t="shared" si="1"/>
        <v>48.428571428571431</v>
      </c>
      <c r="J77" s="37">
        <f t="shared" si="2"/>
        <v>39.857142857142854</v>
      </c>
      <c r="K77" s="43"/>
    </row>
    <row r="78" spans="1:11">
      <c r="B78" s="43" t="s">
        <v>50</v>
      </c>
      <c r="C78" s="43">
        <v>421</v>
      </c>
      <c r="D78" s="43">
        <v>316</v>
      </c>
      <c r="E78" s="43">
        <v>105</v>
      </c>
      <c r="F78" s="37">
        <f t="shared" si="3"/>
        <v>75.059382422802841</v>
      </c>
      <c r="G78" s="43"/>
      <c r="H78" s="46">
        <v>4</v>
      </c>
      <c r="I78" s="37">
        <f t="shared" si="1"/>
        <v>105.25</v>
      </c>
      <c r="J78" s="37">
        <f t="shared" si="2"/>
        <v>79</v>
      </c>
      <c r="K78" s="43"/>
    </row>
    <row r="79" spans="1:11">
      <c r="B79" s="43" t="s">
        <v>51</v>
      </c>
      <c r="C79" s="43">
        <v>63</v>
      </c>
      <c r="D79" s="43">
        <v>51</v>
      </c>
      <c r="E79" s="43">
        <v>12</v>
      </c>
      <c r="F79" s="37">
        <f t="shared" si="3"/>
        <v>80.952380952380949</v>
      </c>
      <c r="G79" s="43"/>
      <c r="H79" s="46">
        <v>2</v>
      </c>
      <c r="I79" s="37">
        <f t="shared" si="1"/>
        <v>31.5</v>
      </c>
      <c r="J79" s="37">
        <f t="shared" si="2"/>
        <v>25.5</v>
      </c>
      <c r="K79" s="43"/>
    </row>
    <row r="80" spans="1:11">
      <c r="B80" s="43" t="s">
        <v>52</v>
      </c>
      <c r="C80" s="43">
        <v>237</v>
      </c>
      <c r="D80" s="43">
        <v>183</v>
      </c>
      <c r="E80" s="43">
        <v>54</v>
      </c>
      <c r="F80" s="37">
        <f t="shared" si="3"/>
        <v>77.215189873417728</v>
      </c>
      <c r="G80" s="43"/>
      <c r="H80" s="46">
        <v>5</v>
      </c>
      <c r="I80" s="37">
        <f t="shared" si="1"/>
        <v>47.4</v>
      </c>
      <c r="J80" s="37">
        <f t="shared" si="2"/>
        <v>36.6</v>
      </c>
      <c r="K80" s="43"/>
    </row>
    <row r="81" spans="2:11">
      <c r="B81" s="43" t="s">
        <v>53</v>
      </c>
      <c r="C81" s="43">
        <v>237</v>
      </c>
      <c r="D81" s="43">
        <v>167</v>
      </c>
      <c r="E81" s="43">
        <v>70</v>
      </c>
      <c r="F81" s="37">
        <f t="shared" si="3"/>
        <v>70.46413502109705</v>
      </c>
      <c r="G81" s="43"/>
      <c r="H81" s="46">
        <v>3</v>
      </c>
      <c r="I81" s="37">
        <f t="shared" si="1"/>
        <v>79</v>
      </c>
      <c r="J81" s="37">
        <f t="shared" si="2"/>
        <v>55.666666666666664</v>
      </c>
      <c r="K81" s="43"/>
    </row>
    <row r="82" spans="2:11">
      <c r="B82" s="43" t="s">
        <v>54</v>
      </c>
      <c r="C82" s="43">
        <v>254</v>
      </c>
      <c r="D82" s="43">
        <v>204</v>
      </c>
      <c r="E82" s="43">
        <v>50</v>
      </c>
      <c r="F82" s="37">
        <f t="shared" si="3"/>
        <v>80.314960629921259</v>
      </c>
      <c r="G82" s="43"/>
      <c r="H82" s="46">
        <v>4</v>
      </c>
      <c r="I82" s="37">
        <f t="shared" si="1"/>
        <v>63.5</v>
      </c>
      <c r="J82" s="37">
        <f t="shared" si="2"/>
        <v>51</v>
      </c>
      <c r="K82" s="43"/>
    </row>
    <row r="83" spans="2:11">
      <c r="B83" s="43" t="s">
        <v>55</v>
      </c>
      <c r="C83" s="43">
        <v>595</v>
      </c>
      <c r="D83" s="43">
        <v>374</v>
      </c>
      <c r="E83" s="43">
        <v>221</v>
      </c>
      <c r="F83" s="37">
        <f t="shared" si="3"/>
        <v>62.857142857142854</v>
      </c>
      <c r="G83" s="43"/>
      <c r="H83" s="46">
        <v>10</v>
      </c>
      <c r="I83" s="37">
        <f t="shared" si="1"/>
        <v>59.5</v>
      </c>
      <c r="J83" s="37">
        <f t="shared" si="2"/>
        <v>37.4</v>
      </c>
      <c r="K83" s="43"/>
    </row>
    <row r="84" spans="2:11">
      <c r="B84" s="43" t="s">
        <v>56</v>
      </c>
      <c r="C84" s="43">
        <v>1209</v>
      </c>
      <c r="D84" s="43">
        <v>736</v>
      </c>
      <c r="E84" s="43">
        <v>473</v>
      </c>
      <c r="F84" s="37">
        <f t="shared" si="3"/>
        <v>60.876757650951198</v>
      </c>
      <c r="G84" s="43"/>
      <c r="H84" s="46">
        <v>9</v>
      </c>
      <c r="I84" s="37">
        <f t="shared" si="1"/>
        <v>134.33333333333334</v>
      </c>
      <c r="J84" s="37">
        <f t="shared" si="2"/>
        <v>81.777777777777771</v>
      </c>
      <c r="K84" s="43"/>
    </row>
    <row r="85" spans="2:11">
      <c r="B85" s="43" t="s">
        <v>57</v>
      </c>
      <c r="C85" s="43">
        <v>1188</v>
      </c>
      <c r="D85" s="43">
        <v>918</v>
      </c>
      <c r="E85" s="43">
        <v>270</v>
      </c>
      <c r="F85" s="37">
        <f t="shared" si="3"/>
        <v>77.272727272727266</v>
      </c>
      <c r="G85" s="43"/>
      <c r="H85" s="46">
        <v>10</v>
      </c>
      <c r="I85" s="37">
        <f t="shared" si="1"/>
        <v>118.8</v>
      </c>
      <c r="J85" s="37">
        <f t="shared" si="2"/>
        <v>91.8</v>
      </c>
      <c r="K85" s="43"/>
    </row>
    <row r="86" spans="2:11">
      <c r="B86" s="43" t="s">
        <v>58</v>
      </c>
      <c r="C86" s="43">
        <v>897</v>
      </c>
      <c r="D86" s="43">
        <v>701</v>
      </c>
      <c r="E86" s="43">
        <v>196</v>
      </c>
      <c r="F86" s="37">
        <f t="shared" si="3"/>
        <v>78.149386845039018</v>
      </c>
      <c r="G86" s="43"/>
      <c r="H86" s="46">
        <v>8</v>
      </c>
      <c r="I86" s="37">
        <f t="shared" si="1"/>
        <v>112.125</v>
      </c>
      <c r="J86" s="37">
        <f t="shared" si="2"/>
        <v>87.625</v>
      </c>
      <c r="K86" s="43"/>
    </row>
    <row r="87" spans="2:11">
      <c r="B87" s="43" t="s">
        <v>59</v>
      </c>
      <c r="C87" s="43">
        <v>859</v>
      </c>
      <c r="D87" s="43">
        <v>595</v>
      </c>
      <c r="E87" s="43">
        <v>264</v>
      </c>
      <c r="F87" s="37">
        <f t="shared" si="3"/>
        <v>69.266589057043078</v>
      </c>
      <c r="G87" s="43"/>
      <c r="H87" s="46">
        <v>2</v>
      </c>
      <c r="I87" s="37">
        <f t="shared" si="1"/>
        <v>429.5</v>
      </c>
      <c r="J87" s="37">
        <f t="shared" si="2"/>
        <v>297.5</v>
      </c>
      <c r="K87" s="43"/>
    </row>
    <row r="88" spans="2:11">
      <c r="B88" s="43" t="s">
        <v>60</v>
      </c>
      <c r="C88" s="43">
        <v>1123</v>
      </c>
      <c r="D88" s="43">
        <v>659</v>
      </c>
      <c r="E88" s="43">
        <v>464</v>
      </c>
      <c r="F88" s="37">
        <f t="shared" si="3"/>
        <v>58.682101513802323</v>
      </c>
      <c r="G88" s="43"/>
      <c r="H88" s="46">
        <v>8</v>
      </c>
      <c r="I88" s="37">
        <f t="shared" si="1"/>
        <v>140.375</v>
      </c>
      <c r="J88" s="37">
        <f t="shared" si="2"/>
        <v>82.375</v>
      </c>
      <c r="K88" s="43"/>
    </row>
  </sheetData>
  <mergeCells count="9">
    <mergeCell ref="A1:AI1"/>
    <mergeCell ref="A2:AI2"/>
    <mergeCell ref="A3:A4"/>
    <mergeCell ref="B3:B4"/>
    <mergeCell ref="C3:G3"/>
    <mergeCell ref="J3:N3"/>
    <mergeCell ref="P3:T3"/>
    <mergeCell ref="X3:AB3"/>
    <mergeCell ref="AE3:A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8.2</vt:lpstr>
      <vt:lpstr>8.20 workings</vt:lpstr>
      <vt:lpstr>'8.2'!Print_Area</vt:lpstr>
    </vt:vector>
  </TitlesOfParts>
  <Company>Department of National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Fathmath Shifaza</cp:lastModifiedBy>
  <cp:lastPrinted>2016-08-16T08:26:31Z</cp:lastPrinted>
  <dcterms:created xsi:type="dcterms:W3CDTF">2013-04-04T04:05:16Z</dcterms:created>
  <dcterms:modified xsi:type="dcterms:W3CDTF">2016-08-16T08:26:37Z</dcterms:modified>
</cp:coreProperties>
</file>